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40" windowWidth="15480" windowHeight="11640" firstSheet="3" activeTab="5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20" l="1"/>
  <c r="S15" i="20"/>
  <c r="S14" i="20"/>
  <c r="H40" i="20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H39" i="20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8" i="20"/>
  <c r="H33" i="20"/>
  <c r="S36" i="20"/>
  <c r="H35" i="20"/>
  <c r="S42" i="20"/>
  <c r="H34" i="20"/>
  <c r="S39" i="20"/>
  <c r="H30" i="20"/>
  <c r="H29" i="20"/>
  <c r="H27" i="20"/>
  <c r="S37" i="20"/>
  <c r="H28" i="20"/>
  <c r="S40" i="20"/>
  <c r="H24" i="20"/>
  <c r="H23" i="20"/>
  <c r="P36" i="6"/>
  <c r="H15" i="20"/>
  <c r="P30" i="6"/>
  <c r="H14" i="20"/>
  <c r="H13" i="20"/>
  <c r="D109" i="10"/>
  <c r="D110" i="10"/>
  <c r="D111" i="10"/>
  <c r="D112" i="10"/>
  <c r="D113" i="10"/>
  <c r="D114" i="10"/>
  <c r="D115" i="10"/>
  <c r="D116" i="10"/>
  <c r="E109" i="10"/>
  <c r="E110" i="10"/>
  <c r="E111" i="10"/>
  <c r="E112" i="10"/>
  <c r="E113" i="10"/>
  <c r="E114" i="10"/>
  <c r="E115" i="10"/>
  <c r="E116" i="10"/>
  <c r="F109" i="10"/>
  <c r="F110" i="10"/>
  <c r="F111" i="10"/>
  <c r="F112" i="10"/>
  <c r="F113" i="10"/>
  <c r="F114" i="10"/>
  <c r="F115" i="10"/>
  <c r="F116" i="10"/>
  <c r="G109" i="10"/>
  <c r="G110" i="10"/>
  <c r="G111" i="10"/>
  <c r="G112" i="10"/>
  <c r="G113" i="10"/>
  <c r="G114" i="10"/>
  <c r="G115" i="10"/>
  <c r="G116" i="10"/>
  <c r="H109" i="10"/>
  <c r="H110" i="10"/>
  <c r="H111" i="10"/>
  <c r="H112" i="10"/>
  <c r="H113" i="10"/>
  <c r="H114" i="10"/>
  <c r="H115" i="10"/>
  <c r="H116" i="10"/>
  <c r="I109" i="10"/>
  <c r="I110" i="10"/>
  <c r="I111" i="10"/>
  <c r="I112" i="10"/>
  <c r="I113" i="10"/>
  <c r="I114" i="10"/>
  <c r="I115" i="10"/>
  <c r="I116" i="10"/>
  <c r="J109" i="10"/>
  <c r="J110" i="10"/>
  <c r="J111" i="10"/>
  <c r="J112" i="10"/>
  <c r="J113" i="10"/>
  <c r="J114" i="10"/>
  <c r="J115" i="10"/>
  <c r="J116" i="10"/>
  <c r="K109" i="10"/>
  <c r="K110" i="10"/>
  <c r="K111" i="10"/>
  <c r="K112" i="10"/>
  <c r="K113" i="10"/>
  <c r="K114" i="10"/>
  <c r="K115" i="10"/>
  <c r="K116" i="10"/>
  <c r="L109" i="10"/>
  <c r="L110" i="10"/>
  <c r="L111" i="10"/>
  <c r="L112" i="10"/>
  <c r="L113" i="10"/>
  <c r="L114" i="10"/>
  <c r="L115" i="10"/>
  <c r="L116" i="10"/>
  <c r="M109" i="10"/>
  <c r="M110" i="10"/>
  <c r="M111" i="10"/>
  <c r="M112" i="10"/>
  <c r="M113" i="10"/>
  <c r="M114" i="10"/>
  <c r="M115" i="10"/>
  <c r="M116" i="10"/>
  <c r="N109" i="10"/>
  <c r="N110" i="10"/>
  <c r="N111" i="10"/>
  <c r="N112" i="10"/>
  <c r="N113" i="10"/>
  <c r="N114" i="10"/>
  <c r="N115" i="10"/>
  <c r="N116" i="10"/>
  <c r="O109" i="10"/>
  <c r="O110" i="10"/>
  <c r="O111" i="10"/>
  <c r="O112" i="10"/>
  <c r="O113" i="10"/>
  <c r="O114" i="10"/>
  <c r="O115" i="10"/>
  <c r="O116" i="10"/>
  <c r="H10" i="20"/>
  <c r="AZ170" i="14"/>
  <c r="AZ121" i="14"/>
  <c r="AZ108" i="14"/>
  <c r="AZ99" i="14"/>
  <c r="AZ92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Z14" i="14"/>
  <c r="AY259" i="14"/>
  <c r="AY181" i="14"/>
  <c r="AY179" i="14"/>
  <c r="AY175" i="14"/>
  <c r="AY177" i="14"/>
  <c r="AY260" i="14"/>
  <c r="AY14" i="14"/>
  <c r="AX259" i="14"/>
  <c r="AX181" i="14"/>
  <c r="AX179" i="14"/>
  <c r="AX175" i="14"/>
  <c r="AX177" i="14"/>
  <c r="AX260" i="14"/>
  <c r="AX14" i="14"/>
  <c r="AW259" i="14"/>
  <c r="AW181" i="14"/>
  <c r="AW179" i="14"/>
  <c r="AW177" i="14"/>
  <c r="AW175" i="14"/>
  <c r="AV175" i="14"/>
  <c r="AV177" i="14"/>
  <c r="AV179" i="14"/>
  <c r="AV181" i="14"/>
  <c r="AV260" i="14"/>
  <c r="AW14" i="14"/>
  <c r="AV259" i="14"/>
  <c r="AV14" i="14"/>
  <c r="AU259" i="14"/>
  <c r="AU181" i="14"/>
  <c r="AU179" i="14"/>
  <c r="AU177" i="14"/>
  <c r="AU175" i="14"/>
  <c r="AU260" i="14"/>
  <c r="AU14" i="14"/>
  <c r="AT259" i="14"/>
  <c r="AT181" i="14"/>
  <c r="AT179" i="14"/>
  <c r="AT177" i="14"/>
  <c r="AT175" i="14"/>
  <c r="AT14" i="14"/>
  <c r="AS259" i="14"/>
  <c r="AS181" i="14"/>
  <c r="AS179" i="14"/>
  <c r="AS177" i="14"/>
  <c r="AS175" i="14"/>
  <c r="AR175" i="14"/>
  <c r="AR177" i="14"/>
  <c r="AR179" i="14"/>
  <c r="AR181" i="14"/>
  <c r="AR260" i="14"/>
  <c r="AS14" i="14"/>
  <c r="AR259" i="14"/>
  <c r="AR14" i="14"/>
  <c r="AQ259" i="14"/>
  <c r="AQ181" i="14"/>
  <c r="AQ179" i="14"/>
  <c r="AQ175" i="14"/>
  <c r="AQ177" i="14"/>
  <c r="AQ260" i="14"/>
  <c r="AQ14" i="14"/>
  <c r="AP259" i="14"/>
  <c r="AP181" i="14"/>
  <c r="AP179" i="14"/>
  <c r="AP177" i="14"/>
  <c r="AP175" i="14"/>
  <c r="AP260" i="14"/>
  <c r="AP14" i="14"/>
  <c r="AO259" i="14"/>
  <c r="AO181" i="14"/>
  <c r="AO179" i="14"/>
  <c r="AO177" i="14"/>
  <c r="AO175" i="14"/>
  <c r="AO14" i="14"/>
  <c r="AN259" i="14"/>
  <c r="AN181" i="14"/>
  <c r="AN175" i="14"/>
  <c r="AN177" i="14"/>
  <c r="AN179" i="14"/>
  <c r="AN260" i="14"/>
  <c r="AN14" i="14"/>
  <c r="AM259" i="14"/>
  <c r="AM181" i="14"/>
  <c r="AM179" i="14"/>
  <c r="AM175" i="14"/>
  <c r="AM177" i="14"/>
  <c r="AM260" i="14"/>
  <c r="AM14" i="14"/>
  <c r="AL259" i="14"/>
  <c r="AL181" i="14"/>
  <c r="AL179" i="14"/>
  <c r="AL177" i="14"/>
  <c r="AL175" i="14"/>
  <c r="AL260" i="14"/>
  <c r="AL14" i="14"/>
  <c r="AK259" i="14"/>
  <c r="AK181" i="14"/>
  <c r="AK179" i="14"/>
  <c r="AK177" i="14"/>
  <c r="AK175" i="14"/>
  <c r="AK14" i="14"/>
  <c r="AJ259" i="14"/>
  <c r="AJ181" i="14"/>
  <c r="AJ179" i="14"/>
  <c r="AJ177" i="14"/>
  <c r="AJ175" i="14"/>
  <c r="AJ260" i="14"/>
  <c r="AJ14" i="14"/>
  <c r="AI259" i="14"/>
  <c r="AI181" i="14"/>
  <c r="AI179" i="14"/>
  <c r="AI175" i="14"/>
  <c r="AI177" i="14"/>
  <c r="AI260" i="14"/>
  <c r="AI14" i="14"/>
  <c r="AH259" i="14"/>
  <c r="AH181" i="14"/>
  <c r="AH179" i="14"/>
  <c r="AH175" i="14"/>
  <c r="AH177" i="14"/>
  <c r="AH260" i="14"/>
  <c r="AH14" i="14"/>
  <c r="AG259" i="14"/>
  <c r="AG181" i="14"/>
  <c r="AG179" i="14"/>
  <c r="AG177" i="14"/>
  <c r="AG175" i="14"/>
  <c r="AG260" i="14"/>
  <c r="AG14" i="14"/>
  <c r="AF259" i="14"/>
  <c r="AF181" i="14"/>
  <c r="AF179" i="14"/>
  <c r="AF177" i="14"/>
  <c r="AF175" i="14"/>
  <c r="AF14" i="14"/>
  <c r="AE259" i="14"/>
  <c r="AE181" i="14"/>
  <c r="AE179" i="14"/>
  <c r="AE175" i="14"/>
  <c r="AE177" i="14"/>
  <c r="AE260" i="14"/>
  <c r="AE14" i="14"/>
  <c r="AD259" i="14"/>
  <c r="AD181" i="14"/>
  <c r="AD179" i="14"/>
  <c r="AD177" i="14"/>
  <c r="AD175" i="14"/>
  <c r="AD14" i="14"/>
  <c r="AC259" i="14"/>
  <c r="AC181" i="14"/>
  <c r="AC179" i="14"/>
  <c r="AC177" i="14"/>
  <c r="AC175" i="14"/>
  <c r="AB175" i="14"/>
  <c r="AB177" i="14"/>
  <c r="AB179" i="14"/>
  <c r="AB181" i="14"/>
  <c r="AB260" i="14"/>
  <c r="AC14" i="14"/>
  <c r="AB259" i="14"/>
  <c r="AB14" i="14"/>
  <c r="AA259" i="14"/>
  <c r="AA181" i="14"/>
  <c r="AA179" i="14"/>
  <c r="AA177" i="14"/>
  <c r="AA175" i="14"/>
  <c r="Z175" i="14"/>
  <c r="Z177" i="14"/>
  <c r="Z179" i="14"/>
  <c r="Z181" i="14"/>
  <c r="Z260" i="14"/>
  <c r="AA14" i="14"/>
  <c r="Z259" i="14"/>
  <c r="Z14" i="14"/>
  <c r="Y259" i="14"/>
  <c r="Y181" i="14"/>
  <c r="Y179" i="14"/>
  <c r="Y177" i="14"/>
  <c r="Y175" i="14"/>
  <c r="Y260" i="14"/>
  <c r="Y14" i="14"/>
  <c r="X259" i="14"/>
  <c r="X181" i="14"/>
  <c r="X179" i="14"/>
  <c r="X175" i="14"/>
  <c r="X177" i="14"/>
  <c r="X260" i="14"/>
  <c r="X14" i="14"/>
  <c r="W259" i="14"/>
  <c r="W181" i="14"/>
  <c r="W179" i="14"/>
  <c r="W177" i="14"/>
  <c r="W175" i="14"/>
  <c r="W260" i="14"/>
  <c r="W14" i="14"/>
  <c r="V259" i="14"/>
  <c r="V181" i="14"/>
  <c r="V179" i="14"/>
  <c r="V177" i="14"/>
  <c r="V175" i="14"/>
  <c r="V260" i="14"/>
  <c r="V14" i="14"/>
  <c r="U259" i="14"/>
  <c r="U181" i="14"/>
  <c r="U179" i="14"/>
  <c r="U177" i="14"/>
  <c r="U175" i="14"/>
  <c r="U14" i="14"/>
  <c r="T259" i="14"/>
  <c r="T181" i="14"/>
  <c r="T179" i="14"/>
  <c r="T177" i="14"/>
  <c r="T175" i="14"/>
  <c r="T14" i="14"/>
  <c r="S259" i="14"/>
  <c r="S181" i="14"/>
  <c r="S179" i="14"/>
  <c r="S175" i="14"/>
  <c r="S177" i="14"/>
  <c r="S260" i="14"/>
  <c r="S14" i="14"/>
  <c r="R259" i="14"/>
  <c r="R181" i="14"/>
  <c r="R179" i="14"/>
  <c r="R177" i="14"/>
  <c r="R175" i="14"/>
  <c r="R260" i="14"/>
  <c r="R14" i="14"/>
  <c r="Q259" i="14"/>
  <c r="Q181" i="14"/>
  <c r="Q179" i="14"/>
  <c r="Q177" i="14"/>
  <c r="Q175" i="14"/>
  <c r="Q260" i="14"/>
  <c r="Q14" i="14"/>
  <c r="P259" i="14"/>
  <c r="P181" i="14"/>
  <c r="P179" i="14"/>
  <c r="P175" i="14"/>
  <c r="P177" i="14"/>
  <c r="P260" i="14"/>
  <c r="P14" i="14"/>
  <c r="O259" i="14"/>
  <c r="O181" i="14"/>
  <c r="O179" i="14"/>
  <c r="O177" i="14"/>
  <c r="O175" i="14"/>
  <c r="O260" i="14"/>
  <c r="O14" i="14"/>
  <c r="N259" i="14"/>
  <c r="N181" i="14"/>
  <c r="N179" i="14"/>
  <c r="N177" i="14"/>
  <c r="N175" i="14"/>
  <c r="N14" i="14"/>
  <c r="M259" i="14"/>
  <c r="M181" i="14"/>
  <c r="M179" i="14"/>
  <c r="M177" i="14"/>
  <c r="M175" i="14"/>
  <c r="M14" i="14"/>
  <c r="L259" i="14"/>
  <c r="L181" i="14"/>
  <c r="L175" i="14"/>
  <c r="L177" i="14"/>
  <c r="L179" i="14"/>
  <c r="L260" i="14"/>
  <c r="L14" i="14"/>
  <c r="K259" i="14"/>
  <c r="K181" i="14"/>
  <c r="K179" i="14"/>
  <c r="K175" i="14"/>
  <c r="K177" i="14"/>
  <c r="K260" i="14"/>
  <c r="K14" i="14"/>
  <c r="J259" i="14"/>
  <c r="J181" i="14"/>
  <c r="J179" i="14"/>
  <c r="J177" i="14"/>
  <c r="J175" i="14"/>
  <c r="J260" i="14"/>
  <c r="J14" i="14"/>
  <c r="I259" i="14"/>
  <c r="I181" i="14"/>
  <c r="I179" i="14"/>
  <c r="I177" i="14"/>
  <c r="I175" i="14"/>
  <c r="I14" i="14"/>
  <c r="H259" i="14"/>
  <c r="H181" i="14"/>
  <c r="H175" i="14"/>
  <c r="H177" i="14"/>
  <c r="H179" i="14"/>
  <c r="H260" i="14"/>
  <c r="H14" i="14"/>
  <c r="G259" i="14"/>
  <c r="G181" i="14"/>
  <c r="G179" i="14"/>
  <c r="G175" i="14"/>
  <c r="G177" i="14"/>
  <c r="G260" i="14"/>
  <c r="G14" i="14"/>
  <c r="F259" i="14"/>
  <c r="F181" i="14"/>
  <c r="F179" i="14"/>
  <c r="F177" i="14"/>
  <c r="F175" i="14"/>
  <c r="F14" i="14"/>
  <c r="E259" i="14"/>
  <c r="E181" i="14"/>
  <c r="E179" i="14"/>
  <c r="E177" i="14"/>
  <c r="E175" i="14"/>
  <c r="D175" i="14"/>
  <c r="D177" i="14"/>
  <c r="D179" i="14"/>
  <c r="D181" i="14"/>
  <c r="D260" i="14"/>
  <c r="E14" i="14"/>
  <c r="AZ14" i="15"/>
  <c r="AY259" i="15"/>
  <c r="AY181" i="15"/>
  <c r="AY179" i="15"/>
  <c r="AY177" i="15"/>
  <c r="AY175" i="15"/>
  <c r="AY14" i="15"/>
  <c r="AX259" i="15"/>
  <c r="AX181" i="15"/>
  <c r="AX179" i="15"/>
  <c r="AX175" i="15"/>
  <c r="AX177" i="15"/>
  <c r="AX260" i="15"/>
  <c r="AX14" i="15"/>
  <c r="AW259" i="15"/>
  <c r="AW181" i="15"/>
  <c r="AW179" i="15"/>
  <c r="AW177" i="15"/>
  <c r="AW175" i="15"/>
  <c r="AW260" i="15"/>
  <c r="AW14" i="15"/>
  <c r="AV259" i="15"/>
  <c r="AV181" i="15"/>
  <c r="AV179" i="15"/>
  <c r="AV175" i="15"/>
  <c r="AV177" i="15"/>
  <c r="AV260" i="15"/>
  <c r="AV14" i="15"/>
  <c r="AU259" i="15"/>
  <c r="AU181" i="15"/>
  <c r="AU179" i="15"/>
  <c r="AU177" i="15"/>
  <c r="AU175" i="15"/>
  <c r="AU260" i="15"/>
  <c r="AU14" i="15"/>
  <c r="AT259" i="15"/>
  <c r="AT181" i="15"/>
  <c r="AT179" i="15"/>
  <c r="AT177" i="15"/>
  <c r="AT175" i="15"/>
  <c r="AT14" i="15"/>
  <c r="AS259" i="15"/>
  <c r="AS181" i="15"/>
  <c r="AS179" i="15"/>
  <c r="AS177" i="15"/>
  <c r="AS175" i="15"/>
  <c r="AR175" i="15"/>
  <c r="AR177" i="15"/>
  <c r="AR179" i="15"/>
  <c r="AR181" i="15"/>
  <c r="AR260" i="15"/>
  <c r="AS14" i="15"/>
  <c r="AR259" i="15"/>
  <c r="AR14" i="15"/>
  <c r="AQ259" i="15"/>
  <c r="AQ181" i="15"/>
  <c r="AQ179" i="15"/>
  <c r="AQ175" i="15"/>
  <c r="AQ177" i="15"/>
  <c r="AQ260" i="15"/>
  <c r="AQ14" i="15"/>
  <c r="AP259" i="15"/>
  <c r="AP181" i="15"/>
  <c r="AP179" i="15"/>
  <c r="AP177" i="15"/>
  <c r="AP175" i="15"/>
  <c r="AP260" i="15"/>
  <c r="AP14" i="15"/>
  <c r="AO259" i="15"/>
  <c r="AO181" i="15"/>
  <c r="AO179" i="15"/>
  <c r="AO177" i="15"/>
  <c r="AO175" i="15"/>
  <c r="AO14" i="15"/>
  <c r="AN259" i="15"/>
  <c r="AN181" i="15"/>
  <c r="AN175" i="15"/>
  <c r="AN177" i="15"/>
  <c r="AN179" i="15"/>
  <c r="AN260" i="15"/>
  <c r="AN14" i="15"/>
  <c r="AM259" i="15"/>
  <c r="AM181" i="15"/>
  <c r="AM179" i="15"/>
  <c r="AM175" i="15"/>
  <c r="AM177" i="15"/>
  <c r="AM260" i="15"/>
  <c r="AM14" i="15"/>
  <c r="AL259" i="15"/>
  <c r="AL181" i="15"/>
  <c r="AL179" i="15"/>
  <c r="AL177" i="15"/>
  <c r="AL175" i="15"/>
  <c r="AL260" i="15"/>
  <c r="AL14" i="15"/>
  <c r="AK259" i="15"/>
  <c r="AK181" i="15"/>
  <c r="AK179" i="15"/>
  <c r="AK177" i="15"/>
  <c r="AK175" i="15"/>
  <c r="AK14" i="15"/>
  <c r="AJ259" i="15"/>
  <c r="AJ181" i="15"/>
  <c r="AJ179" i="15"/>
  <c r="AJ177" i="15"/>
  <c r="AJ175" i="15"/>
  <c r="AJ14" i="15"/>
  <c r="AI259" i="15"/>
  <c r="AI181" i="15"/>
  <c r="AI179" i="15"/>
  <c r="AI175" i="15"/>
  <c r="AI177" i="15"/>
  <c r="AI260" i="15"/>
  <c r="AI14" i="15"/>
  <c r="AH259" i="15"/>
  <c r="AH181" i="15"/>
  <c r="AH179" i="15"/>
  <c r="AH177" i="15"/>
  <c r="AH175" i="15"/>
  <c r="AH260" i="15"/>
  <c r="AH14" i="15"/>
  <c r="AG259" i="15"/>
  <c r="AG181" i="15"/>
  <c r="AG179" i="15"/>
  <c r="AG177" i="15"/>
  <c r="AG175" i="15"/>
  <c r="AF175" i="15"/>
  <c r="AF177" i="15"/>
  <c r="AF179" i="15"/>
  <c r="AF181" i="15"/>
  <c r="AF260" i="15"/>
  <c r="AG14" i="15"/>
  <c r="AF259" i="15"/>
  <c r="AF14" i="15"/>
  <c r="AE259" i="15"/>
  <c r="AE181" i="15"/>
  <c r="AE179" i="15"/>
  <c r="AE177" i="15"/>
  <c r="AE175" i="15"/>
  <c r="AE260" i="15"/>
  <c r="AE14" i="15"/>
  <c r="AD259" i="15"/>
  <c r="AD181" i="15"/>
  <c r="AD179" i="15"/>
  <c r="AD177" i="15"/>
  <c r="AD175" i="15"/>
  <c r="AD14" i="15"/>
  <c r="AC259" i="15"/>
  <c r="AC181" i="15"/>
  <c r="AC179" i="15"/>
  <c r="AC177" i="15"/>
  <c r="AC175" i="15"/>
  <c r="AC14" i="15"/>
  <c r="AB259" i="15"/>
  <c r="AB181" i="15"/>
  <c r="AB175" i="15"/>
  <c r="AB177" i="15"/>
  <c r="AB179" i="15"/>
  <c r="AB260" i="15"/>
  <c r="AB14" i="15"/>
  <c r="AA259" i="15"/>
  <c r="AA181" i="15"/>
  <c r="AA179" i="15"/>
  <c r="AA175" i="15"/>
  <c r="AA177" i="15"/>
  <c r="AA260" i="15"/>
  <c r="AA14" i="15"/>
  <c r="Z259" i="15"/>
  <c r="Z181" i="15"/>
  <c r="Z179" i="15"/>
  <c r="Z177" i="15"/>
  <c r="Z175" i="15"/>
  <c r="Z260" i="15"/>
  <c r="Z14" i="15"/>
  <c r="Y259" i="15"/>
  <c r="Y181" i="15"/>
  <c r="Y179" i="15"/>
  <c r="Y177" i="15"/>
  <c r="Y175" i="15"/>
  <c r="X175" i="15"/>
  <c r="X177" i="15"/>
  <c r="X179" i="15"/>
  <c r="X181" i="15"/>
  <c r="X260" i="15"/>
  <c r="Y14" i="15"/>
  <c r="X259" i="15"/>
  <c r="X14" i="15"/>
  <c r="W259" i="15"/>
  <c r="W181" i="15"/>
  <c r="W179" i="15"/>
  <c r="W175" i="15"/>
  <c r="W177" i="15"/>
  <c r="W260" i="15"/>
  <c r="W14" i="15"/>
  <c r="V259" i="15"/>
  <c r="V181" i="15"/>
  <c r="V179" i="15"/>
  <c r="V177" i="15"/>
  <c r="V175" i="15"/>
  <c r="V14" i="15"/>
  <c r="U259" i="15"/>
  <c r="U181" i="15"/>
  <c r="U179" i="15"/>
  <c r="U177" i="15"/>
  <c r="U175" i="15"/>
  <c r="T175" i="15"/>
  <c r="T177" i="15"/>
  <c r="T179" i="15"/>
  <c r="T181" i="15"/>
  <c r="T260" i="15"/>
  <c r="U14" i="15"/>
  <c r="T259" i="15"/>
  <c r="T14" i="15"/>
  <c r="S259" i="15"/>
  <c r="S181" i="15"/>
  <c r="S179" i="15"/>
  <c r="S177" i="15"/>
  <c r="S175" i="15"/>
  <c r="S14" i="15"/>
  <c r="R259" i="15"/>
  <c r="R181" i="15"/>
  <c r="R179" i="15"/>
  <c r="R175" i="15"/>
  <c r="R177" i="15"/>
  <c r="R260" i="15"/>
  <c r="R14" i="15"/>
  <c r="Q259" i="15"/>
  <c r="Q181" i="15"/>
  <c r="Q179" i="15"/>
  <c r="Q177" i="15"/>
  <c r="Q175" i="15"/>
  <c r="Q14" i="15"/>
  <c r="P259" i="15"/>
  <c r="P181" i="15"/>
  <c r="P179" i="15"/>
  <c r="P175" i="15"/>
  <c r="P177" i="15"/>
  <c r="P260" i="15"/>
  <c r="P14" i="15"/>
  <c r="O259" i="15"/>
  <c r="O181" i="15"/>
  <c r="O179" i="15"/>
  <c r="O177" i="15"/>
  <c r="O175" i="15"/>
  <c r="O260" i="15"/>
  <c r="O14" i="15"/>
  <c r="N259" i="15"/>
  <c r="N181" i="15"/>
  <c r="N179" i="15"/>
  <c r="N177" i="15"/>
  <c r="N175" i="15"/>
  <c r="N260" i="15"/>
  <c r="N14" i="15"/>
  <c r="M259" i="15"/>
  <c r="M181" i="15"/>
  <c r="M179" i="15"/>
  <c r="M177" i="15"/>
  <c r="M175" i="15"/>
  <c r="M14" i="15"/>
  <c r="L259" i="15"/>
  <c r="L181" i="15"/>
  <c r="L179" i="15"/>
  <c r="L177" i="15"/>
  <c r="L175" i="15"/>
  <c r="L260" i="15"/>
  <c r="L14" i="15"/>
  <c r="K259" i="15"/>
  <c r="K181" i="15"/>
  <c r="K179" i="15"/>
  <c r="K175" i="15"/>
  <c r="K177" i="15"/>
  <c r="K260" i="15"/>
  <c r="K14" i="15"/>
  <c r="J259" i="15"/>
  <c r="J181" i="15"/>
  <c r="J179" i="15"/>
  <c r="J177" i="15"/>
  <c r="J175" i="15"/>
  <c r="J260" i="15"/>
  <c r="J14" i="15"/>
  <c r="I259" i="15"/>
  <c r="I181" i="15"/>
  <c r="I179" i="15"/>
  <c r="I177" i="15"/>
  <c r="I175" i="15"/>
  <c r="H175" i="15"/>
  <c r="H177" i="15"/>
  <c r="H179" i="15"/>
  <c r="H181" i="15"/>
  <c r="H260" i="15"/>
  <c r="I14" i="15"/>
  <c r="H259" i="15"/>
  <c r="H14" i="15"/>
  <c r="G259" i="15"/>
  <c r="G181" i="15"/>
  <c r="G179" i="15"/>
  <c r="G177" i="15"/>
  <c r="G175" i="15"/>
  <c r="G260" i="15"/>
  <c r="G14" i="15"/>
  <c r="F259" i="15"/>
  <c r="F181" i="15"/>
  <c r="F179" i="15"/>
  <c r="F177" i="15"/>
  <c r="F175" i="15"/>
  <c r="F260" i="15"/>
  <c r="F14" i="15"/>
  <c r="E259" i="15"/>
  <c r="E181" i="15"/>
  <c r="E179" i="15"/>
  <c r="E177" i="15"/>
  <c r="E175" i="15"/>
  <c r="E14" i="15"/>
  <c r="D181" i="15"/>
  <c r="D179" i="15"/>
  <c r="D177" i="15"/>
  <c r="D175" i="15"/>
  <c r="AY14" i="16"/>
  <c r="AY15" i="16"/>
  <c r="AY16" i="16"/>
  <c r="AY10" i="16"/>
  <c r="AY13" i="16"/>
  <c r="AY17" i="16"/>
  <c r="AY29" i="16"/>
  <c r="AW14" i="16"/>
  <c r="AX15" i="16"/>
  <c r="AW16" i="16"/>
  <c r="AX17" i="16"/>
  <c r="AX21" i="16"/>
  <c r="AX22" i="16"/>
  <c r="AX24" i="16"/>
  <c r="AX29" i="16"/>
  <c r="AX34" i="16"/>
  <c r="AX40" i="16"/>
  <c r="AX44" i="16"/>
  <c r="AX45" i="16"/>
  <c r="AX51" i="16"/>
  <c r="AW15" i="16"/>
  <c r="AW17" i="16"/>
  <c r="AW29" i="16"/>
  <c r="AV14" i="16"/>
  <c r="AV15" i="16"/>
  <c r="AV16" i="16"/>
  <c r="AV10" i="16"/>
  <c r="AV13" i="16"/>
  <c r="AV17" i="16"/>
  <c r="AV29" i="16"/>
  <c r="AU14" i="16"/>
  <c r="AU15" i="16"/>
  <c r="AU16" i="16"/>
  <c r="AU10" i="16"/>
  <c r="AU13" i="16"/>
  <c r="AU17" i="16"/>
  <c r="AU29" i="16"/>
  <c r="AT14" i="16"/>
  <c r="AT15" i="16"/>
  <c r="AT16" i="16"/>
  <c r="AT17" i="16"/>
  <c r="AT29" i="16"/>
  <c r="AS14" i="16"/>
  <c r="AS15" i="16"/>
  <c r="AS16" i="16"/>
  <c r="AS10" i="16"/>
  <c r="AS13" i="16"/>
  <c r="AS17" i="16"/>
  <c r="AS29" i="16"/>
  <c r="AR14" i="16"/>
  <c r="AR15" i="16"/>
  <c r="AR16" i="16"/>
  <c r="AR10" i="16"/>
  <c r="AR13" i="16"/>
  <c r="AR17" i="16"/>
  <c r="AR29" i="16"/>
  <c r="AQ14" i="16"/>
  <c r="AQ15" i="16"/>
  <c r="AQ16" i="16"/>
  <c r="AQ10" i="16"/>
  <c r="AQ13" i="16"/>
  <c r="AQ17" i="16"/>
  <c r="AQ29" i="16"/>
  <c r="AP14" i="16"/>
  <c r="AP15" i="16"/>
  <c r="AP16" i="16"/>
  <c r="AP10" i="16"/>
  <c r="AP13" i="16"/>
  <c r="AP17" i="16"/>
  <c r="AP29" i="16"/>
  <c r="AO14" i="16"/>
  <c r="AO15" i="16"/>
  <c r="AO16" i="16"/>
  <c r="AO17" i="16"/>
  <c r="AO29" i="16"/>
  <c r="AN14" i="16"/>
  <c r="AN15" i="16"/>
  <c r="AN16" i="16"/>
  <c r="AN10" i="16"/>
  <c r="AN13" i="16"/>
  <c r="AN17" i="16"/>
  <c r="AN29" i="16"/>
  <c r="AM14" i="16"/>
  <c r="AM15" i="16"/>
  <c r="AM16" i="16"/>
  <c r="AM10" i="16"/>
  <c r="AM13" i="16"/>
  <c r="AM17" i="16"/>
  <c r="AM29" i="16"/>
  <c r="AL14" i="16"/>
  <c r="AL15" i="16"/>
  <c r="AL16" i="16"/>
  <c r="AL10" i="16"/>
  <c r="AL13" i="16"/>
  <c r="AL17" i="16"/>
  <c r="AL29" i="16"/>
  <c r="AK14" i="16"/>
  <c r="AK15" i="16"/>
  <c r="AK16" i="16"/>
  <c r="AK17" i="16"/>
  <c r="AK29" i="16"/>
  <c r="AJ14" i="16"/>
  <c r="AJ15" i="16"/>
  <c r="AJ16" i="16"/>
  <c r="AJ10" i="16"/>
  <c r="AJ13" i="16"/>
  <c r="AJ17" i="16"/>
  <c r="AJ29" i="16"/>
  <c r="AI14" i="16"/>
  <c r="AI15" i="16"/>
  <c r="AI16" i="16"/>
  <c r="AI10" i="16"/>
  <c r="AI13" i="16"/>
  <c r="AI17" i="16"/>
  <c r="AI29" i="16"/>
  <c r="AH14" i="16"/>
  <c r="AH15" i="16"/>
  <c r="AH16" i="16"/>
  <c r="AH10" i="16"/>
  <c r="AH13" i="16"/>
  <c r="AH17" i="16"/>
  <c r="AH29" i="16"/>
  <c r="AG14" i="16"/>
  <c r="AG15" i="16"/>
  <c r="AG16" i="16"/>
  <c r="AG10" i="16"/>
  <c r="AG13" i="16"/>
  <c r="AG17" i="16"/>
  <c r="AG29" i="16"/>
  <c r="AF14" i="16"/>
  <c r="AF15" i="16"/>
  <c r="AF16" i="16"/>
  <c r="AF10" i="16"/>
  <c r="AF13" i="16"/>
  <c r="AF17" i="16"/>
  <c r="AF29" i="16"/>
  <c r="AE14" i="16"/>
  <c r="AE15" i="16"/>
  <c r="AE16" i="16"/>
  <c r="AE10" i="16"/>
  <c r="AE13" i="16"/>
  <c r="AE17" i="16"/>
  <c r="AE29" i="16"/>
  <c r="AD14" i="16"/>
  <c r="AD15" i="16"/>
  <c r="AD16" i="16"/>
  <c r="AD17" i="16"/>
  <c r="AD29" i="16"/>
  <c r="AC14" i="16"/>
  <c r="AC15" i="16"/>
  <c r="AC16" i="16"/>
  <c r="AC10" i="16"/>
  <c r="AC13" i="16"/>
  <c r="AC17" i="16"/>
  <c r="AC29" i="16"/>
  <c r="AB14" i="16"/>
  <c r="AB15" i="16"/>
  <c r="AB16" i="16"/>
  <c r="AB10" i="16"/>
  <c r="AB13" i="16"/>
  <c r="AB17" i="16"/>
  <c r="AB29" i="16"/>
  <c r="AA14" i="16"/>
  <c r="AA15" i="16"/>
  <c r="AA16" i="16"/>
  <c r="AA10" i="16"/>
  <c r="AA13" i="16"/>
  <c r="AA17" i="16"/>
  <c r="AA29" i="16"/>
  <c r="Z14" i="16"/>
  <c r="Z15" i="16"/>
  <c r="Z16" i="16"/>
  <c r="Z10" i="16"/>
  <c r="Z13" i="16"/>
  <c r="Z17" i="16"/>
  <c r="Z29" i="16"/>
  <c r="X14" i="16"/>
  <c r="Y15" i="16"/>
  <c r="X15" i="16"/>
  <c r="Y16" i="16"/>
  <c r="X16" i="16"/>
  <c r="Y17" i="16"/>
  <c r="Y21" i="16"/>
  <c r="Y23" i="16"/>
  <c r="Y22" i="16"/>
  <c r="Y24" i="16"/>
  <c r="Y29" i="16"/>
  <c r="Y33" i="16"/>
  <c r="Y34" i="16"/>
  <c r="Y40" i="16"/>
  <c r="Y44" i="16"/>
  <c r="Y50" i="16"/>
  <c r="Y45" i="16"/>
  <c r="Y46" i="16"/>
  <c r="Y51" i="16"/>
  <c r="X10" i="16"/>
  <c r="X13" i="16"/>
  <c r="Y14" i="16"/>
  <c r="X17" i="16"/>
  <c r="X29" i="16"/>
  <c r="W14" i="16"/>
  <c r="W15" i="16"/>
  <c r="W16" i="16"/>
  <c r="W10" i="16"/>
  <c r="W13" i="16"/>
  <c r="W17" i="16"/>
  <c r="W29" i="16"/>
  <c r="V14" i="16"/>
  <c r="V15" i="16"/>
  <c r="V16" i="16"/>
  <c r="V10" i="16"/>
  <c r="V13" i="16"/>
  <c r="V17" i="16"/>
  <c r="V29" i="16"/>
  <c r="U14" i="16"/>
  <c r="U15" i="16"/>
  <c r="U16" i="16"/>
  <c r="U10" i="16"/>
  <c r="U13" i="16"/>
  <c r="U17" i="16"/>
  <c r="U29" i="16"/>
  <c r="T14" i="16"/>
  <c r="T15" i="16"/>
  <c r="T16" i="16"/>
  <c r="T10" i="16"/>
  <c r="T13" i="16"/>
  <c r="T17" i="16"/>
  <c r="T29" i="16"/>
  <c r="S14" i="16"/>
  <c r="S15" i="16"/>
  <c r="S16" i="16"/>
  <c r="S10" i="16"/>
  <c r="S13" i="16"/>
  <c r="S17" i="16"/>
  <c r="S29" i="16"/>
  <c r="R14" i="16"/>
  <c r="R15" i="16"/>
  <c r="R16" i="16"/>
  <c r="R17" i="16"/>
  <c r="R29" i="16"/>
  <c r="Q14" i="16"/>
  <c r="Q15" i="16"/>
  <c r="Q16" i="16"/>
  <c r="Q10" i="16"/>
  <c r="Q13" i="16"/>
  <c r="Q17" i="16"/>
  <c r="Q29" i="16"/>
  <c r="P14" i="16"/>
  <c r="P15" i="16"/>
  <c r="P16" i="16"/>
  <c r="P10" i="16"/>
  <c r="P13" i="16"/>
  <c r="P17" i="16"/>
  <c r="P29" i="16"/>
  <c r="O14" i="16"/>
  <c r="O15" i="16"/>
  <c r="O16" i="16"/>
  <c r="O10" i="16"/>
  <c r="O13" i="16"/>
  <c r="O17" i="16"/>
  <c r="O29" i="16"/>
  <c r="N14" i="16"/>
  <c r="N15" i="16"/>
  <c r="N16" i="16"/>
  <c r="N10" i="16"/>
  <c r="N13" i="16"/>
  <c r="N17" i="16"/>
  <c r="N29" i="16"/>
  <c r="M14" i="16"/>
  <c r="M15" i="16"/>
  <c r="M16" i="16"/>
  <c r="M10" i="16"/>
  <c r="M13" i="16"/>
  <c r="M17" i="16"/>
  <c r="M29" i="16"/>
  <c r="L14" i="16"/>
  <c r="L15" i="16"/>
  <c r="L16" i="16"/>
  <c r="L10" i="16"/>
  <c r="L13" i="16"/>
  <c r="L17" i="16"/>
  <c r="L29" i="16"/>
  <c r="K14" i="16"/>
  <c r="K15" i="16"/>
  <c r="K16" i="16"/>
  <c r="K10" i="16"/>
  <c r="K13" i="16"/>
  <c r="K17" i="16"/>
  <c r="K29" i="16"/>
  <c r="J14" i="16"/>
  <c r="J15" i="16"/>
  <c r="J16" i="16"/>
  <c r="J10" i="16"/>
  <c r="J13" i="16"/>
  <c r="J17" i="16"/>
  <c r="J29" i="16"/>
  <c r="I14" i="16"/>
  <c r="I15" i="16"/>
  <c r="I16" i="16"/>
  <c r="I10" i="16"/>
  <c r="I13" i="16"/>
  <c r="I17" i="16"/>
  <c r="I29" i="16"/>
  <c r="H14" i="16"/>
  <c r="H15" i="16"/>
  <c r="H16" i="16"/>
  <c r="H10" i="16"/>
  <c r="H13" i="16"/>
  <c r="H17" i="16"/>
  <c r="H29" i="16"/>
  <c r="G14" i="16"/>
  <c r="G15" i="16"/>
  <c r="G16" i="16"/>
  <c r="G17" i="16"/>
  <c r="G29" i="16"/>
  <c r="F14" i="16"/>
  <c r="F15" i="16"/>
  <c r="F16" i="16"/>
  <c r="F10" i="16"/>
  <c r="F13" i="16"/>
  <c r="F17" i="16"/>
  <c r="F29" i="16"/>
  <c r="E14" i="16"/>
  <c r="E15" i="16"/>
  <c r="E16" i="16"/>
  <c r="E10" i="16"/>
  <c r="E13" i="16"/>
  <c r="E17" i="16"/>
  <c r="D27" i="16"/>
  <c r="D29" i="16"/>
  <c r="E27" i="16"/>
  <c r="E29" i="16"/>
  <c r="D14" i="16"/>
  <c r="D15" i="16"/>
  <c r="D16" i="16"/>
  <c r="D10" i="16"/>
  <c r="D17" i="16"/>
  <c r="D30" i="16"/>
  <c r="AY14" i="17"/>
  <c r="AY15" i="17"/>
  <c r="AY16" i="17"/>
  <c r="AY10" i="17"/>
  <c r="AY13" i="17"/>
  <c r="AY17" i="17"/>
  <c r="AY29" i="17"/>
  <c r="AX14" i="17"/>
  <c r="AX15" i="17"/>
  <c r="AX16" i="17"/>
  <c r="AX17" i="17"/>
  <c r="AX29" i="17"/>
  <c r="AW21" i="17"/>
  <c r="AW23" i="17"/>
  <c r="AW22" i="17"/>
  <c r="AW29" i="17"/>
  <c r="AW33" i="17"/>
  <c r="AW39" i="17"/>
  <c r="AW44" i="17"/>
  <c r="AU14" i="17"/>
  <c r="AU15" i="17"/>
  <c r="AU16" i="17"/>
  <c r="AU10" i="17"/>
  <c r="AU13" i="17"/>
  <c r="AV14" i="17"/>
  <c r="AV21" i="17"/>
  <c r="AV33" i="17"/>
  <c r="AV22" i="17"/>
  <c r="AV23" i="17"/>
  <c r="AV29" i="17"/>
  <c r="AV39" i="17"/>
  <c r="AV44" i="17"/>
  <c r="AV15" i="17"/>
  <c r="AW16" i="17"/>
  <c r="AV17" i="17"/>
  <c r="AU17" i="17"/>
  <c r="AU29" i="17"/>
  <c r="AT14" i="17"/>
  <c r="AT15" i="17"/>
  <c r="AT16" i="17"/>
  <c r="AT17" i="17"/>
  <c r="AT29" i="17"/>
  <c r="AS14" i="17"/>
  <c r="AS15" i="17"/>
  <c r="AS16" i="17"/>
  <c r="AS10" i="17"/>
  <c r="AS13" i="17"/>
  <c r="AS17" i="17"/>
  <c r="AS29" i="17"/>
  <c r="AR14" i="17"/>
  <c r="AR15" i="17"/>
  <c r="AR16" i="17"/>
  <c r="AR17" i="17"/>
  <c r="AQ14" i="17"/>
  <c r="AQ15" i="17"/>
  <c r="AQ16" i="17"/>
  <c r="AQ10" i="17"/>
  <c r="AQ13" i="17"/>
  <c r="B21" i="17"/>
  <c r="AR21" i="17"/>
  <c r="AR29" i="17"/>
  <c r="AQ17" i="17"/>
  <c r="AQ29" i="17"/>
  <c r="AP14" i="17"/>
  <c r="AP15" i="17"/>
  <c r="AP16" i="17"/>
  <c r="AP17" i="17"/>
  <c r="AP29" i="17"/>
  <c r="AO14" i="17"/>
  <c r="AO15" i="17"/>
  <c r="AO16" i="17"/>
  <c r="AO10" i="17"/>
  <c r="AO13" i="17"/>
  <c r="AO17" i="17"/>
  <c r="AO29" i="17"/>
  <c r="AN14" i="17"/>
  <c r="AN15" i="17"/>
  <c r="AN16" i="17"/>
  <c r="AN10" i="17"/>
  <c r="AN13" i="17"/>
  <c r="AO21" i="17"/>
  <c r="AN17" i="17"/>
  <c r="AN29" i="17"/>
  <c r="AM14" i="17"/>
  <c r="AM15" i="17"/>
  <c r="AM16" i="17"/>
  <c r="AM17" i="17"/>
  <c r="AM29" i="17"/>
  <c r="AL14" i="17"/>
  <c r="AL15" i="17"/>
  <c r="AL16" i="17"/>
  <c r="AL17" i="17"/>
  <c r="AL29" i="17"/>
  <c r="AJ14" i="17"/>
  <c r="AK15" i="17"/>
  <c r="AJ15" i="17"/>
  <c r="AK16" i="17"/>
  <c r="AK21" i="17"/>
  <c r="AK22" i="17"/>
  <c r="AK24" i="17"/>
  <c r="AK29" i="17"/>
  <c r="AK34" i="17"/>
  <c r="AK40" i="17"/>
  <c r="AK45" i="17"/>
  <c r="AK51" i="17"/>
  <c r="AJ16" i="17"/>
  <c r="AK17" i="17"/>
  <c r="AJ17" i="17"/>
  <c r="AJ29" i="17"/>
  <c r="AI14" i="17"/>
  <c r="AI15" i="17"/>
  <c r="AI16" i="17"/>
  <c r="AI10" i="17"/>
  <c r="AI13" i="17"/>
  <c r="AI17" i="17"/>
  <c r="AI29" i="17"/>
  <c r="AH14" i="17"/>
  <c r="AH15" i="17"/>
  <c r="AH16" i="17"/>
  <c r="AH10" i="17"/>
  <c r="AH13" i="17"/>
  <c r="AI21" i="17"/>
  <c r="AI44" i="17"/>
  <c r="AI50" i="17"/>
  <c r="AH17" i="17"/>
  <c r="AH29" i="17"/>
  <c r="AG14" i="17"/>
  <c r="AG15" i="17"/>
  <c r="AG16" i="17"/>
  <c r="AG10" i="17"/>
  <c r="AG13" i="17"/>
  <c r="AG17" i="17"/>
  <c r="AG29" i="17"/>
  <c r="AF14" i="17"/>
  <c r="AF15" i="17"/>
  <c r="AF16" i="17"/>
  <c r="AF10" i="17"/>
  <c r="AF13" i="17"/>
  <c r="AF17" i="17"/>
  <c r="AF29" i="17"/>
  <c r="AE14" i="17"/>
  <c r="AE15" i="17"/>
  <c r="AE16" i="17"/>
  <c r="AE10" i="17"/>
  <c r="AE13" i="17"/>
  <c r="AE17" i="17"/>
  <c r="AE29" i="17"/>
  <c r="AD14" i="17"/>
  <c r="AD15" i="17"/>
  <c r="AD16" i="17"/>
  <c r="AD10" i="17"/>
  <c r="AD13" i="17"/>
  <c r="AE21" i="17"/>
  <c r="AD17" i="17"/>
  <c r="AD29" i="17"/>
  <c r="AC14" i="17"/>
  <c r="AC15" i="17"/>
  <c r="AC16" i="17"/>
  <c r="AC10" i="17"/>
  <c r="AC13" i="17"/>
  <c r="AC17" i="17"/>
  <c r="AC29" i="17"/>
  <c r="AB14" i="17"/>
  <c r="AB15" i="17"/>
  <c r="AB16" i="17"/>
  <c r="AB10" i="17"/>
  <c r="AB13" i="17"/>
  <c r="AB17" i="17"/>
  <c r="AB29" i="17"/>
  <c r="AA14" i="17"/>
  <c r="AA15" i="17"/>
  <c r="AA16" i="17"/>
  <c r="AA10" i="17"/>
  <c r="AA13" i="17"/>
  <c r="AA17" i="17"/>
  <c r="AA29" i="17"/>
  <c r="Z14" i="17"/>
  <c r="Z15" i="17"/>
  <c r="Z16" i="17"/>
  <c r="Z17" i="17"/>
  <c r="Z29" i="17"/>
  <c r="Y14" i="17"/>
  <c r="Y15" i="17"/>
  <c r="Y16" i="17"/>
  <c r="Y10" i="17"/>
  <c r="Y13" i="17"/>
  <c r="Y17" i="17"/>
  <c r="Y29" i="17"/>
  <c r="X14" i="17"/>
  <c r="X15" i="17"/>
  <c r="X16" i="17"/>
  <c r="X10" i="17"/>
  <c r="X13" i="17"/>
  <c r="X17" i="17"/>
  <c r="X29" i="17"/>
  <c r="W14" i="17"/>
  <c r="W15" i="17"/>
  <c r="W16" i="17"/>
  <c r="W10" i="17"/>
  <c r="W13" i="17"/>
  <c r="X21" i="17"/>
  <c r="X23" i="17"/>
  <c r="W17" i="17"/>
  <c r="W29" i="17"/>
  <c r="V14" i="17"/>
  <c r="V15" i="17"/>
  <c r="V16" i="17"/>
  <c r="V10" i="17"/>
  <c r="V13" i="17"/>
  <c r="V17" i="17"/>
  <c r="V29" i="17"/>
  <c r="U14" i="17"/>
  <c r="U15" i="17"/>
  <c r="U16" i="17"/>
  <c r="U10" i="17"/>
  <c r="U13" i="17"/>
  <c r="U17" i="17"/>
  <c r="U29" i="17"/>
  <c r="T14" i="17"/>
  <c r="T15" i="17"/>
  <c r="T16" i="17"/>
  <c r="T10" i="17"/>
  <c r="T13" i="17"/>
  <c r="T17" i="17"/>
  <c r="T29" i="17"/>
  <c r="S14" i="17"/>
  <c r="S15" i="17"/>
  <c r="S16" i="17"/>
  <c r="S17" i="17"/>
  <c r="S29" i="17"/>
  <c r="R14" i="17"/>
  <c r="R15" i="17"/>
  <c r="R16" i="17"/>
  <c r="R10" i="17"/>
  <c r="R13" i="17"/>
  <c r="R17" i="17"/>
  <c r="R29" i="17"/>
  <c r="Q14" i="17"/>
  <c r="Q15" i="17"/>
  <c r="Q16" i="17"/>
  <c r="Q10" i="17"/>
  <c r="Q13" i="17"/>
  <c r="Q17" i="17"/>
  <c r="Q29" i="17"/>
  <c r="P14" i="17"/>
  <c r="P15" i="17"/>
  <c r="P16" i="17"/>
  <c r="P10" i="17"/>
  <c r="P13" i="17"/>
  <c r="P17" i="17"/>
  <c r="P29" i="17"/>
  <c r="O14" i="17"/>
  <c r="O15" i="17"/>
  <c r="O16" i="17"/>
  <c r="O17" i="17"/>
  <c r="O29" i="17"/>
  <c r="N14" i="17"/>
  <c r="N15" i="17"/>
  <c r="N16" i="17"/>
  <c r="N10" i="17"/>
  <c r="N13" i="17"/>
  <c r="N17" i="17"/>
  <c r="M14" i="17"/>
  <c r="M15" i="17"/>
  <c r="M16" i="17"/>
  <c r="M10" i="17"/>
  <c r="M13" i="17"/>
  <c r="N21" i="17"/>
  <c r="N29" i="17"/>
  <c r="M17" i="17"/>
  <c r="M29" i="17"/>
  <c r="L14" i="17"/>
  <c r="L15" i="17"/>
  <c r="L16" i="17"/>
  <c r="L10" i="17"/>
  <c r="L13" i="17"/>
  <c r="M21" i="17"/>
  <c r="L17" i="17"/>
  <c r="L29" i="17"/>
  <c r="K14" i="17"/>
  <c r="K15" i="17"/>
  <c r="K16" i="17"/>
  <c r="K10" i="17"/>
  <c r="K13" i="17"/>
  <c r="K17" i="17"/>
  <c r="K29" i="17"/>
  <c r="J14" i="17"/>
  <c r="J15" i="17"/>
  <c r="J16" i="17"/>
  <c r="J10" i="17"/>
  <c r="J13" i="17"/>
  <c r="J17" i="17"/>
  <c r="I14" i="17"/>
  <c r="I15" i="17"/>
  <c r="I16" i="17"/>
  <c r="I10" i="17"/>
  <c r="I13" i="17"/>
  <c r="J21" i="17"/>
  <c r="J29" i="17"/>
  <c r="I17" i="17"/>
  <c r="I29" i="17"/>
  <c r="H14" i="17"/>
  <c r="H15" i="17"/>
  <c r="H16" i="17"/>
  <c r="H17" i="17"/>
  <c r="H29" i="17"/>
  <c r="G14" i="17"/>
  <c r="G15" i="17"/>
  <c r="G16" i="17"/>
  <c r="G10" i="17"/>
  <c r="G13" i="17"/>
  <c r="G17" i="17"/>
  <c r="G29" i="17"/>
  <c r="F14" i="17"/>
  <c r="F15" i="17"/>
  <c r="F16" i="17"/>
  <c r="F10" i="17"/>
  <c r="F13" i="17"/>
  <c r="F17" i="17"/>
  <c r="F29" i="17"/>
  <c r="E14" i="17"/>
  <c r="E15" i="17"/>
  <c r="E16" i="17"/>
  <c r="E10" i="17"/>
  <c r="E13" i="17"/>
  <c r="E17" i="17"/>
  <c r="E29" i="17"/>
  <c r="D14" i="17"/>
  <c r="D15" i="17"/>
  <c r="D16" i="17"/>
  <c r="D10" i="17"/>
  <c r="D17" i="17"/>
  <c r="D27" i="17"/>
  <c r="D29" i="17"/>
  <c r="E27" i="17"/>
  <c r="E30" i="17"/>
  <c r="D30" i="17"/>
  <c r="AY14" i="18"/>
  <c r="AY15" i="18"/>
  <c r="AY16" i="18"/>
  <c r="AY17" i="18"/>
  <c r="AY29" i="18"/>
  <c r="AX14" i="18"/>
  <c r="AX15" i="18"/>
  <c r="AX16" i="18"/>
  <c r="AX10" i="18"/>
  <c r="AX13" i="18"/>
  <c r="AX17" i="18"/>
  <c r="AX29" i="18"/>
  <c r="AW14" i="18"/>
  <c r="AW15" i="18"/>
  <c r="AW16" i="18"/>
  <c r="AW10" i="18"/>
  <c r="AW13" i="18"/>
  <c r="AW17" i="18"/>
  <c r="AV14" i="18"/>
  <c r="AV15" i="18"/>
  <c r="AV16" i="18"/>
  <c r="AV10" i="18"/>
  <c r="AV13" i="18"/>
  <c r="B21" i="18"/>
  <c r="AW21" i="18"/>
  <c r="AW29" i="18"/>
  <c r="AV17" i="18"/>
  <c r="AV29" i="18"/>
  <c r="AU14" i="18"/>
  <c r="AU15" i="18"/>
  <c r="AU16" i="18"/>
  <c r="AU10" i="18"/>
  <c r="AU13" i="18"/>
  <c r="AV21" i="18"/>
  <c r="AU17" i="18"/>
  <c r="AU29" i="18"/>
  <c r="AT14" i="18"/>
  <c r="AT15" i="18"/>
  <c r="AT16" i="18"/>
  <c r="AT17" i="18"/>
  <c r="AT29" i="18"/>
  <c r="AS14" i="18"/>
  <c r="AS15" i="18"/>
  <c r="AS16" i="18"/>
  <c r="AS10" i="18"/>
  <c r="AS13" i="18"/>
  <c r="AT21" i="18"/>
  <c r="AT44" i="18"/>
  <c r="AS17" i="18"/>
  <c r="AS29" i="18"/>
  <c r="AR14" i="18"/>
  <c r="AR15" i="18"/>
  <c r="AR16" i="18"/>
  <c r="AR17" i="18"/>
  <c r="AR29" i="18"/>
  <c r="AP14" i="18"/>
  <c r="AQ15" i="18"/>
  <c r="AP15" i="18"/>
  <c r="AQ16" i="18"/>
  <c r="AQ21" i="18"/>
  <c r="AQ22" i="18"/>
  <c r="AQ23" i="18"/>
  <c r="AQ24" i="18"/>
  <c r="AQ29" i="18"/>
  <c r="AQ33" i="18"/>
  <c r="AQ34" i="18"/>
  <c r="AQ40" i="18"/>
  <c r="AQ44" i="18"/>
  <c r="AQ45" i="18"/>
  <c r="AQ46" i="18"/>
  <c r="AQ50" i="18"/>
  <c r="AQ51" i="18"/>
  <c r="AP16" i="18"/>
  <c r="AQ17" i="18"/>
  <c r="AP10" i="18"/>
  <c r="AP13" i="18"/>
  <c r="AQ14" i="18"/>
  <c r="AQ10" i="18"/>
  <c r="AQ13" i="18"/>
  <c r="AP17" i="18"/>
  <c r="AP29" i="18"/>
  <c r="AO14" i="18"/>
  <c r="AO15" i="18"/>
  <c r="AO16" i="18"/>
  <c r="AO10" i="18"/>
  <c r="AO13" i="18"/>
  <c r="AO17" i="18"/>
  <c r="AO29" i="18"/>
  <c r="AN14" i="18"/>
  <c r="AN15" i="18"/>
  <c r="AN16" i="18"/>
  <c r="AN10" i="18"/>
  <c r="AN13" i="18"/>
  <c r="AN17" i="18"/>
  <c r="AN29" i="18"/>
  <c r="AM14" i="18"/>
  <c r="AM15" i="18"/>
  <c r="AM16" i="18"/>
  <c r="AM17" i="18"/>
  <c r="AM29" i="18"/>
  <c r="AL14" i="18"/>
  <c r="AL15" i="18"/>
  <c r="AL16" i="18"/>
  <c r="AL10" i="18"/>
  <c r="AL13" i="18"/>
  <c r="AL17" i="18"/>
  <c r="AL29" i="18"/>
  <c r="AK14" i="18"/>
  <c r="AK15" i="18"/>
  <c r="AK16" i="18"/>
  <c r="AK10" i="18"/>
  <c r="AK13" i="18"/>
  <c r="AK17" i="18"/>
  <c r="AK29" i="18"/>
  <c r="AJ14" i="18"/>
  <c r="AJ15" i="18"/>
  <c r="AJ16" i="18"/>
  <c r="AJ10" i="18"/>
  <c r="AJ13" i="18"/>
  <c r="AJ17" i="18"/>
  <c r="AJ29" i="18"/>
  <c r="AI14" i="18"/>
  <c r="AI15" i="18"/>
  <c r="AI16" i="18"/>
  <c r="AI10" i="18"/>
  <c r="AI13" i="18"/>
  <c r="AI17" i="18"/>
  <c r="AI29" i="18"/>
  <c r="AH14" i="18"/>
  <c r="AH15" i="18"/>
  <c r="AH16" i="18"/>
  <c r="AH10" i="18"/>
  <c r="AH13" i="18"/>
  <c r="AH17" i="18"/>
  <c r="AH29" i="18"/>
  <c r="AG14" i="18"/>
  <c r="AG15" i="18"/>
  <c r="AG16" i="18"/>
  <c r="AG10" i="18"/>
  <c r="AG13" i="18"/>
  <c r="AG17" i="18"/>
  <c r="AG29" i="18"/>
  <c r="AF14" i="18"/>
  <c r="AF15" i="18"/>
  <c r="AF16" i="18"/>
  <c r="AF17" i="18"/>
  <c r="AF29" i="18"/>
  <c r="AE14" i="18"/>
  <c r="AE15" i="18"/>
  <c r="AE16" i="18"/>
  <c r="AE10" i="18"/>
  <c r="AE13" i="18"/>
  <c r="AE17" i="18"/>
  <c r="AE29" i="18"/>
  <c r="AD14" i="18"/>
  <c r="AD15" i="18"/>
  <c r="AD16" i="18"/>
  <c r="AD10" i="18"/>
  <c r="AD13" i="18"/>
  <c r="AD17" i="18"/>
  <c r="AD29" i="18"/>
  <c r="AC14" i="18"/>
  <c r="AC15" i="18"/>
  <c r="AC16" i="18"/>
  <c r="AC10" i="18"/>
  <c r="AC13" i="18"/>
  <c r="AC17" i="18"/>
  <c r="AC29" i="18"/>
  <c r="AB14" i="18"/>
  <c r="AB15" i="18"/>
  <c r="AB16" i="18"/>
  <c r="AB10" i="18"/>
  <c r="AB13" i="18"/>
  <c r="AC21" i="18"/>
  <c r="AB17" i="18"/>
  <c r="AB29" i="18"/>
  <c r="AA14" i="18"/>
  <c r="AA15" i="18"/>
  <c r="AA16" i="18"/>
  <c r="AA17" i="18"/>
  <c r="AA29" i="18"/>
  <c r="Z14" i="18"/>
  <c r="Z15" i="18"/>
  <c r="Z16" i="18"/>
  <c r="Z10" i="18"/>
  <c r="Z13" i="18"/>
  <c r="Z17" i="18"/>
  <c r="Z29" i="18"/>
  <c r="Y14" i="18"/>
  <c r="Y15" i="18"/>
  <c r="Y16" i="18"/>
  <c r="Y10" i="18"/>
  <c r="Y13" i="18"/>
  <c r="Y17" i="18"/>
  <c r="Y29" i="18"/>
  <c r="X14" i="18"/>
  <c r="X15" i="18"/>
  <c r="X16" i="18"/>
  <c r="X10" i="18"/>
  <c r="X13" i="18"/>
  <c r="X17" i="18"/>
  <c r="X29" i="18"/>
  <c r="V14" i="18"/>
  <c r="W15" i="18"/>
  <c r="V15" i="18"/>
  <c r="W16" i="18"/>
  <c r="W21" i="18"/>
  <c r="W22" i="18"/>
  <c r="W23" i="18"/>
  <c r="W24" i="18"/>
  <c r="W29" i="18"/>
  <c r="W33" i="18"/>
  <c r="W34" i="18"/>
  <c r="W35" i="18"/>
  <c r="W39" i="18"/>
  <c r="W40" i="18"/>
  <c r="W44" i="18"/>
  <c r="W45" i="18"/>
  <c r="W46" i="18"/>
  <c r="W50" i="18"/>
  <c r="W51" i="18"/>
  <c r="V16" i="18"/>
  <c r="W17" i="18"/>
  <c r="V17" i="18"/>
  <c r="V29" i="18"/>
  <c r="U14" i="18"/>
  <c r="U15" i="18"/>
  <c r="U16" i="18"/>
  <c r="U10" i="18"/>
  <c r="U13" i="18"/>
  <c r="V21" i="18"/>
  <c r="U17" i="18"/>
  <c r="U29" i="18"/>
  <c r="T14" i="18"/>
  <c r="T15" i="18"/>
  <c r="T16" i="18"/>
  <c r="T17" i="18"/>
  <c r="T29" i="18"/>
  <c r="S14" i="18"/>
  <c r="S15" i="18"/>
  <c r="S16" i="18"/>
  <c r="S10" i="18"/>
  <c r="S13" i="18"/>
  <c r="S17" i="18"/>
  <c r="S29" i="18"/>
  <c r="R14" i="18"/>
  <c r="R15" i="18"/>
  <c r="R16" i="18"/>
  <c r="R10" i="18"/>
  <c r="R13" i="18"/>
  <c r="R17" i="18"/>
  <c r="R29" i="18"/>
  <c r="Q14" i="18"/>
  <c r="Q15" i="18"/>
  <c r="Q16" i="18"/>
  <c r="Q10" i="18"/>
  <c r="Q13" i="18"/>
  <c r="R21" i="18"/>
  <c r="Q17" i="18"/>
  <c r="P14" i="18"/>
  <c r="P15" i="18"/>
  <c r="P16" i="18"/>
  <c r="P10" i="18"/>
  <c r="P13" i="18"/>
  <c r="Q21" i="18"/>
  <c r="Q29" i="18"/>
  <c r="P17" i="18"/>
  <c r="P29" i="18"/>
  <c r="O14" i="18"/>
  <c r="O15" i="18"/>
  <c r="O16" i="18"/>
  <c r="O17" i="18"/>
  <c r="O29" i="18"/>
  <c r="N14" i="18"/>
  <c r="N15" i="18"/>
  <c r="N16" i="18"/>
  <c r="N10" i="18"/>
  <c r="N13" i="18"/>
  <c r="N17" i="18"/>
  <c r="N29" i="18"/>
  <c r="M14" i="18"/>
  <c r="M15" i="18"/>
  <c r="M16" i="18"/>
  <c r="M10" i="18"/>
  <c r="M13" i="18"/>
  <c r="M17" i="18"/>
  <c r="M29" i="18"/>
  <c r="L14" i="18"/>
  <c r="L15" i="18"/>
  <c r="L16" i="18"/>
  <c r="L10" i="18"/>
  <c r="L13" i="18"/>
  <c r="L17" i="18"/>
  <c r="L29" i="18"/>
  <c r="K14" i="18"/>
  <c r="K15" i="18"/>
  <c r="K16" i="18"/>
  <c r="K17" i="18"/>
  <c r="K29" i="18"/>
  <c r="J14" i="18"/>
  <c r="J15" i="18"/>
  <c r="J16" i="18"/>
  <c r="J10" i="18"/>
  <c r="J13" i="18"/>
  <c r="J17" i="18"/>
  <c r="J29" i="18"/>
  <c r="I14" i="18"/>
  <c r="I15" i="18"/>
  <c r="I16" i="18"/>
  <c r="I10" i="18"/>
  <c r="I13" i="18"/>
  <c r="I17" i="18"/>
  <c r="I29" i="18"/>
  <c r="G16" i="18"/>
  <c r="H17" i="18"/>
  <c r="H21" i="18"/>
  <c r="H22" i="18"/>
  <c r="H23" i="18"/>
  <c r="H29" i="18"/>
  <c r="H33" i="18"/>
  <c r="H39" i="18"/>
  <c r="H44" i="18"/>
  <c r="H50" i="18"/>
  <c r="G14" i="18"/>
  <c r="G15" i="18"/>
  <c r="H16" i="18"/>
  <c r="G17" i="18"/>
  <c r="F14" i="18"/>
  <c r="F15" i="18"/>
  <c r="F16" i="18"/>
  <c r="F10" i="18"/>
  <c r="F13" i="18"/>
  <c r="G21" i="18"/>
  <c r="G23" i="18"/>
  <c r="G29" i="18"/>
  <c r="F17" i="18"/>
  <c r="D27" i="18"/>
  <c r="D29" i="18"/>
  <c r="E27" i="18"/>
  <c r="E29" i="18"/>
  <c r="F27" i="18"/>
  <c r="F29" i="18"/>
  <c r="E14" i="18"/>
  <c r="E15" i="18"/>
  <c r="E16" i="18"/>
  <c r="E10" i="18"/>
  <c r="E13" i="18"/>
  <c r="E17" i="18"/>
  <c r="E30" i="18"/>
  <c r="D14" i="18"/>
  <c r="D15" i="18"/>
  <c r="D16" i="18"/>
  <c r="D10" i="18"/>
  <c r="D17" i="18"/>
  <c r="D30" i="18"/>
  <c r="B21" i="16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AT50" i="18"/>
  <c r="F21" i="18"/>
  <c r="Y21" i="18"/>
  <c r="AO21" i="18"/>
  <c r="R21" i="17"/>
  <c r="B22" i="17"/>
  <c r="AG22" i="17"/>
  <c r="AG21" i="17"/>
  <c r="Z21" i="18"/>
  <c r="AC33" i="18"/>
  <c r="AC23" i="18"/>
  <c r="AC44" i="18"/>
  <c r="AK21" i="18"/>
  <c r="AP21" i="18"/>
  <c r="N21" i="18"/>
  <c r="AF21" i="18"/>
  <c r="D13" i="18"/>
  <c r="AR21" i="18"/>
  <c r="R23" i="18"/>
  <c r="R33" i="18"/>
  <c r="R44" i="18"/>
  <c r="V23" i="18"/>
  <c r="V44" i="18"/>
  <c r="V33" i="18"/>
  <c r="AL21" i="18"/>
  <c r="AF21" i="16"/>
  <c r="AA21" i="16"/>
  <c r="AW21" i="16"/>
  <c r="AV21" i="16"/>
  <c r="B22" i="16"/>
  <c r="AG21" i="16"/>
  <c r="I21" i="16"/>
  <c r="AE21" i="18"/>
  <c r="AV44" i="18"/>
  <c r="AV23" i="18"/>
  <c r="F21" i="17"/>
  <c r="H21" i="17"/>
  <c r="K21" i="17"/>
  <c r="N23" i="17"/>
  <c r="N33" i="17"/>
  <c r="N44" i="17"/>
  <c r="Q21" i="17"/>
  <c r="Q22" i="17"/>
  <c r="AH21" i="17"/>
  <c r="G21" i="16"/>
  <c r="G22" i="16"/>
  <c r="J22" i="16"/>
  <c r="J21" i="16"/>
  <c r="R22" i="16"/>
  <c r="R21" i="16"/>
  <c r="G10" i="18"/>
  <c r="G13" i="18"/>
  <c r="H14" i="18"/>
  <c r="H15" i="18"/>
  <c r="H10" i="18"/>
  <c r="H13" i="18"/>
  <c r="Q33" i="18"/>
  <c r="Q23" i="18"/>
  <c r="Q44" i="18"/>
  <c r="AA21" i="18"/>
  <c r="AR10" i="18"/>
  <c r="AR13" i="18"/>
  <c r="AV33" i="18"/>
  <c r="AW33" i="18"/>
  <c r="AW44" i="18"/>
  <c r="AW23" i="18"/>
  <c r="J23" i="17"/>
  <c r="J33" i="17"/>
  <c r="J44" i="17"/>
  <c r="S22" i="17"/>
  <c r="S21" i="17"/>
  <c r="AF21" i="17"/>
  <c r="AF22" i="17"/>
  <c r="AP21" i="17"/>
  <c r="AR33" i="17"/>
  <c r="AR44" i="17"/>
  <c r="AR23" i="17"/>
  <c r="D21" i="16"/>
  <c r="G44" i="18"/>
  <c r="K21" i="18"/>
  <c r="O21" i="18"/>
  <c r="V10" i="18"/>
  <c r="V13" i="18"/>
  <c r="W14" i="18"/>
  <c r="W10" i="18"/>
  <c r="W13" i="18"/>
  <c r="AI21" i="18"/>
  <c r="AJ21" i="18"/>
  <c r="AQ35" i="18"/>
  <c r="AQ39" i="18"/>
  <c r="AT10" i="18"/>
  <c r="AT13" i="18"/>
  <c r="AY21" i="18"/>
  <c r="F27" i="17"/>
  <c r="AE44" i="17"/>
  <c r="AE23" i="17"/>
  <c r="AE33" i="17"/>
  <c r="AW15" i="17"/>
  <c r="L21" i="16"/>
  <c r="L22" i="16"/>
  <c r="X21" i="16"/>
  <c r="AT23" i="18"/>
  <c r="AT33" i="18"/>
  <c r="H34" i="18"/>
  <c r="H45" i="18"/>
  <c r="H24" i="18"/>
  <c r="S21" i="18"/>
  <c r="AH21" i="18"/>
  <c r="F30" i="18"/>
  <c r="G27" i="18"/>
  <c r="G33" i="18"/>
  <c r="J21" i="18"/>
  <c r="M21" i="18"/>
  <c r="T21" i="18"/>
  <c r="AM21" i="18"/>
  <c r="D13" i="17"/>
  <c r="M33" i="17"/>
  <c r="M23" i="17"/>
  <c r="M44" i="17"/>
  <c r="U21" i="17"/>
  <c r="X33" i="17"/>
  <c r="X44" i="17"/>
  <c r="AB22" i="17"/>
  <c r="AB21" i="17"/>
  <c r="N22" i="16"/>
  <c r="N21" i="16"/>
  <c r="AD21" i="16"/>
  <c r="AD22" i="16"/>
  <c r="AI21" i="16"/>
  <c r="AI22" i="16"/>
  <c r="AF10" i="18"/>
  <c r="AF13" i="18"/>
  <c r="AP10" i="17"/>
  <c r="AP13" i="17"/>
  <c r="U22" i="16"/>
  <c r="U21" i="16"/>
  <c r="AJ22" i="16"/>
  <c r="AJ21" i="16"/>
  <c r="S7" i="20"/>
  <c r="AJ22" i="17"/>
  <c r="AJ21" i="17"/>
  <c r="AO23" i="17"/>
  <c r="AO33" i="17"/>
  <c r="AO44" i="17"/>
  <c r="AO22" i="17"/>
  <c r="AV50" i="17"/>
  <c r="AV24" i="17"/>
  <c r="AV45" i="17"/>
  <c r="AV51" i="17"/>
  <c r="AV34" i="17"/>
  <c r="AV40" i="17"/>
  <c r="AW24" i="17"/>
  <c r="AW34" i="17"/>
  <c r="AW45" i="17"/>
  <c r="AW51" i="17"/>
  <c r="M21" i="16"/>
  <c r="T21" i="16"/>
  <c r="AX16" i="16"/>
  <c r="AW10" i="16"/>
  <c r="AW13" i="16"/>
  <c r="AX14" i="16"/>
  <c r="AX10" i="16"/>
  <c r="AX13" i="16"/>
  <c r="AX50" i="16"/>
  <c r="AX46" i="16"/>
  <c r="D21" i="18"/>
  <c r="B22" i="18"/>
  <c r="Y22" i="18"/>
  <c r="AA10" i="18"/>
  <c r="AA13" i="18"/>
  <c r="AM10" i="18"/>
  <c r="AM13" i="18"/>
  <c r="AX21" i="18"/>
  <c r="L21" i="17"/>
  <c r="N22" i="17"/>
  <c r="Z22" i="17"/>
  <c r="Z21" i="17"/>
  <c r="AC21" i="17"/>
  <c r="AI23" i="17"/>
  <c r="AT21" i="17"/>
  <c r="E30" i="16"/>
  <c r="F27" i="16"/>
  <c r="R22" i="17"/>
  <c r="D21" i="17"/>
  <c r="AZ17" i="18"/>
  <c r="K10" i="18"/>
  <c r="K13" i="18"/>
  <c r="O10" i="18"/>
  <c r="O13" i="18"/>
  <c r="T10" i="18"/>
  <c r="T13" i="18"/>
  <c r="AD21" i="18"/>
  <c r="G22" i="17"/>
  <c r="G21" i="17"/>
  <c r="O21" i="17"/>
  <c r="V22" i="17"/>
  <c r="V21" i="17"/>
  <c r="W21" i="17"/>
  <c r="W22" i="17"/>
  <c r="Y22" i="17"/>
  <c r="Y21" i="17"/>
  <c r="AD21" i="17"/>
  <c r="AI33" i="17"/>
  <c r="AI22" i="17"/>
  <c r="AM10" i="17"/>
  <c r="AM13" i="17"/>
  <c r="AR22" i="17"/>
  <c r="AV16" i="17"/>
  <c r="AW17" i="17"/>
  <c r="AZ17" i="17"/>
  <c r="I22" i="16"/>
  <c r="AN21" i="16"/>
  <c r="AN22" i="16"/>
  <c r="AH21" i="16"/>
  <c r="AH22" i="16"/>
  <c r="AK22" i="16"/>
  <c r="AK21" i="16"/>
  <c r="AO22" i="16"/>
  <c r="AO21" i="16"/>
  <c r="D260" i="15"/>
  <c r="D259" i="15"/>
  <c r="AZ259" i="15"/>
  <c r="BA14" i="15"/>
  <c r="H10" i="17"/>
  <c r="H13" i="17"/>
  <c r="O10" i="17"/>
  <c r="O13" i="17"/>
  <c r="S10" i="17"/>
  <c r="S13" i="17"/>
  <c r="AJ10" i="17"/>
  <c r="AJ13" i="17"/>
  <c r="AK14" i="17"/>
  <c r="AK10" i="17"/>
  <c r="AK13" i="17"/>
  <c r="AK23" i="17"/>
  <c r="AK33" i="17"/>
  <c r="AK44" i="17"/>
  <c r="K21" i="16"/>
  <c r="K22" i="16"/>
  <c r="O21" i="16"/>
  <c r="O22" i="16"/>
  <c r="W21" i="16"/>
  <c r="AQ22" i="16"/>
  <c r="AQ21" i="16"/>
  <c r="AS22" i="16"/>
  <c r="AS21" i="16"/>
  <c r="AX23" i="16"/>
  <c r="AX33" i="16"/>
  <c r="T43" i="20"/>
  <c r="AY10" i="18"/>
  <c r="AY13" i="18"/>
  <c r="Z10" i="17"/>
  <c r="Z13" i="17"/>
  <c r="AW46" i="17"/>
  <c r="AW50" i="17"/>
  <c r="D13" i="16"/>
  <c r="F22" i="16"/>
  <c r="F21" i="16"/>
  <c r="M22" i="16"/>
  <c r="Q21" i="16"/>
  <c r="Q22" i="16"/>
  <c r="T22" i="16"/>
  <c r="X22" i="16"/>
  <c r="AR10" i="17"/>
  <c r="AR13" i="17"/>
  <c r="AV35" i="17"/>
  <c r="AX10" i="17"/>
  <c r="AX13" i="17"/>
  <c r="G10" i="16"/>
  <c r="G13" i="16"/>
  <c r="V21" i="16"/>
  <c r="V22" i="16"/>
  <c r="Y35" i="16"/>
  <c r="Y39" i="16"/>
  <c r="AA22" i="16"/>
  <c r="AC22" i="16"/>
  <c r="AC21" i="16"/>
  <c r="AF22" i="16"/>
  <c r="AG22" i="16"/>
  <c r="Q260" i="15"/>
  <c r="AY260" i="15"/>
  <c r="D259" i="14"/>
  <c r="AZ259" i="14"/>
  <c r="BA14" i="14"/>
  <c r="F260" i="14"/>
  <c r="AW260" i="14"/>
  <c r="P21" i="16"/>
  <c r="P22" i="16"/>
  <c r="Y10" i="16"/>
  <c r="Y13" i="16"/>
  <c r="AM21" i="16"/>
  <c r="AM22" i="16"/>
  <c r="AT22" i="16"/>
  <c r="AT21" i="16"/>
  <c r="AA260" i="14"/>
  <c r="AD260" i="14"/>
  <c r="H7" i="20"/>
  <c r="R10" i="16"/>
  <c r="R13" i="16"/>
  <c r="AB22" i="16"/>
  <c r="AD10" i="16"/>
  <c r="AD13" i="16"/>
  <c r="AK10" i="16"/>
  <c r="AK13" i="16"/>
  <c r="AO10" i="16"/>
  <c r="AO13" i="16"/>
  <c r="AR22" i="16"/>
  <c r="I260" i="15"/>
  <c r="AJ260" i="15"/>
  <c r="AL10" i="17"/>
  <c r="AL13" i="17"/>
  <c r="AT10" i="17"/>
  <c r="AT13" i="17"/>
  <c r="AB21" i="16"/>
  <c r="AR21" i="16"/>
  <c r="AW22" i="16"/>
  <c r="S260" i="15"/>
  <c r="V260" i="15"/>
  <c r="AG260" i="15"/>
  <c r="AO260" i="15"/>
  <c r="AT260" i="15"/>
  <c r="T260" i="14"/>
  <c r="AF260" i="14"/>
  <c r="S31" i="20"/>
  <c r="T32" i="20"/>
  <c r="S8" i="20"/>
  <c r="H8" i="20"/>
  <c r="S9" i="20"/>
  <c r="H9" i="20"/>
  <c r="S10" i="20"/>
  <c r="AZ17" i="16"/>
  <c r="AT10" i="16"/>
  <c r="AT13" i="16"/>
  <c r="Y260" i="15"/>
  <c r="AD260" i="15"/>
  <c r="I260" i="14"/>
  <c r="N260" i="14"/>
  <c r="AO260" i="14"/>
  <c r="AT260" i="14"/>
  <c r="E260" i="15"/>
  <c r="M260" i="15"/>
  <c r="U260" i="15"/>
  <c r="AC260" i="15"/>
  <c r="AK260" i="15"/>
  <c r="AS260" i="15"/>
  <c r="E260" i="14"/>
  <c r="M260" i="14"/>
  <c r="U260" i="14"/>
  <c r="AC260" i="14"/>
  <c r="AK260" i="14"/>
  <c r="AS260" i="14"/>
  <c r="AZ260" i="14"/>
  <c r="T19" i="20"/>
  <c r="R45" i="17"/>
  <c r="R51" i="17"/>
  <c r="R34" i="17"/>
  <c r="R40" i="17"/>
  <c r="R24" i="17"/>
  <c r="Y24" i="18"/>
  <c r="Y45" i="18"/>
  <c r="Y51" i="18"/>
  <c r="Y34" i="18"/>
  <c r="Y40" i="18"/>
  <c r="AR23" i="16"/>
  <c r="AR33" i="16"/>
  <c r="AR44" i="16"/>
  <c r="AL21" i="16"/>
  <c r="AL22" i="16"/>
  <c r="AT33" i="16"/>
  <c r="AT44" i="16"/>
  <c r="AT23" i="16"/>
  <c r="Z21" i="16"/>
  <c r="Z22" i="16"/>
  <c r="V34" i="16"/>
  <c r="V40" i="16"/>
  <c r="V45" i="16"/>
  <c r="V51" i="16"/>
  <c r="V24" i="16"/>
  <c r="Q34" i="16"/>
  <c r="Q40" i="16"/>
  <c r="Q45" i="16"/>
  <c r="Q51" i="16"/>
  <c r="Q24" i="16"/>
  <c r="AS45" i="16"/>
  <c r="AS51" i="16"/>
  <c r="AS24" i="16"/>
  <c r="AS34" i="16"/>
  <c r="AS40" i="16"/>
  <c r="AL22" i="17"/>
  <c r="AL21" i="17"/>
  <c r="AO45" i="16"/>
  <c r="AO51" i="16"/>
  <c r="AO24" i="16"/>
  <c r="AO34" i="16"/>
  <c r="AO40" i="16"/>
  <c r="AI39" i="17"/>
  <c r="AI34" i="17"/>
  <c r="AI35" i="17"/>
  <c r="V34" i="17"/>
  <c r="V40" i="17"/>
  <c r="V24" i="17"/>
  <c r="V45" i="17"/>
  <c r="V51" i="17"/>
  <c r="L21" i="18"/>
  <c r="L22" i="18"/>
  <c r="G27" i="16"/>
  <c r="F30" i="16"/>
  <c r="Z45" i="17"/>
  <c r="Z51" i="17"/>
  <c r="Z24" i="17"/>
  <c r="Z34" i="17"/>
  <c r="Z40" i="17"/>
  <c r="AY21" i="16"/>
  <c r="AY22" i="16"/>
  <c r="AO24" i="17"/>
  <c r="AO34" i="17"/>
  <c r="AO40" i="17"/>
  <c r="AO45" i="17"/>
  <c r="AO51" i="17"/>
  <c r="AJ45" i="16"/>
  <c r="AJ51" i="16"/>
  <c r="AJ34" i="16"/>
  <c r="AJ40" i="16"/>
  <c r="AJ24" i="16"/>
  <c r="AB33" i="17"/>
  <c r="AB23" i="17"/>
  <c r="AB44" i="17"/>
  <c r="X39" i="17"/>
  <c r="T22" i="18"/>
  <c r="G22" i="18"/>
  <c r="S33" i="18"/>
  <c r="S23" i="18"/>
  <c r="S44" i="18"/>
  <c r="H35" i="18"/>
  <c r="H40" i="18"/>
  <c r="L33" i="16"/>
  <c r="L23" i="16"/>
  <c r="L44" i="16"/>
  <c r="AY22" i="18"/>
  <c r="AJ22" i="18"/>
  <c r="V22" i="18"/>
  <c r="K22" i="18"/>
  <c r="AR50" i="17"/>
  <c r="AF24" i="17"/>
  <c r="AF34" i="17"/>
  <c r="AF40" i="17"/>
  <c r="AF45" i="17"/>
  <c r="AF51" i="17"/>
  <c r="S45" i="17"/>
  <c r="S51" i="17"/>
  <c r="S24" i="17"/>
  <c r="S34" i="17"/>
  <c r="S40" i="17"/>
  <c r="AS21" i="18"/>
  <c r="AS22" i="18"/>
  <c r="R33" i="16"/>
  <c r="R44" i="16"/>
  <c r="R23" i="16"/>
  <c r="G34" i="16"/>
  <c r="G40" i="16"/>
  <c r="G45" i="16"/>
  <c r="G51" i="16"/>
  <c r="G24" i="16"/>
  <c r="Q24" i="17"/>
  <c r="Q45" i="17"/>
  <c r="Q51" i="17"/>
  <c r="Q34" i="17"/>
  <c r="Q40" i="17"/>
  <c r="H44" i="17"/>
  <c r="H23" i="17"/>
  <c r="H33" i="17"/>
  <c r="AV50" i="18"/>
  <c r="I23" i="16"/>
  <c r="I33" i="16"/>
  <c r="I44" i="16"/>
  <c r="AW23" i="16"/>
  <c r="AW33" i="16"/>
  <c r="AW44" i="16"/>
  <c r="AL22" i="18"/>
  <c r="R50" i="18"/>
  <c r="AR44" i="18"/>
  <c r="AR23" i="18"/>
  <c r="AR33" i="18"/>
  <c r="AF44" i="18"/>
  <c r="AF23" i="18"/>
  <c r="AF33" i="18"/>
  <c r="AP23" i="18"/>
  <c r="AP44" i="18"/>
  <c r="AP33" i="18"/>
  <c r="AG23" i="17"/>
  <c r="AG44" i="17"/>
  <c r="AG33" i="17"/>
  <c r="F22" i="18"/>
  <c r="AB23" i="16"/>
  <c r="AB33" i="16"/>
  <c r="AB44" i="16"/>
  <c r="AE21" i="16"/>
  <c r="AE22" i="16"/>
  <c r="AT24" i="16"/>
  <c r="AT45" i="16"/>
  <c r="AT51" i="16"/>
  <c r="AT34" i="16"/>
  <c r="AT40" i="16"/>
  <c r="P24" i="16"/>
  <c r="P34" i="16"/>
  <c r="P40" i="16"/>
  <c r="P45" i="16"/>
  <c r="P51" i="16"/>
  <c r="AG45" i="16"/>
  <c r="AG51" i="16"/>
  <c r="AG24" i="16"/>
  <c r="AG34" i="16"/>
  <c r="AG40" i="16"/>
  <c r="AA24" i="16"/>
  <c r="AA34" i="16"/>
  <c r="AA40" i="16"/>
  <c r="AA45" i="16"/>
  <c r="AA51" i="16"/>
  <c r="V44" i="16"/>
  <c r="V33" i="16"/>
  <c r="V23" i="16"/>
  <c r="AS21" i="17"/>
  <c r="AS22" i="17"/>
  <c r="Q23" i="16"/>
  <c r="Q33" i="16"/>
  <c r="Q44" i="16"/>
  <c r="E22" i="16"/>
  <c r="E21" i="16"/>
  <c r="AA21" i="17"/>
  <c r="AA22" i="17"/>
  <c r="AX35" i="16"/>
  <c r="AX39" i="16"/>
  <c r="AQ33" i="16"/>
  <c r="AQ23" i="16"/>
  <c r="AQ44" i="16"/>
  <c r="O44" i="16"/>
  <c r="O23" i="16"/>
  <c r="O33" i="16"/>
  <c r="AK46" i="17"/>
  <c r="AK50" i="17"/>
  <c r="AN45" i="16"/>
  <c r="AN51" i="16"/>
  <c r="AN24" i="16"/>
  <c r="AN34" i="16"/>
  <c r="AN40" i="16"/>
  <c r="AR24" i="17"/>
  <c r="AR45" i="17"/>
  <c r="AR51" i="17"/>
  <c r="AR34" i="17"/>
  <c r="AR40" i="17"/>
  <c r="W34" i="17"/>
  <c r="W40" i="17"/>
  <c r="W45" i="17"/>
  <c r="W51" i="17"/>
  <c r="W24" i="17"/>
  <c r="O23" i="17"/>
  <c r="O33" i="17"/>
  <c r="O44" i="17"/>
  <c r="AD23" i="18"/>
  <c r="AD33" i="18"/>
  <c r="AD44" i="18"/>
  <c r="AC23" i="17"/>
  <c r="AC33" i="17"/>
  <c r="AC44" i="17"/>
  <c r="AX22" i="18"/>
  <c r="AD22" i="18"/>
  <c r="AW40" i="17"/>
  <c r="AW35" i="17"/>
  <c r="AJ24" i="17"/>
  <c r="AJ34" i="17"/>
  <c r="AJ40" i="17"/>
  <c r="AJ45" i="17"/>
  <c r="AJ51" i="17"/>
  <c r="AG21" i="18"/>
  <c r="AG22" i="18"/>
  <c r="AD44" i="16"/>
  <c r="AD23" i="16"/>
  <c r="AD33" i="16"/>
  <c r="U33" i="17"/>
  <c r="U23" i="17"/>
  <c r="U44" i="17"/>
  <c r="M39" i="17"/>
  <c r="AT22" i="18"/>
  <c r="J23" i="18"/>
  <c r="J33" i="18"/>
  <c r="J44" i="18"/>
  <c r="H27" i="18"/>
  <c r="G30" i="18"/>
  <c r="S22" i="18"/>
  <c r="AV22" i="18"/>
  <c r="AC22" i="18"/>
  <c r="AV10" i="17"/>
  <c r="AV13" i="17"/>
  <c r="AW14" i="17"/>
  <c r="AW10" i="17"/>
  <c r="AW13" i="17"/>
  <c r="AE50" i="17"/>
  <c r="AJ44" i="18"/>
  <c r="AJ33" i="18"/>
  <c r="AJ23" i="18"/>
  <c r="O33" i="18"/>
  <c r="O44" i="18"/>
  <c r="O23" i="18"/>
  <c r="G50" i="18"/>
  <c r="AR39" i="17"/>
  <c r="AR35" i="17"/>
  <c r="AF33" i="17"/>
  <c r="AF23" i="17"/>
  <c r="AF44" i="17"/>
  <c r="J50" i="17"/>
  <c r="AW50" i="18"/>
  <c r="AA33" i="18"/>
  <c r="AA44" i="18"/>
  <c r="AA23" i="18"/>
  <c r="Q39" i="18"/>
  <c r="R45" i="16"/>
  <c r="R51" i="16"/>
  <c r="R24" i="16"/>
  <c r="R34" i="16"/>
  <c r="R40" i="16"/>
  <c r="G44" i="16"/>
  <c r="G23" i="16"/>
  <c r="G33" i="16"/>
  <c r="Q33" i="17"/>
  <c r="Q44" i="17"/>
  <c r="Q23" i="17"/>
  <c r="K33" i="17"/>
  <c r="K44" i="17"/>
  <c r="K23" i="17"/>
  <c r="F23" i="17"/>
  <c r="F33" i="17"/>
  <c r="F44" i="17"/>
  <c r="AI22" i="18"/>
  <c r="AG33" i="16"/>
  <c r="AG44" i="16"/>
  <c r="AG23" i="16"/>
  <c r="AA33" i="16"/>
  <c r="AA23" i="16"/>
  <c r="AA44" i="16"/>
  <c r="V39" i="18"/>
  <c r="R39" i="18"/>
  <c r="E21" i="18"/>
  <c r="E22" i="18"/>
  <c r="N22" i="18"/>
  <c r="AK22" i="18"/>
  <c r="AC39" i="18"/>
  <c r="AG34" i="17"/>
  <c r="AG40" i="17"/>
  <c r="AG24" i="17"/>
  <c r="AG45" i="17"/>
  <c r="AG51" i="17"/>
  <c r="F23" i="18"/>
  <c r="F44" i="18"/>
  <c r="F33" i="18"/>
  <c r="AU21" i="17"/>
  <c r="AU22" i="17"/>
  <c r="AR34" i="16"/>
  <c r="AR40" i="16"/>
  <c r="AR24" i="16"/>
  <c r="AR45" i="16"/>
  <c r="AR51" i="16"/>
  <c r="AB34" i="16"/>
  <c r="AB40" i="16"/>
  <c r="AB24" i="16"/>
  <c r="AB45" i="16"/>
  <c r="AB51" i="16"/>
  <c r="AM24" i="16"/>
  <c r="AM45" i="16"/>
  <c r="AM51" i="16"/>
  <c r="AM34" i="16"/>
  <c r="AM40" i="16"/>
  <c r="P33" i="16"/>
  <c r="P44" i="16"/>
  <c r="P23" i="16"/>
  <c r="AF34" i="16"/>
  <c r="AF40" i="16"/>
  <c r="AF24" i="16"/>
  <c r="AF45" i="16"/>
  <c r="AF51" i="16"/>
  <c r="H21" i="16"/>
  <c r="H22" i="16"/>
  <c r="X45" i="16"/>
  <c r="X51" i="16"/>
  <c r="X24" i="16"/>
  <c r="X34" i="16"/>
  <c r="X40" i="16"/>
  <c r="M24" i="16"/>
  <c r="M34" i="16"/>
  <c r="M40" i="16"/>
  <c r="M45" i="16"/>
  <c r="M51" i="16"/>
  <c r="AZ10" i="16"/>
  <c r="AQ24" i="16"/>
  <c r="AQ34" i="16"/>
  <c r="AQ40" i="16"/>
  <c r="AQ45" i="16"/>
  <c r="AQ51" i="16"/>
  <c r="K34" i="16"/>
  <c r="K40" i="16"/>
  <c r="K24" i="16"/>
  <c r="K45" i="16"/>
  <c r="K51" i="16"/>
  <c r="AK39" i="17"/>
  <c r="AK35" i="17"/>
  <c r="P21" i="17"/>
  <c r="P22" i="17"/>
  <c r="AZ260" i="15"/>
  <c r="AK45" i="16"/>
  <c r="AK51" i="16"/>
  <c r="AK34" i="16"/>
  <c r="AK40" i="16"/>
  <c r="AK24" i="16"/>
  <c r="AN23" i="16"/>
  <c r="AN44" i="16"/>
  <c r="AN33" i="16"/>
  <c r="AN21" i="17"/>
  <c r="AN22" i="17"/>
  <c r="AD22" i="17"/>
  <c r="W44" i="17"/>
  <c r="W23" i="17"/>
  <c r="W33" i="17"/>
  <c r="O22" i="17"/>
  <c r="U21" i="18"/>
  <c r="U22" i="18"/>
  <c r="D44" i="17"/>
  <c r="D23" i="17"/>
  <c r="D33" i="17"/>
  <c r="AT33" i="17"/>
  <c r="AT44" i="17"/>
  <c r="AT23" i="17"/>
  <c r="AC22" i="17"/>
  <c r="L22" i="17"/>
  <c r="AX23" i="18"/>
  <c r="AX33" i="18"/>
  <c r="AX44" i="18"/>
  <c r="AB21" i="18"/>
  <c r="AB22" i="18"/>
  <c r="T23" i="16"/>
  <c r="T33" i="16"/>
  <c r="T44" i="16"/>
  <c r="AV46" i="17"/>
  <c r="AO39" i="17"/>
  <c r="AO35" i="17"/>
  <c r="T11" i="20"/>
  <c r="T45" i="20"/>
  <c r="U45" i="16"/>
  <c r="U51" i="16"/>
  <c r="U24" i="16"/>
  <c r="U34" i="16"/>
  <c r="U40" i="16"/>
  <c r="AI24" i="16"/>
  <c r="AI34" i="16"/>
  <c r="AI40" i="16"/>
  <c r="AI45" i="16"/>
  <c r="AI51" i="16"/>
  <c r="N23" i="16"/>
  <c r="N44" i="16"/>
  <c r="N33" i="16"/>
  <c r="X22" i="17"/>
  <c r="M22" i="17"/>
  <c r="J22" i="17"/>
  <c r="AM23" i="18"/>
  <c r="AM33" i="18"/>
  <c r="AM44" i="18"/>
  <c r="R22" i="18"/>
  <c r="J22" i="18"/>
  <c r="AT39" i="18"/>
  <c r="X23" i="16"/>
  <c r="X33" i="16"/>
  <c r="X44" i="16"/>
  <c r="F30" i="17"/>
  <c r="G27" i="17"/>
  <c r="AI33" i="18"/>
  <c r="AI44" i="18"/>
  <c r="AI23" i="18"/>
  <c r="O22" i="18"/>
  <c r="S21" i="16"/>
  <c r="AP21" i="16"/>
  <c r="AU21" i="16"/>
  <c r="AZ21" i="16"/>
  <c r="D33" i="16"/>
  <c r="D23" i="16"/>
  <c r="D44" i="16"/>
  <c r="AP23" i="17"/>
  <c r="AP33" i="17"/>
  <c r="AP44" i="17"/>
  <c r="U22" i="17"/>
  <c r="J39" i="17"/>
  <c r="AW39" i="18"/>
  <c r="AA22" i="18"/>
  <c r="J33" i="16"/>
  <c r="J44" i="16"/>
  <c r="J23" i="16"/>
  <c r="AH33" i="17"/>
  <c r="AH44" i="17"/>
  <c r="AH23" i="17"/>
  <c r="N45" i="17"/>
  <c r="N46" i="17"/>
  <c r="N50" i="17"/>
  <c r="K22" i="17"/>
  <c r="F22" i="17"/>
  <c r="AE23" i="18"/>
  <c r="AE44" i="18"/>
  <c r="AE33" i="18"/>
  <c r="D22" i="16"/>
  <c r="AV22" i="16"/>
  <c r="W22" i="16"/>
  <c r="AF23" i="16"/>
  <c r="AF44" i="16"/>
  <c r="AF33" i="16"/>
  <c r="V50" i="18"/>
  <c r="AZ10" i="18"/>
  <c r="N23" i="18"/>
  <c r="N33" i="18"/>
  <c r="N44" i="18"/>
  <c r="AK33" i="18"/>
  <c r="AK23" i="18"/>
  <c r="AK44" i="18"/>
  <c r="Z22" i="18"/>
  <c r="AU22" i="16"/>
  <c r="AC45" i="16"/>
  <c r="AC51" i="16"/>
  <c r="AC24" i="16"/>
  <c r="AC34" i="16"/>
  <c r="AC40" i="16"/>
  <c r="F45" i="16"/>
  <c r="F51" i="16"/>
  <c r="F24" i="16"/>
  <c r="F34" i="16"/>
  <c r="F40" i="16"/>
  <c r="O34" i="16"/>
  <c r="O40" i="16"/>
  <c r="O45" i="16"/>
  <c r="O51" i="16"/>
  <c r="O24" i="16"/>
  <c r="AH44" i="16"/>
  <c r="AH33" i="16"/>
  <c r="AH23" i="16"/>
  <c r="Y34" i="17"/>
  <c r="Y40" i="17"/>
  <c r="Y24" i="17"/>
  <c r="Y45" i="17"/>
  <c r="Y51" i="17"/>
  <c r="G45" i="17"/>
  <c r="G51" i="17"/>
  <c r="G24" i="17"/>
  <c r="G34" i="17"/>
  <c r="G40" i="17"/>
  <c r="AN21" i="18"/>
  <c r="AN22" i="18"/>
  <c r="D22" i="18"/>
  <c r="Q22" i="18"/>
  <c r="AJ33" i="17"/>
  <c r="AJ23" i="17"/>
  <c r="AJ44" i="17"/>
  <c r="AD34" i="16"/>
  <c r="AD40" i="16"/>
  <c r="AD45" i="16"/>
  <c r="AD51" i="16"/>
  <c r="AD24" i="16"/>
  <c r="M33" i="18"/>
  <c r="M23" i="18"/>
  <c r="M44" i="18"/>
  <c r="AH22" i="18"/>
  <c r="AO22" i="18"/>
  <c r="T21" i="17"/>
  <c r="T22" i="17"/>
  <c r="AK23" i="16"/>
  <c r="AK44" i="16"/>
  <c r="AK33" i="16"/>
  <c r="AD23" i="17"/>
  <c r="AD44" i="17"/>
  <c r="AD33" i="17"/>
  <c r="N51" i="17"/>
  <c r="N24" i="17"/>
  <c r="N34" i="17"/>
  <c r="N40" i="17"/>
  <c r="D44" i="18"/>
  <c r="D23" i="18"/>
  <c r="D33" i="18"/>
  <c r="AO46" i="17"/>
  <c r="AO50" i="17"/>
  <c r="U33" i="16"/>
  <c r="U44" i="16"/>
  <c r="U23" i="16"/>
  <c r="AB24" i="17"/>
  <c r="AB34" i="17"/>
  <c r="AB40" i="17"/>
  <c r="AB45" i="17"/>
  <c r="AB51" i="17"/>
  <c r="T44" i="18"/>
  <c r="T23" i="18"/>
  <c r="T33" i="18"/>
  <c r="AU22" i="18"/>
  <c r="AU21" i="18"/>
  <c r="AO33" i="18"/>
  <c r="AO44" i="18"/>
  <c r="AO23" i="18"/>
  <c r="AW24" i="16"/>
  <c r="AW45" i="16"/>
  <c r="AW51" i="16"/>
  <c r="AW34" i="16"/>
  <c r="AW40" i="16"/>
  <c r="AM21" i="17"/>
  <c r="AM22" i="17"/>
  <c r="AP22" i="16"/>
  <c r="S22" i="16"/>
  <c r="AM33" i="16"/>
  <c r="AM44" i="16"/>
  <c r="AM23" i="16"/>
  <c r="AC23" i="16"/>
  <c r="AC44" i="16"/>
  <c r="AC33" i="16"/>
  <c r="AY21" i="17"/>
  <c r="AY22" i="17"/>
  <c r="T34" i="16"/>
  <c r="T40" i="16"/>
  <c r="T24" i="16"/>
  <c r="T45" i="16"/>
  <c r="T51" i="16"/>
  <c r="F23" i="16"/>
  <c r="F44" i="16"/>
  <c r="F33" i="16"/>
  <c r="AS23" i="16"/>
  <c r="AS44" i="16"/>
  <c r="AS33" i="16"/>
  <c r="W33" i="16"/>
  <c r="W23" i="16"/>
  <c r="W44" i="16"/>
  <c r="K44" i="16"/>
  <c r="K23" i="16"/>
  <c r="K33" i="16"/>
  <c r="I21" i="17"/>
  <c r="I22" i="17"/>
  <c r="AO33" i="16"/>
  <c r="AO44" i="16"/>
  <c r="AO23" i="16"/>
  <c r="AH34" i="16"/>
  <c r="AH40" i="16"/>
  <c r="AH45" i="16"/>
  <c r="AH51" i="16"/>
  <c r="AH24" i="16"/>
  <c r="I34" i="16"/>
  <c r="I40" i="16"/>
  <c r="I24" i="16"/>
  <c r="I45" i="16"/>
  <c r="I51" i="16"/>
  <c r="AI40" i="17"/>
  <c r="AI24" i="17"/>
  <c r="AI45" i="17"/>
  <c r="Y23" i="17"/>
  <c r="Y44" i="17"/>
  <c r="Y33" i="17"/>
  <c r="V23" i="17"/>
  <c r="V33" i="17"/>
  <c r="V44" i="17"/>
  <c r="G23" i="17"/>
  <c r="G44" i="17"/>
  <c r="G33" i="17"/>
  <c r="P21" i="18"/>
  <c r="P22" i="18"/>
  <c r="AE22" i="17"/>
  <c r="D22" i="17"/>
  <c r="AT22" i="17"/>
  <c r="Z33" i="17"/>
  <c r="Z44" i="17"/>
  <c r="Z23" i="17"/>
  <c r="L44" i="17"/>
  <c r="L23" i="17"/>
  <c r="L33" i="17"/>
  <c r="AW22" i="18"/>
  <c r="M23" i="16"/>
  <c r="M33" i="16"/>
  <c r="M44" i="16"/>
  <c r="AJ23" i="16"/>
  <c r="AJ33" i="16"/>
  <c r="AJ44" i="16"/>
  <c r="AQ21" i="17"/>
  <c r="AQ22" i="17"/>
  <c r="AI33" i="16"/>
  <c r="AI23" i="16"/>
  <c r="AI44" i="16"/>
  <c r="N45" i="16"/>
  <c r="N51" i="16"/>
  <c r="N34" i="16"/>
  <c r="N40" i="16"/>
  <c r="N24" i="16"/>
  <c r="X50" i="17"/>
  <c r="M50" i="17"/>
  <c r="E21" i="17"/>
  <c r="E22" i="17"/>
  <c r="AM22" i="18"/>
  <c r="M22" i="18"/>
  <c r="G39" i="18"/>
  <c r="AH23" i="18"/>
  <c r="AH33" i="18"/>
  <c r="AH44" i="18"/>
  <c r="H51" i="18"/>
  <c r="H46" i="18"/>
  <c r="L24" i="16"/>
  <c r="L34" i="16"/>
  <c r="L40" i="16"/>
  <c r="L45" i="16"/>
  <c r="L51" i="16"/>
  <c r="AE39" i="17"/>
  <c r="AY44" i="18"/>
  <c r="AY33" i="18"/>
  <c r="AY23" i="18"/>
  <c r="X21" i="18"/>
  <c r="X22" i="18"/>
  <c r="K23" i="18"/>
  <c r="K44" i="18"/>
  <c r="K33" i="18"/>
  <c r="AP22" i="17"/>
  <c r="S33" i="17"/>
  <c r="S44" i="17"/>
  <c r="S23" i="17"/>
  <c r="AV39" i="18"/>
  <c r="Q50" i="18"/>
  <c r="I21" i="18"/>
  <c r="I22" i="18"/>
  <c r="J45" i="16"/>
  <c r="J51" i="16"/>
  <c r="J24" i="16"/>
  <c r="J34" i="16"/>
  <c r="J40" i="16"/>
  <c r="AH22" i="17"/>
  <c r="N39" i="17"/>
  <c r="N35" i="17"/>
  <c r="H22" i="17"/>
  <c r="AE22" i="18"/>
  <c r="AV33" i="16"/>
  <c r="AV23" i="16"/>
  <c r="AV44" i="16"/>
  <c r="AL23" i="18"/>
  <c r="AL33" i="18"/>
  <c r="AL44" i="18"/>
  <c r="AR22" i="18"/>
  <c r="AF22" i="18"/>
  <c r="AP22" i="18"/>
  <c r="AC50" i="18"/>
  <c r="Z23" i="18"/>
  <c r="Z44" i="18"/>
  <c r="Z33" i="18"/>
  <c r="R23" i="17"/>
  <c r="R44" i="17"/>
  <c r="R33" i="17"/>
  <c r="Y33" i="18"/>
  <c r="Y44" i="18"/>
  <c r="Y23" i="18"/>
  <c r="AL44" i="16"/>
  <c r="AL23" i="16"/>
  <c r="AL33" i="16"/>
  <c r="Y39" i="18"/>
  <c r="Y35" i="18"/>
  <c r="Z39" i="18"/>
  <c r="AL50" i="18"/>
  <c r="K39" i="18"/>
  <c r="X44" i="18"/>
  <c r="X23" i="18"/>
  <c r="X33" i="18"/>
  <c r="AH39" i="18"/>
  <c r="AH34" i="18"/>
  <c r="AH35" i="18"/>
  <c r="M24" i="18"/>
  <c r="M45" i="18"/>
  <c r="M51" i="18"/>
  <c r="M34" i="18"/>
  <c r="M40" i="18"/>
  <c r="AJ46" i="16"/>
  <c r="AJ50" i="16"/>
  <c r="M39" i="16"/>
  <c r="M35" i="16"/>
  <c r="Z35" i="17"/>
  <c r="Z39" i="17"/>
  <c r="P34" i="18"/>
  <c r="P40" i="18"/>
  <c r="P24" i="18"/>
  <c r="P45" i="18"/>
  <c r="P51" i="18"/>
  <c r="Y39" i="17"/>
  <c r="Y35" i="17"/>
  <c r="I33" i="17"/>
  <c r="I23" i="17"/>
  <c r="I44" i="17"/>
  <c r="W50" i="16"/>
  <c r="AS50" i="16"/>
  <c r="AS46" i="16"/>
  <c r="AY34" i="17"/>
  <c r="AY40" i="17"/>
  <c r="AY24" i="17"/>
  <c r="AY45" i="17"/>
  <c r="AY51" i="17"/>
  <c r="S24" i="16"/>
  <c r="S34" i="16"/>
  <c r="S40" i="16"/>
  <c r="S45" i="16"/>
  <c r="S51" i="16"/>
  <c r="AM34" i="17"/>
  <c r="AM40" i="17"/>
  <c r="AM24" i="17"/>
  <c r="AM45" i="17"/>
  <c r="AM51" i="17"/>
  <c r="AU23" i="18"/>
  <c r="AU33" i="18"/>
  <c r="AU44" i="18"/>
  <c r="T45" i="18"/>
  <c r="T46" i="18"/>
  <c r="T50" i="18"/>
  <c r="D50" i="18"/>
  <c r="AD39" i="17"/>
  <c r="AK50" i="16"/>
  <c r="AK46" i="16"/>
  <c r="AO24" i="18"/>
  <c r="AO45" i="18"/>
  <c r="AO51" i="18"/>
  <c r="AO34" i="18"/>
  <c r="AO40" i="18"/>
  <c r="M39" i="18"/>
  <c r="M35" i="18"/>
  <c r="AJ50" i="17"/>
  <c r="AJ46" i="17"/>
  <c r="AZ22" i="18"/>
  <c r="D34" i="18"/>
  <c r="D40" i="18"/>
  <c r="D45" i="18"/>
  <c r="D51" i="18"/>
  <c r="D24" i="18"/>
  <c r="AK50" i="18"/>
  <c r="AK45" i="18"/>
  <c r="AK46" i="18"/>
  <c r="N39" i="18"/>
  <c r="N34" i="18"/>
  <c r="N35" i="18"/>
  <c r="W24" i="16"/>
  <c r="W34" i="16"/>
  <c r="W40" i="16"/>
  <c r="W45" i="16"/>
  <c r="W51" i="16"/>
  <c r="AE50" i="18"/>
  <c r="AH34" i="17"/>
  <c r="AH35" i="17"/>
  <c r="AH39" i="17"/>
  <c r="AA45" i="18"/>
  <c r="AA51" i="18"/>
  <c r="AA24" i="18"/>
  <c r="AA34" i="18"/>
  <c r="AA40" i="18"/>
  <c r="AI39" i="18"/>
  <c r="X39" i="16"/>
  <c r="X35" i="16"/>
  <c r="J45" i="18"/>
  <c r="J51" i="18"/>
  <c r="J34" i="18"/>
  <c r="J40" i="18"/>
  <c r="J24" i="18"/>
  <c r="N35" i="16"/>
  <c r="N39" i="16"/>
  <c r="AB34" i="18"/>
  <c r="AB40" i="18"/>
  <c r="AB24" i="18"/>
  <c r="AB45" i="18"/>
  <c r="AB51" i="18"/>
  <c r="AT50" i="17"/>
  <c r="D50" i="17"/>
  <c r="O45" i="17"/>
  <c r="O51" i="17"/>
  <c r="O34" i="17"/>
  <c r="O40" i="17"/>
  <c r="O24" i="17"/>
  <c r="AD45" i="17"/>
  <c r="AD51" i="17"/>
  <c r="AD24" i="17"/>
  <c r="AD34" i="17"/>
  <c r="AD40" i="17"/>
  <c r="AN46" i="16"/>
  <c r="AN50" i="16"/>
  <c r="H33" i="16"/>
  <c r="H23" i="16"/>
  <c r="E23" i="16"/>
  <c r="S23" i="16"/>
  <c r="Z23" i="16"/>
  <c r="AE23" i="16"/>
  <c r="AP23" i="16"/>
  <c r="AU23" i="16"/>
  <c r="AY23" i="16"/>
  <c r="AZ23" i="16"/>
  <c r="H44" i="16"/>
  <c r="AU34" i="17"/>
  <c r="AU40" i="17"/>
  <c r="AU45" i="17"/>
  <c r="AU51" i="17"/>
  <c r="AU24" i="17"/>
  <c r="E24" i="18"/>
  <c r="E45" i="18"/>
  <c r="E51" i="18"/>
  <c r="E34" i="18"/>
  <c r="E40" i="18"/>
  <c r="AA35" i="16"/>
  <c r="AA39" i="16"/>
  <c r="AI45" i="18"/>
  <c r="AI51" i="18"/>
  <c r="AI24" i="18"/>
  <c r="AI34" i="18"/>
  <c r="AI40" i="18"/>
  <c r="Q50" i="17"/>
  <c r="Q46" i="17"/>
  <c r="G46" i="16"/>
  <c r="G50" i="16"/>
  <c r="AA39" i="18"/>
  <c r="AJ39" i="18"/>
  <c r="AJ34" i="18"/>
  <c r="AJ35" i="18"/>
  <c r="AX22" i="17"/>
  <c r="AX21" i="17"/>
  <c r="U50" i="17"/>
  <c r="AC39" i="17"/>
  <c r="AQ35" i="16"/>
  <c r="AQ39" i="16"/>
  <c r="AA44" i="17"/>
  <c r="AA23" i="17"/>
  <c r="AA33" i="17"/>
  <c r="Q39" i="16"/>
  <c r="Q35" i="16"/>
  <c r="AE33" i="16"/>
  <c r="AE44" i="16"/>
  <c r="F24" i="18"/>
  <c r="F34" i="18"/>
  <c r="F40" i="18"/>
  <c r="F45" i="18"/>
  <c r="F51" i="18"/>
  <c r="AP39" i="18"/>
  <c r="AP34" i="18"/>
  <c r="AP35" i="18"/>
  <c r="AR50" i="18"/>
  <c r="AW46" i="16"/>
  <c r="AW50" i="16"/>
  <c r="I39" i="16"/>
  <c r="I35" i="16"/>
  <c r="H39" i="17"/>
  <c r="AS24" i="18"/>
  <c r="AS45" i="18"/>
  <c r="AS51" i="18"/>
  <c r="AS34" i="18"/>
  <c r="AS40" i="18"/>
  <c r="AR46" i="17"/>
  <c r="AJ40" i="18"/>
  <c r="AJ45" i="18"/>
  <c r="AJ51" i="18"/>
  <c r="AJ24" i="18"/>
  <c r="L35" i="16"/>
  <c r="L39" i="16"/>
  <c r="AZ10" i="17"/>
  <c r="AY34" i="16"/>
  <c r="AY40" i="16"/>
  <c r="AY45" i="16"/>
  <c r="AY51" i="16"/>
  <c r="AY24" i="16"/>
  <c r="L44" i="18"/>
  <c r="L23" i="18"/>
  <c r="L33" i="18"/>
  <c r="Z34" i="16"/>
  <c r="Z40" i="16"/>
  <c r="Z24" i="16"/>
  <c r="Z45" i="16"/>
  <c r="Z51" i="16"/>
  <c r="AT35" i="16"/>
  <c r="AT39" i="16"/>
  <c r="AR39" i="16"/>
  <c r="AR35" i="16"/>
  <c r="R39" i="17"/>
  <c r="R35" i="17"/>
  <c r="Z45" i="18"/>
  <c r="Z46" i="18"/>
  <c r="Z50" i="18"/>
  <c r="AP45" i="18"/>
  <c r="AP51" i="18"/>
  <c r="AP40" i="18"/>
  <c r="AP24" i="18"/>
  <c r="AL39" i="18"/>
  <c r="AV39" i="16"/>
  <c r="AV34" i="16"/>
  <c r="AV35" i="16"/>
  <c r="S46" i="17"/>
  <c r="S50" i="17"/>
  <c r="K50" i="18"/>
  <c r="K45" i="18"/>
  <c r="K46" i="18"/>
  <c r="AM45" i="18"/>
  <c r="AM51" i="18"/>
  <c r="AM34" i="18"/>
  <c r="AM40" i="18"/>
  <c r="AM24" i="18"/>
  <c r="AI35" i="16"/>
  <c r="AI39" i="16"/>
  <c r="AJ39" i="16"/>
  <c r="AJ35" i="16"/>
  <c r="L50" i="17"/>
  <c r="AT45" i="17"/>
  <c r="AT51" i="17"/>
  <c r="AT34" i="17"/>
  <c r="AT40" i="17"/>
  <c r="AT24" i="17"/>
  <c r="P44" i="18"/>
  <c r="P33" i="18"/>
  <c r="P23" i="18"/>
  <c r="V46" i="17"/>
  <c r="V50" i="17"/>
  <c r="Y46" i="17"/>
  <c r="Y50" i="17"/>
  <c r="AO46" i="16"/>
  <c r="AO50" i="16"/>
  <c r="K39" i="16"/>
  <c r="K35" i="16"/>
  <c r="AY44" i="17"/>
  <c r="AY23" i="17"/>
  <c r="AY33" i="17"/>
  <c r="S33" i="16"/>
  <c r="S44" i="16"/>
  <c r="AM44" i="17"/>
  <c r="AM23" i="17"/>
  <c r="AM33" i="17"/>
  <c r="AU45" i="18"/>
  <c r="AU51" i="18"/>
  <c r="AU24" i="18"/>
  <c r="AU34" i="18"/>
  <c r="AU40" i="18"/>
  <c r="U50" i="16"/>
  <c r="U46" i="16"/>
  <c r="D39" i="18"/>
  <c r="AD50" i="17"/>
  <c r="AH40" i="18"/>
  <c r="AH24" i="18"/>
  <c r="AH45" i="18"/>
  <c r="AH51" i="18"/>
  <c r="AN34" i="18"/>
  <c r="AN40" i="18"/>
  <c r="AN45" i="18"/>
  <c r="AN51" i="18"/>
  <c r="AN24" i="18"/>
  <c r="AU34" i="16"/>
  <c r="AU40" i="16"/>
  <c r="AU24" i="16"/>
  <c r="AU45" i="16"/>
  <c r="AU51" i="16"/>
  <c r="AF39" i="16"/>
  <c r="AF35" i="16"/>
  <c r="AV24" i="16"/>
  <c r="AV40" i="16"/>
  <c r="AV45" i="16"/>
  <c r="AV51" i="16"/>
  <c r="U24" i="17"/>
  <c r="U34" i="17"/>
  <c r="U40" i="17"/>
  <c r="U45" i="17"/>
  <c r="U51" i="17"/>
  <c r="D50" i="16"/>
  <c r="D45" i="16"/>
  <c r="D46" i="16"/>
  <c r="O45" i="18"/>
  <c r="O51" i="18"/>
  <c r="O24" i="18"/>
  <c r="O34" i="18"/>
  <c r="O40" i="18"/>
  <c r="H27" i="17"/>
  <c r="G30" i="17"/>
  <c r="R24" i="18"/>
  <c r="R45" i="18"/>
  <c r="R34" i="18"/>
  <c r="J34" i="17"/>
  <c r="J24" i="17"/>
  <c r="J45" i="17"/>
  <c r="N50" i="16"/>
  <c r="N46" i="16"/>
  <c r="T46" i="16"/>
  <c r="T50" i="16"/>
  <c r="AB44" i="18"/>
  <c r="AB23" i="18"/>
  <c r="AB33" i="18"/>
  <c r="L34" i="17"/>
  <c r="L40" i="17"/>
  <c r="L45" i="17"/>
  <c r="L51" i="17"/>
  <c r="L24" i="17"/>
  <c r="AT35" i="17"/>
  <c r="AT39" i="17"/>
  <c r="AZ21" i="17"/>
  <c r="W35" i="17"/>
  <c r="W39" i="17"/>
  <c r="AN24" i="17"/>
  <c r="AN45" i="17"/>
  <c r="AN51" i="17"/>
  <c r="AN34" i="17"/>
  <c r="AN40" i="17"/>
  <c r="P50" i="16"/>
  <c r="P46" i="16"/>
  <c r="AU44" i="17"/>
  <c r="AU23" i="17"/>
  <c r="AU33" i="17"/>
  <c r="E33" i="18"/>
  <c r="E44" i="18"/>
  <c r="E23" i="18"/>
  <c r="F45" i="17"/>
  <c r="F46" i="17"/>
  <c r="F50" i="17"/>
  <c r="K50" i="17"/>
  <c r="Q39" i="17"/>
  <c r="Q35" i="17"/>
  <c r="AF50" i="17"/>
  <c r="AF46" i="17"/>
  <c r="O46" i="18"/>
  <c r="O50" i="18"/>
  <c r="AJ50" i="18"/>
  <c r="AC24" i="18"/>
  <c r="AC34" i="18"/>
  <c r="AC45" i="18"/>
  <c r="I27" i="18"/>
  <c r="H30" i="18"/>
  <c r="AT24" i="18"/>
  <c r="AT34" i="18"/>
  <c r="AT45" i="18"/>
  <c r="AD46" i="16"/>
  <c r="AD50" i="16"/>
  <c r="AD34" i="18"/>
  <c r="AD40" i="18"/>
  <c r="AD24" i="18"/>
  <c r="AD45" i="18"/>
  <c r="AD51" i="18"/>
  <c r="O50" i="17"/>
  <c r="O46" i="17"/>
  <c r="O46" i="16"/>
  <c r="O50" i="16"/>
  <c r="E33" i="16"/>
  <c r="E44" i="16"/>
  <c r="V39" i="16"/>
  <c r="V35" i="16"/>
  <c r="AB46" i="16"/>
  <c r="AB50" i="16"/>
  <c r="AG39" i="17"/>
  <c r="AG35" i="17"/>
  <c r="AP46" i="18"/>
  <c r="AP50" i="18"/>
  <c r="AF50" i="18"/>
  <c r="AW39" i="16"/>
  <c r="AW35" i="16"/>
  <c r="AS33" i="18"/>
  <c r="AS44" i="18"/>
  <c r="AS23" i="18"/>
  <c r="AY45" i="18"/>
  <c r="AY51" i="18"/>
  <c r="AY34" i="18"/>
  <c r="AY40" i="18"/>
  <c r="AY24" i="18"/>
  <c r="S34" i="18"/>
  <c r="S35" i="18"/>
  <c r="S39" i="18"/>
  <c r="AB35" i="17"/>
  <c r="AB39" i="17"/>
  <c r="AY44" i="16"/>
  <c r="AY33" i="16"/>
  <c r="AL44" i="17"/>
  <c r="AL23" i="17"/>
  <c r="AL33" i="17"/>
  <c r="Z44" i="16"/>
  <c r="Z33" i="16"/>
  <c r="AL34" i="16"/>
  <c r="AL40" i="16"/>
  <c r="AL45" i="16"/>
  <c r="AL51" i="16"/>
  <c r="AL24" i="16"/>
  <c r="R46" i="17"/>
  <c r="R50" i="17"/>
  <c r="AF34" i="18"/>
  <c r="AF40" i="18"/>
  <c r="AF45" i="18"/>
  <c r="AF51" i="18"/>
  <c r="AF24" i="18"/>
  <c r="AE45" i="18"/>
  <c r="AE51" i="18"/>
  <c r="AE24" i="18"/>
  <c r="AE34" i="18"/>
  <c r="AE40" i="18"/>
  <c r="AH45" i="17"/>
  <c r="AH51" i="17"/>
  <c r="AH24" i="17"/>
  <c r="AH40" i="17"/>
  <c r="I24" i="18"/>
  <c r="I34" i="18"/>
  <c r="I40" i="18"/>
  <c r="I45" i="18"/>
  <c r="I51" i="18"/>
  <c r="S35" i="17"/>
  <c r="S39" i="17"/>
  <c r="AY39" i="18"/>
  <c r="E24" i="17"/>
  <c r="E45" i="17"/>
  <c r="E51" i="17"/>
  <c r="E34" i="17"/>
  <c r="E40" i="17"/>
  <c r="AQ34" i="17"/>
  <c r="AQ40" i="17"/>
  <c r="AQ24" i="17"/>
  <c r="AQ45" i="17"/>
  <c r="AQ51" i="17"/>
  <c r="AW24" i="18"/>
  <c r="AW34" i="18"/>
  <c r="AW45" i="18"/>
  <c r="AZ22" i="17"/>
  <c r="D34" i="17"/>
  <c r="D40" i="17"/>
  <c r="D24" i="17"/>
  <c r="D45" i="17"/>
  <c r="D51" i="17"/>
  <c r="G35" i="17"/>
  <c r="G39" i="17"/>
  <c r="V39" i="17"/>
  <c r="V35" i="17"/>
  <c r="AO35" i="16"/>
  <c r="AO39" i="16"/>
  <c r="W35" i="16"/>
  <c r="W39" i="16"/>
  <c r="F35" i="16"/>
  <c r="F39" i="16"/>
  <c r="AC35" i="16"/>
  <c r="AC39" i="16"/>
  <c r="AM50" i="16"/>
  <c r="AM46" i="16"/>
  <c r="AP34" i="16"/>
  <c r="AP40" i="16"/>
  <c r="AP24" i="16"/>
  <c r="AP45" i="16"/>
  <c r="AP51" i="16"/>
  <c r="AO50" i="18"/>
  <c r="AO46" i="18"/>
  <c r="T39" i="18"/>
  <c r="U35" i="16"/>
  <c r="U39" i="16"/>
  <c r="T34" i="17"/>
  <c r="T40" i="17"/>
  <c r="T24" i="17"/>
  <c r="T45" i="17"/>
  <c r="T51" i="17"/>
  <c r="M50" i="18"/>
  <c r="M46" i="18"/>
  <c r="AJ35" i="17"/>
  <c r="AJ39" i="17"/>
  <c r="AN44" i="18"/>
  <c r="AN23" i="18"/>
  <c r="AN33" i="18"/>
  <c r="AH39" i="16"/>
  <c r="AH35" i="16"/>
  <c r="AU44" i="16"/>
  <c r="AU33" i="16"/>
  <c r="AK39" i="18"/>
  <c r="AF46" i="16"/>
  <c r="AF50" i="16"/>
  <c r="D24" i="16"/>
  <c r="D34" i="16"/>
  <c r="D40" i="16"/>
  <c r="D51" i="16"/>
  <c r="AZ22" i="16"/>
  <c r="F34" i="17"/>
  <c r="F40" i="17"/>
  <c r="F24" i="17"/>
  <c r="F51" i="17"/>
  <c r="J50" i="16"/>
  <c r="J46" i="16"/>
  <c r="AP45" i="17"/>
  <c r="AP46" i="17"/>
  <c r="AP50" i="17"/>
  <c r="AM50" i="18"/>
  <c r="AM46" i="18"/>
  <c r="M24" i="17"/>
  <c r="M34" i="17"/>
  <c r="M45" i="17"/>
  <c r="T39" i="16"/>
  <c r="T35" i="16"/>
  <c r="AX45" i="18"/>
  <c r="AX46" i="18"/>
  <c r="AX50" i="18"/>
  <c r="AC34" i="17"/>
  <c r="AC40" i="17"/>
  <c r="AC24" i="17"/>
  <c r="AC45" i="17"/>
  <c r="AC51" i="17"/>
  <c r="D39" i="17"/>
  <c r="D35" i="17"/>
  <c r="U24" i="18"/>
  <c r="U34" i="18"/>
  <c r="U40" i="18"/>
  <c r="U45" i="18"/>
  <c r="U51" i="18"/>
  <c r="AN33" i="17"/>
  <c r="AN23" i="17"/>
  <c r="AN44" i="17"/>
  <c r="P34" i="17"/>
  <c r="P40" i="17"/>
  <c r="P45" i="17"/>
  <c r="P51" i="17"/>
  <c r="P24" i="17"/>
  <c r="P39" i="16"/>
  <c r="P35" i="16"/>
  <c r="F39" i="18"/>
  <c r="F35" i="18"/>
  <c r="AK24" i="18"/>
  <c r="AK34" i="18"/>
  <c r="AK40" i="18"/>
  <c r="AK51" i="18"/>
  <c r="AA50" i="16"/>
  <c r="AA46" i="16"/>
  <c r="AG50" i="16"/>
  <c r="AG46" i="16"/>
  <c r="F39" i="17"/>
  <c r="F35" i="17"/>
  <c r="K34" i="17"/>
  <c r="K35" i="17"/>
  <c r="K39" i="17"/>
  <c r="G35" i="16"/>
  <c r="G39" i="16"/>
  <c r="O35" i="18"/>
  <c r="O39" i="18"/>
  <c r="AV34" i="18"/>
  <c r="AV24" i="18"/>
  <c r="AV45" i="18"/>
  <c r="J46" i="18"/>
  <c r="J50" i="18"/>
  <c r="U35" i="17"/>
  <c r="U39" i="17"/>
  <c r="AG24" i="18"/>
  <c r="AG34" i="18"/>
  <c r="AG40" i="18"/>
  <c r="AG45" i="18"/>
  <c r="AG51" i="18"/>
  <c r="AX24" i="18"/>
  <c r="AX51" i="18"/>
  <c r="AX34" i="18"/>
  <c r="AX40" i="18"/>
  <c r="AD50" i="18"/>
  <c r="O39" i="17"/>
  <c r="AQ50" i="16"/>
  <c r="AQ46" i="16"/>
  <c r="E34" i="16"/>
  <c r="E40" i="16"/>
  <c r="E24" i="16"/>
  <c r="E45" i="16"/>
  <c r="E51" i="16"/>
  <c r="AS34" i="17"/>
  <c r="AS40" i="17"/>
  <c r="AS45" i="17"/>
  <c r="AS51" i="17"/>
  <c r="AS24" i="17"/>
  <c r="V50" i="16"/>
  <c r="V46" i="16"/>
  <c r="AB39" i="16"/>
  <c r="AB35" i="16"/>
  <c r="AG46" i="17"/>
  <c r="AG50" i="17"/>
  <c r="AR39" i="18"/>
  <c r="H50" i="17"/>
  <c r="R46" i="16"/>
  <c r="R50" i="16"/>
  <c r="K51" i="18"/>
  <c r="K34" i="18"/>
  <c r="K40" i="18"/>
  <c r="K24" i="18"/>
  <c r="L50" i="16"/>
  <c r="L46" i="16"/>
  <c r="G45" i="18"/>
  <c r="G24" i="18"/>
  <c r="G34" i="18"/>
  <c r="H27" i="16"/>
  <c r="G30" i="16"/>
  <c r="AL45" i="17"/>
  <c r="AL51" i="17"/>
  <c r="AL34" i="17"/>
  <c r="AL40" i="17"/>
  <c r="AL24" i="17"/>
  <c r="Y50" i="18"/>
  <c r="Y46" i="18"/>
  <c r="AR34" i="18"/>
  <c r="AR40" i="18"/>
  <c r="AR45" i="18"/>
  <c r="AR51" i="18"/>
  <c r="AR24" i="18"/>
  <c r="AV50" i="16"/>
  <c r="AV46" i="16"/>
  <c r="H34" i="17"/>
  <c r="H40" i="17"/>
  <c r="H45" i="17"/>
  <c r="H51" i="17"/>
  <c r="H24" i="17"/>
  <c r="I33" i="18"/>
  <c r="I23" i="18"/>
  <c r="U23" i="18"/>
  <c r="AG23" i="18"/>
  <c r="AZ23" i="18"/>
  <c r="I44" i="18"/>
  <c r="AP51" i="17"/>
  <c r="AP34" i="17"/>
  <c r="AP40" i="17"/>
  <c r="AP24" i="17"/>
  <c r="X34" i="18"/>
  <c r="X40" i="18"/>
  <c r="X45" i="18"/>
  <c r="X51" i="18"/>
  <c r="X24" i="18"/>
  <c r="AY46" i="18"/>
  <c r="AY50" i="18"/>
  <c r="AH50" i="18"/>
  <c r="E33" i="17"/>
  <c r="E44" i="17"/>
  <c r="E23" i="17"/>
  <c r="AI50" i="16"/>
  <c r="AI46" i="16"/>
  <c r="AQ44" i="17"/>
  <c r="AQ33" i="17"/>
  <c r="AQ23" i="17"/>
  <c r="M46" i="16"/>
  <c r="M50" i="16"/>
  <c r="L39" i="17"/>
  <c r="L35" i="17"/>
  <c r="Z50" i="17"/>
  <c r="Z46" i="17"/>
  <c r="AE34" i="17"/>
  <c r="AE45" i="17"/>
  <c r="AE24" i="17"/>
  <c r="G50" i="17"/>
  <c r="G46" i="17"/>
  <c r="AI51" i="17"/>
  <c r="AI46" i="17"/>
  <c r="I24" i="17"/>
  <c r="I34" i="17"/>
  <c r="I40" i="17"/>
  <c r="I45" i="17"/>
  <c r="I51" i="17"/>
  <c r="K50" i="16"/>
  <c r="K46" i="16"/>
  <c r="AS35" i="16"/>
  <c r="AS39" i="16"/>
  <c r="F50" i="16"/>
  <c r="F46" i="16"/>
  <c r="AC50" i="16"/>
  <c r="AC46" i="16"/>
  <c r="AM39" i="16"/>
  <c r="AM35" i="16"/>
  <c r="AP44" i="16"/>
  <c r="AP33" i="16"/>
  <c r="AO39" i="18"/>
  <c r="AZ21" i="18"/>
  <c r="AK35" i="16"/>
  <c r="AK39" i="16"/>
  <c r="T44" i="17"/>
  <c r="T23" i="17"/>
  <c r="T33" i="17"/>
  <c r="Q24" i="18"/>
  <c r="Q34" i="18"/>
  <c r="Q45" i="18"/>
  <c r="AH50" i="16"/>
  <c r="AH46" i="16"/>
  <c r="Z51" i="18"/>
  <c r="Z24" i="18"/>
  <c r="Z34" i="18"/>
  <c r="Z40" i="18"/>
  <c r="N45" i="18"/>
  <c r="N46" i="18"/>
  <c r="N50" i="18"/>
  <c r="AE39" i="18"/>
  <c r="K45" i="17"/>
  <c r="K51" i="17"/>
  <c r="K24" i="17"/>
  <c r="K40" i="17"/>
  <c r="AH50" i="17"/>
  <c r="AH46" i="17"/>
  <c r="J35" i="16"/>
  <c r="J39" i="16"/>
  <c r="AP39" i="17"/>
  <c r="D39" i="16"/>
  <c r="AI50" i="18"/>
  <c r="AI46" i="18"/>
  <c r="X46" i="16"/>
  <c r="X50" i="16"/>
  <c r="AM39" i="18"/>
  <c r="X24" i="17"/>
  <c r="X45" i="17"/>
  <c r="X34" i="17"/>
  <c r="AX39" i="18"/>
  <c r="U33" i="18"/>
  <c r="U44" i="18"/>
  <c r="W50" i="17"/>
  <c r="W46" i="17"/>
  <c r="AN39" i="16"/>
  <c r="AN35" i="16"/>
  <c r="P44" i="17"/>
  <c r="P23" i="17"/>
  <c r="P33" i="17"/>
  <c r="H24" i="16"/>
  <c r="H34" i="16"/>
  <c r="H40" i="16"/>
  <c r="H45" i="16"/>
  <c r="H51" i="16"/>
  <c r="F46" i="18"/>
  <c r="F50" i="18"/>
  <c r="N51" i="18"/>
  <c r="N40" i="18"/>
  <c r="N24" i="18"/>
  <c r="AG35" i="16"/>
  <c r="AG39" i="16"/>
  <c r="AA50" i="18"/>
  <c r="AF39" i="17"/>
  <c r="AF35" i="17"/>
  <c r="S45" i="18"/>
  <c r="S51" i="18"/>
  <c r="S24" i="18"/>
  <c r="S40" i="18"/>
  <c r="J39" i="18"/>
  <c r="AD35" i="16"/>
  <c r="AD39" i="16"/>
  <c r="AG33" i="18"/>
  <c r="AG44" i="18"/>
  <c r="AC50" i="17"/>
  <c r="AD39" i="18"/>
  <c r="AD35" i="18"/>
  <c r="O35" i="16"/>
  <c r="O39" i="16"/>
  <c r="AA34" i="17"/>
  <c r="AA40" i="17"/>
  <c r="AA24" i="17"/>
  <c r="AA45" i="17"/>
  <c r="AA51" i="17"/>
  <c r="Q46" i="16"/>
  <c r="Q50" i="16"/>
  <c r="AS23" i="17"/>
  <c r="AS33" i="17"/>
  <c r="AS44" i="17"/>
  <c r="AE24" i="16"/>
  <c r="AE34" i="16"/>
  <c r="AE40" i="16"/>
  <c r="AE45" i="16"/>
  <c r="AE51" i="16"/>
  <c r="AF39" i="18"/>
  <c r="AF35" i="18"/>
  <c r="AL45" i="18"/>
  <c r="AL51" i="18"/>
  <c r="AL24" i="18"/>
  <c r="AL34" i="18"/>
  <c r="AL40" i="18"/>
  <c r="I46" i="16"/>
  <c r="I50" i="16"/>
  <c r="R35" i="16"/>
  <c r="R39" i="16"/>
  <c r="V24" i="18"/>
  <c r="V34" i="18"/>
  <c r="V45" i="18"/>
  <c r="S50" i="18"/>
  <c r="S46" i="18"/>
  <c r="T34" i="18"/>
  <c r="T40" i="18"/>
  <c r="T51" i="18"/>
  <c r="T24" i="18"/>
  <c r="AB50" i="17"/>
  <c r="AB46" i="17"/>
  <c r="L34" i="18"/>
  <c r="L40" i="18"/>
  <c r="L45" i="18"/>
  <c r="L51" i="18"/>
  <c r="L24" i="18"/>
  <c r="AT46" i="16"/>
  <c r="AT50" i="16"/>
  <c r="AR46" i="16"/>
  <c r="AR50" i="16"/>
  <c r="P35" i="17"/>
  <c r="P39" i="17"/>
  <c r="AY50" i="16"/>
  <c r="AY46" i="16"/>
  <c r="E39" i="16"/>
  <c r="E35" i="16"/>
  <c r="AT40" i="18"/>
  <c r="AT35" i="18"/>
  <c r="AC51" i="18"/>
  <c r="AC46" i="18"/>
  <c r="E50" i="18"/>
  <c r="E46" i="18"/>
  <c r="AU50" i="17"/>
  <c r="AU46" i="17"/>
  <c r="AB50" i="18"/>
  <c r="AB46" i="18"/>
  <c r="R40" i="18"/>
  <c r="R35" i="18"/>
  <c r="I27" i="17"/>
  <c r="H30" i="17"/>
  <c r="AM35" i="17"/>
  <c r="AM39" i="17"/>
  <c r="AY50" i="17"/>
  <c r="AY46" i="17"/>
  <c r="L46" i="18"/>
  <c r="L50" i="18"/>
  <c r="AA39" i="17"/>
  <c r="AA35" i="17"/>
  <c r="AZ24" i="18"/>
  <c r="AU35" i="18"/>
  <c r="AU39" i="18"/>
  <c r="X50" i="18"/>
  <c r="X46" i="18"/>
  <c r="AL46" i="18"/>
  <c r="J35" i="18"/>
  <c r="AA46" i="18"/>
  <c r="U39" i="18"/>
  <c r="U35" i="18"/>
  <c r="X40" i="17"/>
  <c r="X35" i="17"/>
  <c r="AM35" i="18"/>
  <c r="AP35" i="17"/>
  <c r="T39" i="17"/>
  <c r="T35" i="17"/>
  <c r="AP39" i="16"/>
  <c r="AP35" i="16"/>
  <c r="E39" i="17"/>
  <c r="E35" i="17"/>
  <c r="I27" i="16"/>
  <c r="H30" i="16"/>
  <c r="H46" i="17"/>
  <c r="AD46" i="18"/>
  <c r="AN50" i="17"/>
  <c r="AN46" i="17"/>
  <c r="M40" i="17"/>
  <c r="M35" i="17"/>
  <c r="AZ24" i="16"/>
  <c r="AK35" i="18"/>
  <c r="AN50" i="18"/>
  <c r="AN46" i="18"/>
  <c r="T35" i="18"/>
  <c r="AW51" i="18"/>
  <c r="AW46" i="18"/>
  <c r="Z50" i="16"/>
  <c r="Z46" i="16"/>
  <c r="AS50" i="18"/>
  <c r="AS46" i="18"/>
  <c r="AC40" i="18"/>
  <c r="AC35" i="18"/>
  <c r="E35" i="18"/>
  <c r="E39" i="18"/>
  <c r="J51" i="17"/>
  <c r="J46" i="17"/>
  <c r="R51" i="18"/>
  <c r="R46" i="18"/>
  <c r="D35" i="18"/>
  <c r="S39" i="16"/>
  <c r="S35" i="16"/>
  <c r="AR46" i="18"/>
  <c r="AE39" i="16"/>
  <c r="AE35" i="16"/>
  <c r="AC35" i="17"/>
  <c r="H39" i="16"/>
  <c r="H35" i="16"/>
  <c r="AT46" i="17"/>
  <c r="AI35" i="18"/>
  <c r="W46" i="16"/>
  <c r="I39" i="17"/>
  <c r="I35" i="17"/>
  <c r="Z35" i="18"/>
  <c r="AL35" i="16"/>
  <c r="AL39" i="16"/>
  <c r="V40" i="18"/>
  <c r="V35" i="18"/>
  <c r="AG50" i="18"/>
  <c r="AG46" i="18"/>
  <c r="U50" i="18"/>
  <c r="U46" i="18"/>
  <c r="AQ46" i="17"/>
  <c r="AQ50" i="17"/>
  <c r="E50" i="17"/>
  <c r="E46" i="17"/>
  <c r="I50" i="18"/>
  <c r="I46" i="18"/>
  <c r="G51" i="18"/>
  <c r="G46" i="18"/>
  <c r="AV51" i="18"/>
  <c r="AV46" i="18"/>
  <c r="M51" i="17"/>
  <c r="M46" i="17"/>
  <c r="AU50" i="16"/>
  <c r="AU46" i="16"/>
  <c r="AL46" i="17"/>
  <c r="AL50" i="17"/>
  <c r="AS46" i="17"/>
  <c r="AS50" i="17"/>
  <c r="AG39" i="18"/>
  <c r="AG35" i="18"/>
  <c r="P50" i="17"/>
  <c r="P46" i="17"/>
  <c r="X51" i="17"/>
  <c r="X46" i="17"/>
  <c r="AE35" i="18"/>
  <c r="Q51" i="18"/>
  <c r="Q46" i="18"/>
  <c r="AE51" i="17"/>
  <c r="AE46" i="17"/>
  <c r="I35" i="18"/>
  <c r="I39" i="18"/>
  <c r="G40" i="18"/>
  <c r="G35" i="18"/>
  <c r="AR35" i="18"/>
  <c r="AV40" i="18"/>
  <c r="AV35" i="18"/>
  <c r="AU39" i="16"/>
  <c r="AU35" i="16"/>
  <c r="AW40" i="18"/>
  <c r="AW35" i="18"/>
  <c r="AL35" i="17"/>
  <c r="AL39" i="17"/>
  <c r="AS35" i="18"/>
  <c r="AS39" i="18"/>
  <c r="AF46" i="18"/>
  <c r="AU35" i="17"/>
  <c r="AU39" i="17"/>
  <c r="AB39" i="18"/>
  <c r="AB35" i="18"/>
  <c r="AM50" i="17"/>
  <c r="AM46" i="17"/>
  <c r="AY39" i="17"/>
  <c r="AY35" i="17"/>
  <c r="P39" i="18"/>
  <c r="P35" i="18"/>
  <c r="AL35" i="18"/>
  <c r="L39" i="18"/>
  <c r="L35" i="18"/>
  <c r="AA50" i="17"/>
  <c r="AA46" i="17"/>
  <c r="AX33" i="17"/>
  <c r="AX44" i="17"/>
  <c r="AX23" i="17"/>
  <c r="AZ23" i="17"/>
  <c r="AD35" i="17"/>
  <c r="X35" i="18"/>
  <c r="X39" i="18"/>
  <c r="K35" i="18"/>
  <c r="V51" i="18"/>
  <c r="V46" i="18"/>
  <c r="AS39" i="17"/>
  <c r="AS35" i="17"/>
  <c r="AC46" i="17"/>
  <c r="AX35" i="18"/>
  <c r="D35" i="16"/>
  <c r="Q40" i="18"/>
  <c r="Q35" i="18"/>
  <c r="T50" i="17"/>
  <c r="T46" i="17"/>
  <c r="AO35" i="18"/>
  <c r="AP50" i="16"/>
  <c r="AP46" i="16"/>
  <c r="AE40" i="17"/>
  <c r="AE35" i="17"/>
  <c r="AQ35" i="17"/>
  <c r="AQ39" i="17"/>
  <c r="AH46" i="18"/>
  <c r="O35" i="17"/>
  <c r="AN35" i="17"/>
  <c r="AN39" i="17"/>
  <c r="AN35" i="18"/>
  <c r="AN39" i="18"/>
  <c r="AY35" i="18"/>
  <c r="Z39" i="16"/>
  <c r="Z35" i="16"/>
  <c r="AY39" i="16"/>
  <c r="AY35" i="16"/>
  <c r="E46" i="16"/>
  <c r="E50" i="16"/>
  <c r="AT51" i="18"/>
  <c r="AT46" i="18"/>
  <c r="I30" i="18"/>
  <c r="J27" i="18"/>
  <c r="AJ46" i="18"/>
  <c r="K46" i="17"/>
  <c r="J40" i="17"/>
  <c r="J35" i="17"/>
  <c r="AD46" i="17"/>
  <c r="S50" i="16"/>
  <c r="S46" i="16"/>
  <c r="P50" i="18"/>
  <c r="P46" i="18"/>
  <c r="L46" i="17"/>
  <c r="H35" i="17"/>
  <c r="AE50" i="16"/>
  <c r="AE46" i="16"/>
  <c r="U46" i="17"/>
  <c r="AX45" i="17"/>
  <c r="AX51" i="17"/>
  <c r="AX24" i="17"/>
  <c r="AZ24" i="17"/>
  <c r="AX34" i="17"/>
  <c r="AX40" i="17"/>
  <c r="AA35" i="18"/>
  <c r="H50" i="16"/>
  <c r="H46" i="16"/>
  <c r="D46" i="17"/>
  <c r="AE46" i="18"/>
  <c r="D46" i="18"/>
  <c r="AU50" i="18"/>
  <c r="AU46" i="18"/>
  <c r="I50" i="17"/>
  <c r="I46" i="17"/>
  <c r="AL50" i="16"/>
  <c r="AL46" i="16"/>
  <c r="J30" i="18"/>
  <c r="K27" i="18"/>
  <c r="AX46" i="17"/>
  <c r="AX50" i="17"/>
  <c r="I30" i="16"/>
  <c r="J27" i="16"/>
  <c r="AX35" i="17"/>
  <c r="AX39" i="17"/>
  <c r="J27" i="17"/>
  <c r="I30" i="17"/>
  <c r="J30" i="17"/>
  <c r="K27" i="17"/>
  <c r="K27" i="16"/>
  <c r="J30" i="16"/>
  <c r="L27" i="18"/>
  <c r="K30" i="18"/>
  <c r="L27" i="16"/>
  <c r="K30" i="16"/>
  <c r="L27" i="17"/>
  <c r="K30" i="17"/>
  <c r="M27" i="18"/>
  <c r="L30" i="18"/>
  <c r="L30" i="17"/>
  <c r="M27" i="17"/>
  <c r="N27" i="18"/>
  <c r="M30" i="18"/>
  <c r="L30" i="16"/>
  <c r="M27" i="16"/>
  <c r="N30" i="18"/>
  <c r="O27" i="18"/>
  <c r="M30" i="16"/>
  <c r="N27" i="16"/>
  <c r="N27" i="17"/>
  <c r="M30" i="17"/>
  <c r="O27" i="16"/>
  <c r="N30" i="16"/>
  <c r="P27" i="18"/>
  <c r="O30" i="18"/>
  <c r="N30" i="17"/>
  <c r="O27" i="17"/>
  <c r="Q27" i="18"/>
  <c r="P30" i="18"/>
  <c r="P27" i="17"/>
  <c r="O30" i="17"/>
  <c r="P27" i="16"/>
  <c r="O30" i="16"/>
  <c r="P30" i="17"/>
  <c r="Q27" i="17"/>
  <c r="Q27" i="16"/>
  <c r="P30" i="16"/>
  <c r="R27" i="18"/>
  <c r="Q30" i="18"/>
  <c r="Q30" i="16"/>
  <c r="R27" i="16"/>
  <c r="R27" i="17"/>
  <c r="Q30" i="17"/>
  <c r="R30" i="18"/>
  <c r="S27" i="18"/>
  <c r="R30" i="17"/>
  <c r="S27" i="17"/>
  <c r="T27" i="18"/>
  <c r="S30" i="18"/>
  <c r="S27" i="16"/>
  <c r="R30" i="16"/>
  <c r="U27" i="18"/>
  <c r="T30" i="18"/>
  <c r="T27" i="17"/>
  <c r="S30" i="17"/>
  <c r="T27" i="16"/>
  <c r="S30" i="16"/>
  <c r="U27" i="17"/>
  <c r="T30" i="17"/>
  <c r="T30" i="16"/>
  <c r="U27" i="16"/>
  <c r="V27" i="18"/>
  <c r="U30" i="18"/>
  <c r="V27" i="16"/>
  <c r="U30" i="16"/>
  <c r="V30" i="18"/>
  <c r="W27" i="18"/>
  <c r="U30" i="17"/>
  <c r="V27" i="17"/>
  <c r="W27" i="17"/>
  <c r="V30" i="17"/>
  <c r="X27" i="18"/>
  <c r="W30" i="18"/>
  <c r="V30" i="16"/>
  <c r="W27" i="16"/>
  <c r="X30" i="18"/>
  <c r="Y27" i="18"/>
  <c r="X27" i="16"/>
  <c r="W30" i="16"/>
  <c r="X27" i="17"/>
  <c r="W30" i="17"/>
  <c r="X30" i="16"/>
  <c r="Y27" i="16"/>
  <c r="Z27" i="18"/>
  <c r="Y30" i="18"/>
  <c r="Y27" i="17"/>
  <c r="X30" i="17"/>
  <c r="Z30" i="18"/>
  <c r="AA27" i="18"/>
  <c r="Z27" i="16"/>
  <c r="Y30" i="16"/>
  <c r="Y30" i="17"/>
  <c r="Z27" i="17"/>
  <c r="AA27" i="16"/>
  <c r="Z30" i="16"/>
  <c r="AA27" i="17"/>
  <c r="Z30" i="17"/>
  <c r="AB27" i="18"/>
  <c r="AA30" i="18"/>
  <c r="AA30" i="17"/>
  <c r="AB27" i="17"/>
  <c r="AC27" i="18"/>
  <c r="AB30" i="18"/>
  <c r="AB27" i="16"/>
  <c r="AA30" i="16"/>
  <c r="AC30" i="18"/>
  <c r="AD27" i="18"/>
  <c r="AB30" i="17"/>
  <c r="AC27" i="17"/>
  <c r="AB30" i="16"/>
  <c r="AC27" i="16"/>
  <c r="AD27" i="16"/>
  <c r="AC30" i="16"/>
  <c r="AD30" i="18"/>
  <c r="AE27" i="18"/>
  <c r="AC30" i="17"/>
  <c r="AD27" i="17"/>
  <c r="AF27" i="18"/>
  <c r="AE30" i="18"/>
  <c r="AE27" i="17"/>
  <c r="AD30" i="17"/>
  <c r="AE27" i="16"/>
  <c r="AD30" i="16"/>
  <c r="AF27" i="17"/>
  <c r="AE30" i="17"/>
  <c r="AF27" i="16"/>
  <c r="AE30" i="16"/>
  <c r="AG27" i="18"/>
  <c r="AF30" i="18"/>
  <c r="AF30" i="16"/>
  <c r="AG27" i="16"/>
  <c r="AH27" i="18"/>
  <c r="AG30" i="18"/>
  <c r="AG27" i="17"/>
  <c r="AF30" i="17"/>
  <c r="AH27" i="16"/>
  <c r="AG30" i="16"/>
  <c r="AH30" i="18"/>
  <c r="AI27" i="18"/>
  <c r="AG30" i="17"/>
  <c r="AH27" i="17"/>
  <c r="AJ27" i="18"/>
  <c r="AI30" i="18"/>
  <c r="AI27" i="17"/>
  <c r="AH30" i="17"/>
  <c r="AH30" i="16"/>
  <c r="AI27" i="16"/>
  <c r="AJ27" i="17"/>
  <c r="AI30" i="17"/>
  <c r="AJ27" i="16"/>
  <c r="AI30" i="16"/>
  <c r="AJ30" i="18"/>
  <c r="AK27" i="18"/>
  <c r="AJ30" i="16"/>
  <c r="AK27" i="16"/>
  <c r="AL27" i="18"/>
  <c r="AK30" i="18"/>
  <c r="AK27" i="17"/>
  <c r="AJ30" i="17"/>
  <c r="AL30" i="18"/>
  <c r="AM27" i="18"/>
  <c r="AL27" i="16"/>
  <c r="AK30" i="16"/>
  <c r="AK30" i="17"/>
  <c r="AL27" i="17"/>
  <c r="AM27" i="16"/>
  <c r="AL30" i="16"/>
  <c r="AM27" i="17"/>
  <c r="AL30" i="17"/>
  <c r="AN27" i="18"/>
  <c r="AM30" i="18"/>
  <c r="AN27" i="17"/>
  <c r="AM30" i="17"/>
  <c r="AN30" i="18"/>
  <c r="AO27" i="18"/>
  <c r="AN27" i="16"/>
  <c r="AM30" i="16"/>
  <c r="AP27" i="18"/>
  <c r="AO30" i="18"/>
  <c r="AN30" i="16"/>
  <c r="AO27" i="16"/>
  <c r="AN30" i="17"/>
  <c r="AO27" i="17"/>
  <c r="AP27" i="16"/>
  <c r="AO30" i="16"/>
  <c r="AO30" i="17"/>
  <c r="AP27" i="17"/>
  <c r="AP30" i="18"/>
  <c r="AQ27" i="18"/>
  <c r="AR27" i="18"/>
  <c r="AQ30" i="18"/>
  <c r="AQ27" i="17"/>
  <c r="AP30" i="17"/>
  <c r="AQ27" i="16"/>
  <c r="AP30" i="16"/>
  <c r="AR27" i="17"/>
  <c r="AQ30" i="17"/>
  <c r="AR27" i="16"/>
  <c r="AQ30" i="16"/>
  <c r="AS27" i="18"/>
  <c r="AR30" i="18"/>
  <c r="AR30" i="16"/>
  <c r="AS27" i="16"/>
  <c r="AT27" i="18"/>
  <c r="AS30" i="18"/>
  <c r="AR30" i="17"/>
  <c r="AS27" i="17"/>
  <c r="AT30" i="18"/>
  <c r="AU27" i="18"/>
  <c r="AS30" i="17"/>
  <c r="AT27" i="17"/>
  <c r="AT27" i="16"/>
  <c r="AS30" i="16"/>
  <c r="AU27" i="17"/>
  <c r="AT30" i="17"/>
  <c r="AV27" i="18"/>
  <c r="AU30" i="18"/>
  <c r="AU27" i="16"/>
  <c r="AT30" i="16"/>
  <c r="AW27" i="18"/>
  <c r="AV30" i="18"/>
  <c r="AV27" i="16"/>
  <c r="AU30" i="16"/>
  <c r="AV27" i="17"/>
  <c r="AU30" i="17"/>
  <c r="AW27" i="16"/>
  <c r="AV30" i="16"/>
  <c r="AV30" i="17"/>
  <c r="AW27" i="17"/>
  <c r="AW30" i="18"/>
  <c r="AX27" i="18"/>
  <c r="AW30" i="17"/>
  <c r="AX27" i="17"/>
  <c r="AX30" i="18"/>
  <c r="AY27" i="18"/>
  <c r="AY30" i="18"/>
  <c r="AZ30" i="18"/>
  <c r="AW30" i="16"/>
  <c r="AX27" i="16"/>
  <c r="AY27" i="16"/>
  <c r="AY30" i="16"/>
  <c r="AX30" i="16"/>
  <c r="AY27" i="17"/>
  <c r="AY30" i="17"/>
  <c r="AX30" i="17"/>
  <c r="AZ30" i="17"/>
  <c r="AZ30" i="16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D16" i="5"/>
  <c r="G21" i="5"/>
  <c r="G22" i="5"/>
  <c r="G23" i="5"/>
  <c r="G24" i="5"/>
  <c r="G25" i="5"/>
  <c r="G26" i="5"/>
  <c r="G27" i="5"/>
  <c r="G28" i="5"/>
  <c r="G29" i="5"/>
  <c r="G30" i="5"/>
  <c r="D31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G16" i="5"/>
</calcChain>
</file>

<file path=xl/sharedStrings.xml><?xml version="1.0" encoding="utf-8"?>
<sst xmlns="http://schemas.openxmlformats.org/spreadsheetml/2006/main" count="2532" uniqueCount="414">
  <si>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</si>
  <si>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</si>
  <si>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</si>
  <si>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</si>
  <si>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</si>
  <si>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</si>
  <si>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</si>
  <si>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</si>
  <si>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</si>
  <si>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</si>
  <si>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</si>
  <si>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</si>
  <si>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</si>
  <si>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</si>
  <si>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</si>
  <si>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</si>
  <si>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</si>
  <si>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</si>
  <si>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</si>
  <si>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</si>
  <si>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</si>
  <si>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</si>
  <si>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</si>
  <si>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</si>
  <si>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</si>
  <si>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</si>
  <si>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</si>
  <si>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</si>
  <si>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</si>
  <si>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</si>
  <si>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</si>
  <si>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</si>
  <si>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</si>
  <si>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</si>
  <si>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</si>
  <si>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</si>
  <si>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</si>
  <si>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</si>
  <si>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</si>
  <si>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</si>
  <si>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</si>
  <si>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</si>
  <si>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</si>
  <si>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</si>
  <si>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</si>
  <si>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</si>
  <si>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</si>
  <si>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</si>
  <si>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</si>
  <si>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</si>
  <si>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</si>
  <si>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</si>
  <si>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</si>
  <si>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</si>
  <si>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</si>
  <si>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</si>
  <si>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</si>
  <si>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</si>
  <si>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</si>
  <si>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</si>
  <si>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</si>
  <si>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</si>
  <si>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</si>
  <si>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</si>
  <si>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</si>
  <si>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</si>
  <si>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</si>
  <si>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</si>
  <si>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</si>
  <si>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</si>
  <si>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</si>
  <si>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</si>
  <si>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</si>
  <si>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</si>
  <si>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</si>
  <si>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</si>
  <si>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</si>
  <si>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</si>
  <si>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</si>
  <si>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</si>
  <si>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</si>
  <si>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</si>
  <si>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</si>
  <si>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</si>
  <si>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</si>
  <si>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</si>
  <si>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</si>
  <si>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</si>
  <si>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</si>
  <si>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</si>
  <si>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</si>
  <si>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</si>
  <si>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</si>
  <si>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</si>
  <si>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</si>
  <si>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</si>
  <si>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</si>
  <si>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</si>
  <si>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</si>
  <si>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</si>
  <si>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</si>
  <si>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</si>
  <si>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</si>
  <si>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</si>
  <si>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</si>
  <si>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</si>
  <si>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</si>
  <si>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</si>
  <si>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</si>
  <si>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</si>
  <si>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</si>
  <si>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</si>
  <si>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</si>
  <si>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</si>
  <si>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</si>
  <si>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</si>
  <si>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</si>
  <si>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</si>
  <si>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</si>
  <si>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</si>
  <si>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</si>
  <si>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</si>
  <si>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</si>
  <si>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</si>
  <si>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</si>
  <si>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</si>
  <si>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</si>
  <si>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</si>
  <si>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</si>
  <si>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</si>
  <si>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</si>
  <si>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</si>
  <si>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</si>
  <si>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</si>
  <si>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</si>
  <si>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</si>
  <si>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</si>
  <si>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</si>
  <si>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</si>
  <si>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</si>
  <si>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</si>
  <si>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</si>
  <si>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</si>
  <si>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</si>
  <si>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</si>
  <si>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</si>
  <si>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</si>
  <si>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</si>
  <si>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</si>
  <si>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</si>
  <si>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</si>
  <si>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</si>
  <si>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</si>
  <si>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</si>
  <si>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</si>
  <si>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</si>
  <si>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</si>
  <si>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</si>
  <si>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</si>
  <si>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</si>
  <si>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</si>
  <si>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</si>
  <si>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</si>
  <si>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</si>
  <si>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</si>
  <si>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MomPop</t>
  </si>
  <si>
    <t/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</si>
  <si>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</si>
  <si>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</si>
  <si>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</si>
  <si>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</si>
  <si>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</si>
  <si>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</si>
  <si>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</si>
  <si>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</si>
  <si>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</si>
  <si>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</si>
  <si>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</si>
  <si>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</si>
  <si>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</si>
  <si>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</si>
  <si>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</si>
  <si>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</si>
  <si>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</si>
  <si>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</si>
  <si>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</si>
  <si>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</si>
  <si>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</si>
  <si>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</si>
  <si>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</si>
  <si>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</si>
  <si>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</si>
  <si>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</si>
  <si>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</si>
  <si>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</si>
  <si>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</si>
  <si>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</si>
  <si>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</si>
  <si>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</si>
  <si>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</si>
  <si>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</si>
  <si>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</si>
  <si>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</si>
  <si>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</si>
  <si>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</si>
  <si>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</si>
  <si>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</si>
  <si>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</si>
  <si>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</si>
  <si>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</si>
  <si>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</si>
  <si>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</si>
  <si>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</si>
  <si>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</si>
  <si>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</si>
  <si>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</si>
  <si>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</si>
  <si>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</si>
  <si>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</si>
  <si>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</si>
  <si>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</si>
  <si>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</si>
  <si>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</si>
  <si>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</si>
  <si>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</si>
  <si>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</si>
  <si>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</si>
  <si>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</si>
  <si>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</si>
  <si>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</si>
  <si>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</si>
  <si>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</si>
  <si>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</si>
  <si>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</si>
  <si>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</si>
  <si>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</si>
  <si>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</si>
  <si>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</si>
  <si>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</si>
  <si>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</si>
  <si>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</si>
  <si>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</si>
  <si>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</si>
  <si>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</si>
  <si>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</si>
  <si>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</si>
  <si>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</si>
  <si>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</si>
  <si>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</si>
  <si>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</si>
  <si>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</si>
  <si>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</si>
  <si>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</si>
  <si>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</si>
  <si>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</si>
  <si>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</si>
  <si>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</si>
  <si>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</si>
  <si>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</si>
  <si>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</si>
  <si>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</si>
  <si>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</si>
  <si>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</si>
  <si>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</si>
  <si>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</si>
  <si>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</si>
  <si>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</si>
  <si>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</si>
  <si>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</si>
  <si>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</si>
  <si>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</si>
  <si>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</si>
  <si>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</si>
  <si>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</si>
  <si>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</si>
  <si>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</si>
  <si>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</si>
  <si>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</si>
  <si>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</si>
  <si>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</si>
  <si>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</si>
  <si>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</si>
  <si>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</si>
  <si>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</si>
  <si>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</si>
  <si>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</si>
  <si>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</si>
  <si>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</si>
  <si>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</si>
  <si>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</si>
  <si>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</si>
  <si>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</si>
  <si>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</si>
  <si>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</si>
  <si>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</si>
  <si>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</si>
  <si>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</si>
  <si>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</si>
  <si>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</si>
  <si>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</si>
  <si>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</si>
  <si>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</si>
  <si>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</si>
  <si>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</si>
  <si>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</si>
  <si>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</si>
  <si>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</si>
  <si>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</si>
  <si>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</si>
  <si>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</si>
  <si>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</si>
  <si>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</si>
  <si>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</si>
  <si>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</si>
  <si>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</si>
  <si>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</si>
  <si>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</si>
  <si>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</si>
  <si>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</si>
  <si>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</si>
  <si>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</si>
  <si>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</si>
  <si>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</si>
  <si>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</si>
  <si>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</si>
  <si>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</si>
  <si>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</si>
  <si>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</si>
  <si>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</si>
  <si>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</si>
  <si>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</si>
  <si>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</si>
  <si>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</si>
  <si>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</si>
  <si>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</si>
  <si>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</si>
  <si>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</si>
  <si>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</si>
  <si>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</si>
  <si>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Yes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</si>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</sst>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4" fillId="5" borderId="0" xfId="1" applyFill="1"/>
    <xf numFmtId="0" fontId="4" fillId="0" borderId="0" xfId="1"/>
    <xf numFmtId="0" fontId="4" fillId="0" borderId="0" xfId="1" applyFill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4" fillId="6" borderId="0" xfId="1" applyFill="1"/>
    <xf numFmtId="0" fontId="4" fillId="0" borderId="0" xfId="1" applyFill="1" applyBorder="1"/>
    <xf numFmtId="0" fontId="4" fillId="0" borderId="5" xfId="1" applyBorder="1"/>
    <xf numFmtId="0" fontId="4" fillId="0" borderId="11" xfId="1" applyBorder="1"/>
    <xf numFmtId="0" fontId="4" fillId="0" borderId="6" xfId="1" applyBorder="1"/>
    <xf numFmtId="0" fontId="4" fillId="0" borderId="0" xfId="1" applyBorder="1"/>
    <xf numFmtId="0" fontId="4" fillId="0" borderId="0" xfId="1" applyAlignment="1"/>
    <xf numFmtId="0" fontId="4" fillId="0" borderId="0" xfId="1" applyAlignment="1">
      <alignment horizontal="center"/>
    </xf>
    <xf numFmtId="0" fontId="4" fillId="0" borderId="0" xfId="1" applyBorder="1" applyAlignment="1">
      <alignment horizontal="right"/>
    </xf>
    <xf numFmtId="0" fontId="4" fillId="0" borderId="8" xfId="1" applyFill="1" applyBorder="1"/>
    <xf numFmtId="0" fontId="4" fillId="5" borderId="13" xfId="1" applyFill="1" applyBorder="1" applyAlignment="1">
      <alignment horizontal="right"/>
    </xf>
    <xf numFmtId="0" fontId="4" fillId="7" borderId="8" xfId="1" applyFill="1" applyBorder="1"/>
    <xf numFmtId="0" fontId="4" fillId="0" borderId="13" xfId="1" applyBorder="1"/>
    <xf numFmtId="0" fontId="4" fillId="5" borderId="0" xfId="1" applyFill="1" applyAlignment="1">
      <alignment horizontal="right"/>
    </xf>
    <xf numFmtId="0" fontId="4" fillId="7" borderId="0" xfId="1" applyFill="1" applyBorder="1"/>
    <xf numFmtId="0" fontId="4" fillId="2" borderId="0" xfId="1" applyFill="1" applyBorder="1"/>
    <xf numFmtId="0" fontId="4" fillId="7" borderId="13" xfId="1" applyFill="1" applyBorder="1"/>
    <xf numFmtId="0" fontId="4" fillId="5" borderId="9" xfId="1" applyFill="1" applyBorder="1" applyAlignment="1">
      <alignment horizontal="right"/>
    </xf>
    <xf numFmtId="0" fontId="4" fillId="7" borderId="9" xfId="1" applyFill="1" applyBorder="1"/>
    <xf numFmtId="0" fontId="4" fillId="0" borderId="9" xfId="1" applyBorder="1"/>
    <xf numFmtId="0" fontId="4" fillId="0" borderId="8" xfId="1" applyBorder="1"/>
    <xf numFmtId="0" fontId="4" fillId="5" borderId="1" xfId="1" applyFill="1" applyBorder="1" applyAlignment="1">
      <alignment horizontal="right"/>
    </xf>
    <xf numFmtId="0" fontId="4" fillId="3" borderId="0" xfId="1" applyFill="1" applyBorder="1"/>
    <xf numFmtId="0" fontId="4" fillId="0" borderId="3" xfId="1" applyBorder="1"/>
    <xf numFmtId="0" fontId="4" fillId="8" borderId="8" xfId="1" applyFill="1" applyBorder="1"/>
    <xf numFmtId="0" fontId="4" fillId="8" borderId="0" xfId="1" applyFill="1" applyBorder="1"/>
    <xf numFmtId="0" fontId="4" fillId="5" borderId="6" xfId="1" applyFill="1" applyBorder="1" applyAlignment="1">
      <alignment horizontal="right"/>
    </xf>
    <xf numFmtId="0" fontId="4" fillId="9" borderId="8" xfId="1" applyFill="1" applyBorder="1" applyAlignment="1">
      <alignment horizontal="right"/>
    </xf>
    <xf numFmtId="0" fontId="4" fillId="5" borderId="13" xfId="1" applyFill="1" applyBorder="1"/>
    <xf numFmtId="10" fontId="4" fillId="0" borderId="13" xfId="1" applyNumberFormat="1" applyBorder="1"/>
    <xf numFmtId="0" fontId="4" fillId="5" borderId="9" xfId="1" applyFill="1" applyBorder="1"/>
    <xf numFmtId="0" fontId="4" fillId="5" borderId="8" xfId="1" applyFill="1" applyBorder="1"/>
    <xf numFmtId="0" fontId="4" fillId="6" borderId="9" xfId="1" applyFill="1" applyBorder="1"/>
    <xf numFmtId="0" fontId="4" fillId="0" borderId="9" xfId="1" applyFill="1" applyBorder="1"/>
    <xf numFmtId="0" fontId="4" fillId="0" borderId="10" xfId="1" applyFill="1" applyBorder="1"/>
    <xf numFmtId="0" fontId="4" fillId="6" borderId="8" xfId="1" applyFill="1" applyBorder="1"/>
    <xf numFmtId="0" fontId="4" fillId="0" borderId="15" xfId="1" applyFill="1" applyBorder="1"/>
    <xf numFmtId="0" fontId="4" fillId="0" borderId="0" xfId="1" applyFill="1" applyBorder="1" applyAlignment="1">
      <alignment horizontal="left"/>
    </xf>
    <xf numFmtId="0" fontId="4" fillId="7" borderId="13" xfId="1" applyFill="1" applyBorder="1" applyAlignment="1">
      <alignment horizontal="right"/>
    </xf>
    <xf numFmtId="0" fontId="4" fillId="0" borderId="13" xfId="1" applyFill="1" applyBorder="1"/>
    <xf numFmtId="0" fontId="4" fillId="0" borderId="9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5" borderId="13" xfId="1" applyFont="1" applyFill="1" applyBorder="1" applyAlignment="1">
      <alignment horizontal="right"/>
    </xf>
    <xf numFmtId="0" fontId="4" fillId="7" borderId="13" xfId="1" applyFont="1" applyFill="1" applyBorder="1" applyAlignment="1"/>
    <xf numFmtId="0" fontId="4" fillId="0" borderId="5" xfId="1" applyFill="1" applyBorder="1"/>
    <xf numFmtId="0" fontId="1" fillId="0" borderId="0" xfId="1" applyFont="1" applyBorder="1"/>
    <xf numFmtId="0" fontId="4" fillId="0" borderId="9" xfId="1" applyFill="1" applyBorder="1" applyAlignment="1">
      <alignment horizontal="right"/>
    </xf>
    <xf numFmtId="10" fontId="4" fillId="5" borderId="13" xfId="1" applyNumberFormat="1" applyFill="1" applyBorder="1"/>
    <xf numFmtId="0" fontId="4" fillId="5" borderId="0" xfId="1" applyFill="1" applyBorder="1" applyAlignment="1">
      <alignment horizontal="right"/>
    </xf>
    <xf numFmtId="10" fontId="4" fillId="0" borderId="0" xfId="1" applyNumberFormat="1" applyFill="1" applyBorder="1"/>
    <xf numFmtId="0" fontId="4" fillId="0" borderId="12" xfId="1" applyFill="1" applyBorder="1"/>
    <xf numFmtId="0" fontId="4" fillId="5" borderId="8" xfId="1" applyFill="1" applyBorder="1" applyAlignment="1">
      <alignment horizontal="right"/>
    </xf>
    <xf numFmtId="10" fontId="4" fillId="0" borderId="8" xfId="1" applyNumberFormat="1" applyFill="1" applyBorder="1"/>
    <xf numFmtId="0" fontId="4" fillId="6" borderId="9" xfId="1" applyFill="1" applyBorder="1" applyAlignment="1">
      <alignment horizontal="right"/>
    </xf>
    <xf numFmtId="0" fontId="4" fillId="6" borderId="8" xfId="1" applyFill="1" applyBorder="1" applyAlignment="1">
      <alignment horizontal="right"/>
    </xf>
    <xf numFmtId="0" fontId="4" fillId="0" borderId="8" xfId="1" applyNumberFormat="1" applyFill="1" applyBorder="1"/>
    <xf numFmtId="0" fontId="1" fillId="0" borderId="0" xfId="1" applyFont="1" applyFill="1" applyBorder="1" applyAlignment="1"/>
    <xf numFmtId="0" fontId="4" fillId="0" borderId="2" xfId="1" applyBorder="1"/>
    <xf numFmtId="0" fontId="4" fillId="5" borderId="0" xfId="1" applyFill="1" applyBorder="1"/>
    <xf numFmtId="0" fontId="4" fillId="0" borderId="7" xfId="1" applyBorder="1"/>
    <xf numFmtId="0" fontId="4" fillId="0" borderId="4" xfId="1" applyBorder="1"/>
    <xf numFmtId="0" fontId="4" fillId="0" borderId="3" xfId="1" applyFill="1" applyBorder="1"/>
    <xf numFmtId="0" fontId="4" fillId="6" borderId="13" xfId="1" applyFill="1" applyBorder="1" applyAlignment="1">
      <alignment horizontal="right"/>
    </xf>
    <xf numFmtId="0" fontId="4" fillId="10" borderId="0" xfId="1" applyFill="1"/>
    <xf numFmtId="0" fontId="4" fillId="10" borderId="0" xfId="1" applyFont="1" applyFill="1"/>
    <xf numFmtId="0" fontId="4" fillId="0" borderId="0" xfId="1" applyFont="1" applyFill="1"/>
    <xf numFmtId="0" fontId="4" fillId="5" borderId="0" xfId="1" applyFont="1" applyFill="1"/>
    <xf numFmtId="0" fontId="2" fillId="0" borderId="0" xfId="1" applyNumberFormat="1" applyFont="1" applyFill="1" applyAlignment="1"/>
    <xf numFmtId="0" fontId="4" fillId="0" borderId="0" xfId="1" applyNumberFormat="1" applyAlignment="1"/>
    <xf numFmtId="0" fontId="4" fillId="6" borderId="0" xfId="1" applyNumberFormat="1" applyFill="1" applyAlignment="1"/>
    <xf numFmtId="0" fontId="4" fillId="0" borderId="0" xfId="1" applyAlignment="1">
      <alignment horizontal="right"/>
    </xf>
    <xf numFmtId="0" fontId="4" fillId="6" borderId="0" xfId="1" applyFill="1" applyBorder="1"/>
    <xf numFmtId="0" fontId="4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NumberFormat="1" applyFont="1" applyAlignment="1">
      <alignment horizontal="left"/>
    </xf>
    <xf numFmtId="1" fontId="4" fillId="0" borderId="10" xfId="1" applyNumberFormat="1" applyBorder="1"/>
    <xf numFmtId="164" fontId="4" fillId="0" borderId="10" xfId="1" applyNumberFormat="1" applyBorder="1"/>
    <xf numFmtId="1" fontId="4" fillId="0" borderId="12" xfId="1" applyNumberFormat="1" applyBorder="1"/>
    <xf numFmtId="164" fontId="4" fillId="0" borderId="12" xfId="1" applyNumberFormat="1" applyBorder="1"/>
    <xf numFmtId="1" fontId="4" fillId="0" borderId="15" xfId="1" applyNumberFormat="1" applyBorder="1"/>
    <xf numFmtId="164" fontId="4" fillId="0" borderId="15" xfId="1" applyNumberFormat="1" applyBorder="1"/>
    <xf numFmtId="164" fontId="4" fillId="0" borderId="13" xfId="1" applyNumberFormat="1" applyBorder="1"/>
    <xf numFmtId="1" fontId="4" fillId="0" borderId="5" xfId="1" applyNumberFormat="1" applyBorder="1"/>
    <xf numFmtId="1" fontId="4" fillId="0" borderId="10" xfId="1" applyNumberFormat="1" applyFill="1" applyBorder="1"/>
    <xf numFmtId="1" fontId="4" fillId="0" borderId="12" xfId="1" applyNumberFormat="1" applyFill="1" applyBorder="1"/>
    <xf numFmtId="1" fontId="4" fillId="0" borderId="15" xfId="1" applyNumberFormat="1" applyFill="1" applyBorder="1"/>
    <xf numFmtId="0" fontId="4" fillId="0" borderId="9" xfId="1" applyBorder="1" applyAlignment="1">
      <alignment horizontal="right"/>
    </xf>
    <xf numFmtId="164" fontId="4" fillId="0" borderId="0" xfId="1" applyNumberFormat="1"/>
    <xf numFmtId="0" fontId="13" fillId="0" borderId="0" xfId="1" applyFont="1"/>
    <xf numFmtId="164" fontId="4" fillId="0" borderId="27" xfId="1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201" t="s">
        <v>165</v>
      </c>
      <c r="E4" s="202"/>
      <c r="F4" s="203"/>
    </row>
    <row r="5" spans="2:6">
      <c r="B5" s="6"/>
      <c r="C5" s="7" t="s">
        <v>111</v>
      </c>
      <c r="D5" s="204">
        <v>2008</v>
      </c>
      <c r="E5" s="205"/>
      <c r="F5" s="206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337</v>
      </c>
      <c r="D8">
        <v>2</v>
      </c>
      <c r="E8" t="s">
        <v>338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12</v>
      </c>
      <c r="E2" s="110"/>
    </row>
    <row r="3" spans="1:52">
      <c r="A3" s="100" t="s">
        <v>286</v>
      </c>
      <c r="B3" s="107">
        <v>3853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1325.5489045897211</v>
      </c>
      <c r="E7" s="144">
        <v>1325.5489045897211</v>
      </c>
      <c r="F7" s="144">
        <v>1325.5489045897211</v>
      </c>
      <c r="G7" s="144">
        <v>1325.5489045897211</v>
      </c>
      <c r="H7" s="144">
        <v>1325.5489045897211</v>
      </c>
      <c r="I7" s="144">
        <v>1325.5489045897211</v>
      </c>
      <c r="J7" s="144">
        <v>1325.5489045897211</v>
      </c>
      <c r="K7" s="144">
        <v>1325.5489045897211</v>
      </c>
      <c r="L7" s="144">
        <v>1325.5489045897211</v>
      </c>
      <c r="M7" s="144">
        <v>1325.5489045897211</v>
      </c>
      <c r="N7" s="144">
        <v>1325.5489045897211</v>
      </c>
      <c r="O7" s="144">
        <v>1325.5489045897211</v>
      </c>
      <c r="P7" s="144">
        <v>1325.5489045897211</v>
      </c>
      <c r="Q7" s="144">
        <v>1325.5489045897211</v>
      </c>
      <c r="R7" s="144">
        <v>1325.5489045897211</v>
      </c>
      <c r="S7" s="144">
        <v>1325.5489045897211</v>
      </c>
      <c r="T7" s="144">
        <v>1325.5489045897211</v>
      </c>
      <c r="U7" s="144">
        <v>1325.5489045897211</v>
      </c>
      <c r="V7" s="144">
        <v>1325.5489045897211</v>
      </c>
      <c r="W7" s="144">
        <v>1325.5489045897211</v>
      </c>
      <c r="X7" s="144">
        <v>1325.5489045897211</v>
      </c>
      <c r="Y7" s="144">
        <v>1325.5489045897211</v>
      </c>
      <c r="Z7" s="144">
        <v>1325.5489045897211</v>
      </c>
      <c r="AA7" s="144">
        <v>1325.5489045897211</v>
      </c>
      <c r="AB7" s="144">
        <v>1325.5489045897211</v>
      </c>
      <c r="AC7" s="144">
        <v>1325.5489045897211</v>
      </c>
      <c r="AD7" s="144">
        <v>1325.5489045897211</v>
      </c>
      <c r="AE7" s="144">
        <v>1325.5489045897211</v>
      </c>
      <c r="AF7" s="144">
        <v>1325.5489045897211</v>
      </c>
      <c r="AG7" s="144">
        <v>1325.5489045897211</v>
      </c>
      <c r="AH7" s="144">
        <v>1325.5489045897211</v>
      </c>
      <c r="AI7" s="144">
        <v>1325.5489045897211</v>
      </c>
      <c r="AJ7" s="144">
        <v>1325.5489045897211</v>
      </c>
      <c r="AK7" s="144">
        <v>1325.5489045897211</v>
      </c>
      <c r="AL7" s="144">
        <v>1325.5489045897211</v>
      </c>
      <c r="AM7" s="144">
        <v>1325.5489045897211</v>
      </c>
      <c r="AN7" s="144">
        <v>1325.5489045897211</v>
      </c>
      <c r="AO7" s="144">
        <v>1325.5489045897211</v>
      </c>
      <c r="AP7" s="144">
        <v>1325.5489045897211</v>
      </c>
      <c r="AQ7" s="144">
        <v>1325.5489045897211</v>
      </c>
      <c r="AR7" s="144">
        <v>1325.5489045897211</v>
      </c>
      <c r="AS7" s="144">
        <v>1325.5489045897211</v>
      </c>
      <c r="AT7" s="144">
        <v>1325.5489045897211</v>
      </c>
      <c r="AU7" s="144">
        <v>1325.5489045897211</v>
      </c>
      <c r="AV7" s="144">
        <v>1325.5489045897211</v>
      </c>
      <c r="AW7" s="144">
        <v>1325.5489045897211</v>
      </c>
      <c r="AX7" s="144">
        <v>1325.5489045897211</v>
      </c>
      <c r="AY7" s="144">
        <v>1325.5489045897211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0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492.59555470197967</v>
      </c>
      <c r="D13" s="138">
        <f t="shared" ref="D13:AY13" si="1">D$7-D$10</f>
        <v>1325.5489045897211</v>
      </c>
      <c r="E13" s="138">
        <f t="shared" si="1"/>
        <v>1325.5489045897211</v>
      </c>
      <c r="F13" s="138">
        <f t="shared" si="1"/>
        <v>1325.5489045897211</v>
      </c>
      <c r="G13" s="138">
        <f t="shared" si="1"/>
        <v>1325.5489045897211</v>
      </c>
      <c r="H13" s="138">
        <f t="shared" si="1"/>
        <v>1325.5489045897211</v>
      </c>
      <c r="I13" s="138">
        <f t="shared" si="1"/>
        <v>1325.5489045897211</v>
      </c>
      <c r="J13" s="138">
        <f t="shared" si="1"/>
        <v>1325.5489045897211</v>
      </c>
      <c r="K13" s="138">
        <f t="shared" si="1"/>
        <v>1325.5489045897211</v>
      </c>
      <c r="L13" s="138">
        <f t="shared" si="1"/>
        <v>1325.5489045897211</v>
      </c>
      <c r="M13" s="138">
        <f t="shared" si="1"/>
        <v>1325.5489045897211</v>
      </c>
      <c r="N13" s="138">
        <f t="shared" si="1"/>
        <v>1325.5489045897211</v>
      </c>
      <c r="O13" s="138">
        <f t="shared" si="1"/>
        <v>1325.5489045897211</v>
      </c>
      <c r="P13" s="138">
        <f t="shared" si="1"/>
        <v>1325.5489045897211</v>
      </c>
      <c r="Q13" s="138">
        <f t="shared" si="1"/>
        <v>1325.5489045897211</v>
      </c>
      <c r="R13" s="138">
        <f t="shared" si="1"/>
        <v>1325.5489045897211</v>
      </c>
      <c r="S13" s="138">
        <f t="shared" si="1"/>
        <v>1325.5489045897211</v>
      </c>
      <c r="T13" s="138">
        <f t="shared" si="1"/>
        <v>1325.5489045897211</v>
      </c>
      <c r="U13" s="138">
        <f t="shared" si="1"/>
        <v>1325.5489045897211</v>
      </c>
      <c r="V13" s="138">
        <f t="shared" si="1"/>
        <v>1325.5489045897211</v>
      </c>
      <c r="W13" s="138">
        <f t="shared" si="1"/>
        <v>1325.5489045897211</v>
      </c>
      <c r="X13" s="138">
        <f t="shared" si="1"/>
        <v>1325.5489045897211</v>
      </c>
      <c r="Y13" s="138">
        <f t="shared" si="1"/>
        <v>1325.5489045897211</v>
      </c>
      <c r="Z13" s="138">
        <f t="shared" si="1"/>
        <v>1325.5489045897211</v>
      </c>
      <c r="AA13" s="138">
        <f t="shared" si="1"/>
        <v>1325.5489045897211</v>
      </c>
      <c r="AB13" s="138">
        <f t="shared" si="1"/>
        <v>1325.5489045897211</v>
      </c>
      <c r="AC13" s="138">
        <f t="shared" si="1"/>
        <v>1325.5489045897211</v>
      </c>
      <c r="AD13" s="138">
        <f t="shared" si="1"/>
        <v>1325.5489045897211</v>
      </c>
      <c r="AE13" s="138">
        <f t="shared" si="1"/>
        <v>1325.5489045897211</v>
      </c>
      <c r="AF13" s="138">
        <f t="shared" si="1"/>
        <v>1325.5489045897211</v>
      </c>
      <c r="AG13" s="138">
        <f t="shared" si="1"/>
        <v>1325.5489045897211</v>
      </c>
      <c r="AH13" s="138">
        <f t="shared" si="1"/>
        <v>1325.5489045897211</v>
      </c>
      <c r="AI13" s="138">
        <f t="shared" si="1"/>
        <v>1325.5489045897211</v>
      </c>
      <c r="AJ13" s="138">
        <f t="shared" si="1"/>
        <v>1325.5489045897211</v>
      </c>
      <c r="AK13" s="138">
        <f t="shared" si="1"/>
        <v>1325.5489045897211</v>
      </c>
      <c r="AL13" s="138">
        <f t="shared" si="1"/>
        <v>1325.5489045897211</v>
      </c>
      <c r="AM13" s="138">
        <f t="shared" si="1"/>
        <v>1325.5489045897211</v>
      </c>
      <c r="AN13" s="138">
        <f t="shared" si="1"/>
        <v>1325.5489045897211</v>
      </c>
      <c r="AO13" s="138">
        <f t="shared" si="1"/>
        <v>1325.5489045897211</v>
      </c>
      <c r="AP13" s="138">
        <f t="shared" si="1"/>
        <v>1325.5489045897211</v>
      </c>
      <c r="AQ13" s="138">
        <f t="shared" si="1"/>
        <v>1325.5489045897211</v>
      </c>
      <c r="AR13" s="138">
        <f t="shared" si="1"/>
        <v>1325.5489045897211</v>
      </c>
      <c r="AS13" s="138">
        <f t="shared" si="1"/>
        <v>1325.5489045897211</v>
      </c>
      <c r="AT13" s="138">
        <f t="shared" si="1"/>
        <v>1325.5489045897211</v>
      </c>
      <c r="AU13" s="138">
        <f t="shared" si="1"/>
        <v>1325.5489045897211</v>
      </c>
      <c r="AV13" s="138">
        <f t="shared" si="1"/>
        <v>1325.5489045897211</v>
      </c>
      <c r="AW13" s="138">
        <f t="shared" si="1"/>
        <v>1325.5489045897211</v>
      </c>
      <c r="AX13" s="138">
        <f t="shared" si="1"/>
        <v>1325.5489045897211</v>
      </c>
      <c r="AY13" s="138">
        <f t="shared" si="1"/>
        <v>1325.5489045897211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1325.5489045897211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1325.5489045897211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 t="s">
        <v>339</v>
      </c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 t="s">
        <v>339</v>
      </c>
      <c r="AX20" s="117"/>
      <c r="AY20" s="117"/>
      <c r="AZ20" s="107"/>
    </row>
    <row r="21" spans="1:52" s="110" customFormat="1">
      <c r="A21" s="155" t="s">
        <v>133</v>
      </c>
      <c r="B21" s="156">
        <f>shipping_manufacturing!$G$19/100</f>
        <v>1</v>
      </c>
      <c r="C21" s="156" t="s">
        <v>293</v>
      </c>
      <c r="D21" s="106">
        <f>IF(C$20="Yes",0,SUM(C$13:C$16)*$B$21)</f>
        <v>492.59555470197967</v>
      </c>
      <c r="E21" s="106">
        <f t="shared" ref="E21:AY21" si="3">IF(D$20="Yes",0,SUM(D$13:D$16)*$B$21)</f>
        <v>1325.5489045897211</v>
      </c>
      <c r="F21" s="106">
        <f t="shared" si="3"/>
        <v>1325.5489045897211</v>
      </c>
      <c r="G21" s="106">
        <f t="shared" si="3"/>
        <v>1325.5489045897211</v>
      </c>
      <c r="H21" s="106">
        <f t="shared" si="3"/>
        <v>1325.5489045897211</v>
      </c>
      <c r="I21" s="106">
        <f t="shared" si="3"/>
        <v>1325.5489045897211</v>
      </c>
      <c r="J21" s="106">
        <f t="shared" si="3"/>
        <v>1325.5489045897211</v>
      </c>
      <c r="K21" s="106">
        <f t="shared" si="3"/>
        <v>1325.5489045897211</v>
      </c>
      <c r="L21" s="106">
        <f t="shared" si="3"/>
        <v>1325.5489045897211</v>
      </c>
      <c r="M21" s="106">
        <f t="shared" si="3"/>
        <v>1325.5489045897211</v>
      </c>
      <c r="N21" s="106">
        <f t="shared" si="3"/>
        <v>1325.5489045897211</v>
      </c>
      <c r="O21" s="106">
        <f t="shared" si="3"/>
        <v>1325.5489045897211</v>
      </c>
      <c r="P21" s="106">
        <f t="shared" si="3"/>
        <v>1325.5489045897211</v>
      </c>
      <c r="Q21" s="106">
        <f t="shared" si="3"/>
        <v>1325.5489045897211</v>
      </c>
      <c r="R21" s="106">
        <f t="shared" si="3"/>
        <v>1325.5489045897211</v>
      </c>
      <c r="S21" s="106">
        <f t="shared" si="3"/>
        <v>1325.5489045897211</v>
      </c>
      <c r="T21" s="106">
        <f t="shared" si="3"/>
        <v>1325.5489045897211</v>
      </c>
      <c r="U21" s="106">
        <f t="shared" si="3"/>
        <v>1325.5489045897211</v>
      </c>
      <c r="V21" s="106">
        <f t="shared" si="3"/>
        <v>1325.5489045897211</v>
      </c>
      <c r="W21" s="106">
        <f t="shared" si="3"/>
        <v>1325.5489045897211</v>
      </c>
      <c r="X21" s="106">
        <f t="shared" si="3"/>
        <v>1325.5489045897211</v>
      </c>
      <c r="Y21" s="106">
        <f t="shared" si="3"/>
        <v>0</v>
      </c>
      <c r="Z21" s="106">
        <f t="shared" si="3"/>
        <v>2651.0978091794423</v>
      </c>
      <c r="AA21" s="106">
        <f t="shared" si="3"/>
        <v>1325.5489045897211</v>
      </c>
      <c r="AB21" s="106">
        <f t="shared" si="3"/>
        <v>1325.5489045897211</v>
      </c>
      <c r="AC21" s="106">
        <f t="shared" si="3"/>
        <v>1325.5489045897211</v>
      </c>
      <c r="AD21" s="106">
        <f t="shared" si="3"/>
        <v>1325.5489045897211</v>
      </c>
      <c r="AE21" s="106">
        <f t="shared" si="3"/>
        <v>1325.5489045897211</v>
      </c>
      <c r="AF21" s="106">
        <f t="shared" si="3"/>
        <v>1325.5489045897211</v>
      </c>
      <c r="AG21" s="106">
        <f t="shared" si="3"/>
        <v>1325.5489045897211</v>
      </c>
      <c r="AH21" s="106">
        <f t="shared" si="3"/>
        <v>1325.5489045897211</v>
      </c>
      <c r="AI21" s="106">
        <f t="shared" si="3"/>
        <v>1325.5489045897211</v>
      </c>
      <c r="AJ21" s="106">
        <f t="shared" si="3"/>
        <v>1325.5489045897211</v>
      </c>
      <c r="AK21" s="106">
        <f t="shared" si="3"/>
        <v>1325.5489045897211</v>
      </c>
      <c r="AL21" s="106">
        <f t="shared" si="3"/>
        <v>1325.5489045897211</v>
      </c>
      <c r="AM21" s="106">
        <f t="shared" si="3"/>
        <v>1325.5489045897211</v>
      </c>
      <c r="AN21" s="106">
        <f t="shared" si="3"/>
        <v>1325.5489045897211</v>
      </c>
      <c r="AO21" s="106">
        <f t="shared" si="3"/>
        <v>1325.5489045897211</v>
      </c>
      <c r="AP21" s="106">
        <f t="shared" si="3"/>
        <v>1325.5489045897211</v>
      </c>
      <c r="AQ21" s="106">
        <f t="shared" si="3"/>
        <v>1325.5489045897211</v>
      </c>
      <c r="AR21" s="106">
        <f t="shared" si="3"/>
        <v>1325.5489045897211</v>
      </c>
      <c r="AS21" s="106">
        <f t="shared" si="3"/>
        <v>1325.5489045897211</v>
      </c>
      <c r="AT21" s="106">
        <f t="shared" si="3"/>
        <v>1325.5489045897211</v>
      </c>
      <c r="AU21" s="106">
        <f t="shared" si="3"/>
        <v>1325.5489045897211</v>
      </c>
      <c r="AV21" s="106">
        <f t="shared" si="3"/>
        <v>1325.5489045897211</v>
      </c>
      <c r="AW21" s="106">
        <f t="shared" si="3"/>
        <v>1325.5489045897211</v>
      </c>
      <c r="AX21" s="106">
        <f t="shared" si="3"/>
        <v>0</v>
      </c>
      <c r="AY21" s="106">
        <f t="shared" si="3"/>
        <v>2651.0978091794423</v>
      </c>
      <c r="AZ21" s="157">
        <f>SUM($D21:$AY21)</f>
        <v>62793.394070418828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985191.10940395936</v>
      </c>
      <c r="E23" s="100">
        <f t="shared" ref="E23:AY23" si="6">E$21*$B$23</f>
        <v>2651097.8091794425</v>
      </c>
      <c r="F23" s="100">
        <f t="shared" si="6"/>
        <v>2651097.8091794425</v>
      </c>
      <c r="G23" s="100">
        <f t="shared" si="6"/>
        <v>2651097.8091794425</v>
      </c>
      <c r="H23" s="100">
        <f t="shared" si="6"/>
        <v>2651097.8091794425</v>
      </c>
      <c r="I23" s="100">
        <f t="shared" si="6"/>
        <v>2651097.8091794425</v>
      </c>
      <c r="J23" s="100">
        <f t="shared" si="6"/>
        <v>2651097.8091794425</v>
      </c>
      <c r="K23" s="100">
        <f t="shared" si="6"/>
        <v>2651097.8091794425</v>
      </c>
      <c r="L23" s="100">
        <f t="shared" si="6"/>
        <v>2651097.8091794425</v>
      </c>
      <c r="M23" s="100">
        <f t="shared" si="6"/>
        <v>2651097.8091794425</v>
      </c>
      <c r="N23" s="100">
        <f t="shared" si="6"/>
        <v>2651097.8091794425</v>
      </c>
      <c r="O23" s="100">
        <f t="shared" si="6"/>
        <v>2651097.8091794425</v>
      </c>
      <c r="P23" s="100">
        <f t="shared" si="6"/>
        <v>2651097.8091794425</v>
      </c>
      <c r="Q23" s="100">
        <f t="shared" si="6"/>
        <v>2651097.8091794425</v>
      </c>
      <c r="R23" s="100">
        <f t="shared" si="6"/>
        <v>2651097.8091794425</v>
      </c>
      <c r="S23" s="100">
        <f t="shared" si="6"/>
        <v>2651097.8091794425</v>
      </c>
      <c r="T23" s="100">
        <f t="shared" si="6"/>
        <v>2651097.8091794425</v>
      </c>
      <c r="U23" s="100">
        <f t="shared" si="6"/>
        <v>2651097.8091794425</v>
      </c>
      <c r="V23" s="100">
        <f t="shared" si="6"/>
        <v>2651097.8091794425</v>
      </c>
      <c r="W23" s="100">
        <f t="shared" si="6"/>
        <v>2651097.8091794425</v>
      </c>
      <c r="X23" s="100">
        <f t="shared" si="6"/>
        <v>2651097.8091794425</v>
      </c>
      <c r="Y23" s="100">
        <f t="shared" si="6"/>
        <v>0</v>
      </c>
      <c r="Z23" s="100">
        <f t="shared" si="6"/>
        <v>5302195.6183588849</v>
      </c>
      <c r="AA23" s="100">
        <f t="shared" si="6"/>
        <v>2651097.8091794425</v>
      </c>
      <c r="AB23" s="100">
        <f t="shared" si="6"/>
        <v>2651097.8091794425</v>
      </c>
      <c r="AC23" s="100">
        <f t="shared" si="6"/>
        <v>2651097.8091794425</v>
      </c>
      <c r="AD23" s="100">
        <f t="shared" si="6"/>
        <v>2651097.8091794425</v>
      </c>
      <c r="AE23" s="100">
        <f t="shared" si="6"/>
        <v>2651097.8091794425</v>
      </c>
      <c r="AF23" s="100">
        <f t="shared" si="6"/>
        <v>2651097.8091794425</v>
      </c>
      <c r="AG23" s="100">
        <f t="shared" si="6"/>
        <v>2651097.8091794425</v>
      </c>
      <c r="AH23" s="100">
        <f t="shared" si="6"/>
        <v>2651097.8091794425</v>
      </c>
      <c r="AI23" s="100">
        <f t="shared" si="6"/>
        <v>2651097.8091794425</v>
      </c>
      <c r="AJ23" s="100">
        <f t="shared" si="6"/>
        <v>2651097.8091794425</v>
      </c>
      <c r="AK23" s="100">
        <f t="shared" si="6"/>
        <v>2651097.8091794425</v>
      </c>
      <c r="AL23" s="100">
        <f t="shared" si="6"/>
        <v>2651097.8091794425</v>
      </c>
      <c r="AM23" s="100">
        <f t="shared" si="6"/>
        <v>2651097.8091794425</v>
      </c>
      <c r="AN23" s="100">
        <f t="shared" si="6"/>
        <v>2651097.8091794425</v>
      </c>
      <c r="AO23" s="100">
        <f t="shared" si="6"/>
        <v>2651097.8091794425</v>
      </c>
      <c r="AP23" s="100">
        <f t="shared" si="6"/>
        <v>2651097.8091794425</v>
      </c>
      <c r="AQ23" s="100">
        <f t="shared" si="6"/>
        <v>2651097.8091794425</v>
      </c>
      <c r="AR23" s="100">
        <f t="shared" si="6"/>
        <v>2651097.8091794425</v>
      </c>
      <c r="AS23" s="100">
        <f t="shared" si="6"/>
        <v>2651097.8091794425</v>
      </c>
      <c r="AT23" s="100">
        <f t="shared" si="6"/>
        <v>2651097.8091794425</v>
      </c>
      <c r="AU23" s="100">
        <f t="shared" si="6"/>
        <v>2651097.8091794425</v>
      </c>
      <c r="AV23" s="100">
        <f t="shared" si="6"/>
        <v>2651097.8091794425</v>
      </c>
      <c r="AW23" s="100">
        <f t="shared" si="6"/>
        <v>2651097.8091794425</v>
      </c>
      <c r="AX23" s="100">
        <f t="shared" si="6"/>
        <v>0</v>
      </c>
      <c r="AY23" s="100">
        <f t="shared" si="6"/>
        <v>5302195.6183588849</v>
      </c>
      <c r="AZ23" s="139">
        <f t="shared" si="5"/>
        <v>125586788.1408377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48</v>
      </c>
      <c r="D27" s="124">
        <f>C$27-C$28+C$29</f>
        <v>48</v>
      </c>
      <c r="E27" s="124">
        <f t="shared" ref="E27:AY27" si="8">D27-D28+D29</f>
        <v>49</v>
      </c>
      <c r="F27" s="124">
        <f t="shared" si="8"/>
        <v>21</v>
      </c>
      <c r="G27" s="124">
        <f t="shared" si="8"/>
        <v>45</v>
      </c>
      <c r="H27" s="124">
        <f t="shared" si="8"/>
        <v>21</v>
      </c>
      <c r="I27" s="124">
        <f t="shared" si="8"/>
        <v>45</v>
      </c>
      <c r="J27" s="124">
        <f t="shared" si="8"/>
        <v>21</v>
      </c>
      <c r="K27" s="124">
        <f t="shared" si="8"/>
        <v>45</v>
      </c>
      <c r="L27" s="124">
        <f t="shared" si="8"/>
        <v>21</v>
      </c>
      <c r="M27" s="124">
        <f t="shared" si="8"/>
        <v>45</v>
      </c>
      <c r="N27" s="124">
        <f t="shared" si="8"/>
        <v>21</v>
      </c>
      <c r="O27" s="124">
        <f t="shared" si="8"/>
        <v>45</v>
      </c>
      <c r="P27" s="124">
        <f t="shared" si="8"/>
        <v>21</v>
      </c>
      <c r="Q27" s="124">
        <f t="shared" si="8"/>
        <v>45</v>
      </c>
      <c r="R27" s="124">
        <f t="shared" si="8"/>
        <v>21</v>
      </c>
      <c r="S27" s="124">
        <f t="shared" si="8"/>
        <v>45</v>
      </c>
      <c r="T27" s="124">
        <f t="shared" si="8"/>
        <v>21</v>
      </c>
      <c r="U27" s="124">
        <f t="shared" si="8"/>
        <v>45</v>
      </c>
      <c r="V27" s="124">
        <f t="shared" si="8"/>
        <v>21</v>
      </c>
      <c r="W27" s="124">
        <f t="shared" si="8"/>
        <v>45</v>
      </c>
      <c r="X27" s="124">
        <f t="shared" si="8"/>
        <v>21</v>
      </c>
      <c r="Y27" s="124">
        <f t="shared" si="8"/>
        <v>45</v>
      </c>
      <c r="Z27" s="124">
        <f t="shared" si="8"/>
        <v>66</v>
      </c>
      <c r="AA27" s="124">
        <f t="shared" si="8"/>
        <v>0</v>
      </c>
      <c r="AB27" s="124">
        <f t="shared" si="8"/>
        <v>66</v>
      </c>
      <c r="AC27" s="124">
        <f t="shared" si="8"/>
        <v>21</v>
      </c>
      <c r="AD27" s="124">
        <f t="shared" si="8"/>
        <v>45</v>
      </c>
      <c r="AE27" s="124">
        <f t="shared" si="8"/>
        <v>21</v>
      </c>
      <c r="AF27" s="124">
        <f t="shared" si="8"/>
        <v>45</v>
      </c>
      <c r="AG27" s="124">
        <f t="shared" si="8"/>
        <v>21</v>
      </c>
      <c r="AH27" s="124">
        <f t="shared" si="8"/>
        <v>45</v>
      </c>
      <c r="AI27" s="124">
        <f t="shared" si="8"/>
        <v>21</v>
      </c>
      <c r="AJ27" s="124">
        <f t="shared" si="8"/>
        <v>45</v>
      </c>
      <c r="AK27" s="124">
        <f t="shared" si="8"/>
        <v>21</v>
      </c>
      <c r="AL27" s="124">
        <f t="shared" si="8"/>
        <v>45</v>
      </c>
      <c r="AM27" s="124">
        <f t="shared" si="8"/>
        <v>21</v>
      </c>
      <c r="AN27" s="124">
        <f t="shared" si="8"/>
        <v>45</v>
      </c>
      <c r="AO27" s="124">
        <f t="shared" si="8"/>
        <v>21</v>
      </c>
      <c r="AP27" s="124">
        <f t="shared" si="8"/>
        <v>45</v>
      </c>
      <c r="AQ27" s="124">
        <f t="shared" si="8"/>
        <v>21</v>
      </c>
      <c r="AR27" s="124">
        <f t="shared" si="8"/>
        <v>45</v>
      </c>
      <c r="AS27" s="124">
        <f t="shared" si="8"/>
        <v>21</v>
      </c>
      <c r="AT27" s="124">
        <f t="shared" si="8"/>
        <v>45</v>
      </c>
      <c r="AU27" s="124">
        <f t="shared" si="8"/>
        <v>21</v>
      </c>
      <c r="AV27" s="124">
        <f t="shared" si="8"/>
        <v>45</v>
      </c>
      <c r="AW27" s="124">
        <f t="shared" si="8"/>
        <v>21</v>
      </c>
      <c r="AX27" s="124">
        <f t="shared" si="8"/>
        <v>45</v>
      </c>
      <c r="AY27" s="164">
        <f t="shared" si="8"/>
        <v>66</v>
      </c>
      <c r="AZ27" s="106"/>
    </row>
    <row r="28" spans="1:52">
      <c r="B28" s="165" t="s">
        <v>310</v>
      </c>
      <c r="C28" s="110">
        <v>18</v>
      </c>
      <c r="D28" s="110">
        <v>17</v>
      </c>
      <c r="E28" s="110">
        <v>45</v>
      </c>
      <c r="F28" s="110">
        <v>21</v>
      </c>
      <c r="G28" s="110">
        <v>45</v>
      </c>
      <c r="H28" s="110">
        <v>21</v>
      </c>
      <c r="I28" s="110">
        <v>45</v>
      </c>
      <c r="J28" s="110">
        <v>21</v>
      </c>
      <c r="K28" s="110">
        <v>45</v>
      </c>
      <c r="L28" s="110">
        <v>21</v>
      </c>
      <c r="M28" s="110">
        <v>45</v>
      </c>
      <c r="N28" s="110">
        <v>21</v>
      </c>
      <c r="O28" s="110">
        <v>45</v>
      </c>
      <c r="P28" s="110">
        <v>21</v>
      </c>
      <c r="Q28" s="110">
        <v>45</v>
      </c>
      <c r="R28" s="110">
        <v>21</v>
      </c>
      <c r="S28" s="110">
        <v>45</v>
      </c>
      <c r="T28" s="110">
        <v>21</v>
      </c>
      <c r="U28" s="110">
        <v>45</v>
      </c>
      <c r="V28" s="110">
        <v>21</v>
      </c>
      <c r="W28" s="110">
        <v>45</v>
      </c>
      <c r="X28" s="110">
        <v>21</v>
      </c>
      <c r="Y28" s="110">
        <v>0</v>
      </c>
      <c r="Z28" s="110">
        <v>66</v>
      </c>
      <c r="AA28" s="110">
        <v>0</v>
      </c>
      <c r="AB28" s="110">
        <v>45</v>
      </c>
      <c r="AC28" s="110">
        <v>21</v>
      </c>
      <c r="AD28" s="110">
        <v>45</v>
      </c>
      <c r="AE28" s="110">
        <v>21</v>
      </c>
      <c r="AF28" s="110">
        <v>45</v>
      </c>
      <c r="AG28" s="110">
        <v>21</v>
      </c>
      <c r="AH28" s="110">
        <v>45</v>
      </c>
      <c r="AI28" s="110">
        <v>21</v>
      </c>
      <c r="AJ28" s="110">
        <v>45</v>
      </c>
      <c r="AK28" s="110">
        <v>21</v>
      </c>
      <c r="AL28" s="110">
        <v>45</v>
      </c>
      <c r="AM28" s="110">
        <v>21</v>
      </c>
      <c r="AN28" s="110">
        <v>45</v>
      </c>
      <c r="AO28" s="110">
        <v>21</v>
      </c>
      <c r="AP28" s="110">
        <v>45</v>
      </c>
      <c r="AQ28" s="110">
        <v>21</v>
      </c>
      <c r="AR28" s="110">
        <v>45</v>
      </c>
      <c r="AS28" s="110">
        <v>21</v>
      </c>
      <c r="AT28" s="110">
        <v>45</v>
      </c>
      <c r="AU28" s="110">
        <v>21</v>
      </c>
      <c r="AV28" s="110">
        <v>45</v>
      </c>
      <c r="AW28" s="110">
        <v>21</v>
      </c>
      <c r="AX28" s="110">
        <v>0</v>
      </c>
      <c r="AY28" s="166">
        <v>66</v>
      </c>
      <c r="AZ28" s="106"/>
    </row>
    <row r="29" spans="1:52">
      <c r="B29" s="136" t="s">
        <v>311</v>
      </c>
      <c r="C29" s="125">
        <v>18</v>
      </c>
      <c r="D29" s="125">
        <f>C$28</f>
        <v>18</v>
      </c>
      <c r="E29" s="125">
        <f t="shared" ref="E29:AY29" si="9">D$28</f>
        <v>17</v>
      </c>
      <c r="F29" s="125">
        <f t="shared" si="9"/>
        <v>45</v>
      </c>
      <c r="G29" s="125">
        <f t="shared" si="9"/>
        <v>21</v>
      </c>
      <c r="H29" s="125">
        <f t="shared" si="9"/>
        <v>45</v>
      </c>
      <c r="I29" s="125">
        <f t="shared" si="9"/>
        <v>21</v>
      </c>
      <c r="J29" s="125">
        <f t="shared" si="9"/>
        <v>45</v>
      </c>
      <c r="K29" s="125">
        <f t="shared" si="9"/>
        <v>21</v>
      </c>
      <c r="L29" s="125">
        <f t="shared" si="9"/>
        <v>45</v>
      </c>
      <c r="M29" s="125">
        <f t="shared" si="9"/>
        <v>21</v>
      </c>
      <c r="N29" s="125">
        <f t="shared" si="9"/>
        <v>45</v>
      </c>
      <c r="O29" s="125">
        <f t="shared" si="9"/>
        <v>21</v>
      </c>
      <c r="P29" s="125">
        <f t="shared" si="9"/>
        <v>45</v>
      </c>
      <c r="Q29" s="125">
        <f t="shared" si="9"/>
        <v>21</v>
      </c>
      <c r="R29" s="125">
        <f t="shared" si="9"/>
        <v>45</v>
      </c>
      <c r="S29" s="125">
        <f t="shared" si="9"/>
        <v>21</v>
      </c>
      <c r="T29" s="125">
        <f t="shared" si="9"/>
        <v>45</v>
      </c>
      <c r="U29" s="125">
        <f t="shared" si="9"/>
        <v>21</v>
      </c>
      <c r="V29" s="125">
        <f t="shared" si="9"/>
        <v>45</v>
      </c>
      <c r="W29" s="125">
        <f t="shared" si="9"/>
        <v>21</v>
      </c>
      <c r="X29" s="125">
        <f t="shared" si="9"/>
        <v>45</v>
      </c>
      <c r="Y29" s="125">
        <f t="shared" si="9"/>
        <v>21</v>
      </c>
      <c r="Z29" s="125">
        <f t="shared" si="9"/>
        <v>0</v>
      </c>
      <c r="AA29" s="125">
        <f t="shared" si="9"/>
        <v>66</v>
      </c>
      <c r="AB29" s="125">
        <f t="shared" si="9"/>
        <v>0</v>
      </c>
      <c r="AC29" s="125">
        <f t="shared" si="9"/>
        <v>45</v>
      </c>
      <c r="AD29" s="125">
        <f t="shared" si="9"/>
        <v>21</v>
      </c>
      <c r="AE29" s="125">
        <f t="shared" si="9"/>
        <v>45</v>
      </c>
      <c r="AF29" s="125">
        <f t="shared" si="9"/>
        <v>21</v>
      </c>
      <c r="AG29" s="125">
        <f t="shared" si="9"/>
        <v>45</v>
      </c>
      <c r="AH29" s="125">
        <f t="shared" si="9"/>
        <v>21</v>
      </c>
      <c r="AI29" s="125">
        <f t="shared" si="9"/>
        <v>45</v>
      </c>
      <c r="AJ29" s="125">
        <f t="shared" si="9"/>
        <v>21</v>
      </c>
      <c r="AK29" s="125">
        <f t="shared" si="9"/>
        <v>45</v>
      </c>
      <c r="AL29" s="125">
        <f t="shared" si="9"/>
        <v>21</v>
      </c>
      <c r="AM29" s="125">
        <f t="shared" si="9"/>
        <v>45</v>
      </c>
      <c r="AN29" s="125">
        <f t="shared" si="9"/>
        <v>21</v>
      </c>
      <c r="AO29" s="125">
        <f t="shared" si="9"/>
        <v>45</v>
      </c>
      <c r="AP29" s="125">
        <f t="shared" si="9"/>
        <v>21</v>
      </c>
      <c r="AQ29" s="125">
        <f t="shared" si="9"/>
        <v>45</v>
      </c>
      <c r="AR29" s="125">
        <f t="shared" si="9"/>
        <v>21</v>
      </c>
      <c r="AS29" s="125">
        <f t="shared" si="9"/>
        <v>45</v>
      </c>
      <c r="AT29" s="125">
        <f t="shared" si="9"/>
        <v>21</v>
      </c>
      <c r="AU29" s="125">
        <f t="shared" si="9"/>
        <v>45</v>
      </c>
      <c r="AV29" s="125">
        <f t="shared" si="9"/>
        <v>21</v>
      </c>
      <c r="AW29" s="125">
        <f t="shared" si="9"/>
        <v>45</v>
      </c>
      <c r="AX29" s="125">
        <f t="shared" si="9"/>
        <v>21</v>
      </c>
      <c r="AY29" s="167">
        <f t="shared" si="9"/>
        <v>0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480</v>
      </c>
      <c r="E30" s="117">
        <f t="shared" ref="E30:AY30" si="10">E$27*$B$30</f>
        <v>490</v>
      </c>
      <c r="F30" s="117">
        <f t="shared" si="10"/>
        <v>210</v>
      </c>
      <c r="G30" s="117">
        <f t="shared" si="10"/>
        <v>450</v>
      </c>
      <c r="H30" s="117">
        <f t="shared" si="10"/>
        <v>210</v>
      </c>
      <c r="I30" s="117">
        <f t="shared" si="10"/>
        <v>450</v>
      </c>
      <c r="J30" s="117">
        <f t="shared" si="10"/>
        <v>210</v>
      </c>
      <c r="K30" s="117">
        <f t="shared" si="10"/>
        <v>450</v>
      </c>
      <c r="L30" s="117">
        <f t="shared" si="10"/>
        <v>210</v>
      </c>
      <c r="M30" s="117">
        <f t="shared" si="10"/>
        <v>450</v>
      </c>
      <c r="N30" s="117">
        <f t="shared" si="10"/>
        <v>210</v>
      </c>
      <c r="O30" s="117">
        <f t="shared" si="10"/>
        <v>450</v>
      </c>
      <c r="P30" s="117">
        <f t="shared" si="10"/>
        <v>210</v>
      </c>
      <c r="Q30" s="117">
        <f t="shared" si="10"/>
        <v>450</v>
      </c>
      <c r="R30" s="117">
        <f>R$27*$B$30</f>
        <v>210</v>
      </c>
      <c r="S30" s="117">
        <f t="shared" si="10"/>
        <v>450</v>
      </c>
      <c r="T30" s="117">
        <f t="shared" si="10"/>
        <v>210</v>
      </c>
      <c r="U30" s="117">
        <f t="shared" si="10"/>
        <v>450</v>
      </c>
      <c r="V30" s="117">
        <f t="shared" si="10"/>
        <v>210</v>
      </c>
      <c r="W30" s="117">
        <f t="shared" si="10"/>
        <v>450</v>
      </c>
      <c r="X30" s="117">
        <f t="shared" si="10"/>
        <v>210</v>
      </c>
      <c r="Y30" s="117">
        <f t="shared" si="10"/>
        <v>450</v>
      </c>
      <c r="Z30" s="117">
        <f t="shared" si="10"/>
        <v>660</v>
      </c>
      <c r="AA30" s="117">
        <f t="shared" si="10"/>
        <v>0</v>
      </c>
      <c r="AB30" s="117">
        <f t="shared" si="10"/>
        <v>660</v>
      </c>
      <c r="AC30" s="117">
        <f t="shared" si="10"/>
        <v>210</v>
      </c>
      <c r="AD30" s="117">
        <f t="shared" si="10"/>
        <v>450</v>
      </c>
      <c r="AE30" s="117">
        <f>AE$27*$B$30</f>
        <v>210</v>
      </c>
      <c r="AF30" s="117">
        <f t="shared" si="10"/>
        <v>450</v>
      </c>
      <c r="AG30" s="117">
        <f t="shared" si="10"/>
        <v>210</v>
      </c>
      <c r="AH30" s="117">
        <f t="shared" si="10"/>
        <v>450</v>
      </c>
      <c r="AI30" s="117">
        <f t="shared" si="10"/>
        <v>210</v>
      </c>
      <c r="AJ30" s="117">
        <f t="shared" si="10"/>
        <v>450</v>
      </c>
      <c r="AK30" s="117">
        <f t="shared" si="10"/>
        <v>210</v>
      </c>
      <c r="AL30" s="117">
        <f t="shared" si="10"/>
        <v>450</v>
      </c>
      <c r="AM30" s="117">
        <f t="shared" si="10"/>
        <v>210</v>
      </c>
      <c r="AN30" s="117">
        <f t="shared" si="10"/>
        <v>450</v>
      </c>
      <c r="AO30" s="117">
        <f t="shared" si="10"/>
        <v>210</v>
      </c>
      <c r="AP30" s="117">
        <f t="shared" si="10"/>
        <v>450</v>
      </c>
      <c r="AQ30" s="117">
        <f t="shared" si="10"/>
        <v>210</v>
      </c>
      <c r="AR30" s="117">
        <f t="shared" si="10"/>
        <v>450</v>
      </c>
      <c r="AS30" s="117">
        <f t="shared" si="10"/>
        <v>210</v>
      </c>
      <c r="AT30" s="117">
        <f t="shared" si="10"/>
        <v>450</v>
      </c>
      <c r="AU30" s="117">
        <f t="shared" si="10"/>
        <v>210</v>
      </c>
      <c r="AV30" s="117">
        <f t="shared" si="10"/>
        <v>450</v>
      </c>
      <c r="AW30" s="117">
        <f t="shared" si="10"/>
        <v>210</v>
      </c>
      <c r="AX30" s="117">
        <f t="shared" si="10"/>
        <v>450</v>
      </c>
      <c r="AY30" s="117">
        <f t="shared" si="10"/>
        <v>660</v>
      </c>
      <c r="AZ30" s="141">
        <f t="shared" si="5"/>
        <v>16810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D$21*shipping_manufacturing!$H$27/100</f>
        <v>492.59555470197961</v>
      </c>
      <c r="E33" s="124">
        <f>E$21*shipping_manufacturing!$H$27/100</f>
        <v>1325.5489045897211</v>
      </c>
      <c r="F33" s="124">
        <f>F$21*shipping_manufacturing!$H$27/100</f>
        <v>1325.5489045897211</v>
      </c>
      <c r="G33" s="124">
        <f>G$21*shipping_manufacturing!$H$27/100</f>
        <v>1325.5489045897211</v>
      </c>
      <c r="H33" s="124">
        <f>H$21*shipping_manufacturing!$H$27/100</f>
        <v>1325.5489045897211</v>
      </c>
      <c r="I33" s="124">
        <f>I$21*shipping_manufacturing!$H$27/100</f>
        <v>1325.5489045897211</v>
      </c>
      <c r="J33" s="124">
        <f>J$21*shipping_manufacturing!$H$27/100</f>
        <v>1325.5489045897211</v>
      </c>
      <c r="K33" s="124">
        <f>K$21*shipping_manufacturing!$H$27/100</f>
        <v>1325.5489045897211</v>
      </c>
      <c r="L33" s="124">
        <f>L$21*shipping_manufacturing!$H$27/100</f>
        <v>1325.5489045897211</v>
      </c>
      <c r="M33" s="124">
        <f>M$21*shipping_manufacturing!$H$27/100</f>
        <v>1325.5489045897211</v>
      </c>
      <c r="N33" s="124">
        <f>N$21*shipping_manufacturing!$H$27/100</f>
        <v>1325.5489045897211</v>
      </c>
      <c r="O33" s="124">
        <f>O$21*shipping_manufacturing!$H$27/100</f>
        <v>1325.5489045897211</v>
      </c>
      <c r="P33" s="124">
        <f>P$21*shipping_manufacturing!$H$27/100</f>
        <v>1325.5489045897211</v>
      </c>
      <c r="Q33" s="124">
        <f>Q$21*shipping_manufacturing!$H$27/100</f>
        <v>1325.5489045897211</v>
      </c>
      <c r="R33" s="124">
        <f>R$21*shipping_manufacturing!$H$27/100</f>
        <v>1325.5489045897211</v>
      </c>
      <c r="S33" s="124">
        <f>S$21*shipping_manufacturing!$H$27/100</f>
        <v>1325.5489045897211</v>
      </c>
      <c r="T33" s="124">
        <f>T$21*shipping_manufacturing!$H$27/100</f>
        <v>1325.5489045897211</v>
      </c>
      <c r="U33" s="124">
        <f>U$21*shipping_manufacturing!$H$27/100</f>
        <v>1325.5489045897211</v>
      </c>
      <c r="V33" s="124">
        <f>V$21*shipping_manufacturing!$H$27/100</f>
        <v>1325.5489045897211</v>
      </c>
      <c r="W33" s="124">
        <f>W$21*shipping_manufacturing!$H$27/100</f>
        <v>1325.5489045897211</v>
      </c>
      <c r="X33" s="124">
        <f>X$21*shipping_manufacturing!$H$27/100</f>
        <v>1325.5489045897211</v>
      </c>
      <c r="Y33" s="124">
        <f>Y$21*shipping_manufacturing!$H$27/100</f>
        <v>0</v>
      </c>
      <c r="Z33" s="124">
        <f>Z$21*shipping_manufacturing!$H$27/100</f>
        <v>2651.0978091794423</v>
      </c>
      <c r="AA33" s="124">
        <f>AA$21*shipping_manufacturing!$H$27/100</f>
        <v>1325.5489045897211</v>
      </c>
      <c r="AB33" s="124">
        <f>AB$21*shipping_manufacturing!$H$27/100</f>
        <v>1325.5489045897211</v>
      </c>
      <c r="AC33" s="124">
        <f>AC$21*shipping_manufacturing!$H$27/100</f>
        <v>1325.5489045897211</v>
      </c>
      <c r="AD33" s="124">
        <f>AD$21*shipping_manufacturing!$H$27/100</f>
        <v>1325.5489045897211</v>
      </c>
      <c r="AE33" s="124">
        <f>AE$21*shipping_manufacturing!$H$27/100</f>
        <v>1325.5489045897211</v>
      </c>
      <c r="AF33" s="124">
        <f>AF$21*shipping_manufacturing!$H$27/100</f>
        <v>1325.5489045897211</v>
      </c>
      <c r="AG33" s="124">
        <f>AG$21*shipping_manufacturing!$H$27/100</f>
        <v>1325.5489045897211</v>
      </c>
      <c r="AH33" s="124">
        <f>AH$21*shipping_manufacturing!$H$27/100</f>
        <v>1325.5489045897211</v>
      </c>
      <c r="AI33" s="124">
        <f>AI$21*shipping_manufacturing!$H$27/100</f>
        <v>1325.5489045897211</v>
      </c>
      <c r="AJ33" s="124">
        <f>AJ$21*shipping_manufacturing!$H$27/100</f>
        <v>1325.5489045897211</v>
      </c>
      <c r="AK33" s="124">
        <f>AK$21*shipping_manufacturing!$H$27/100</f>
        <v>1325.5489045897211</v>
      </c>
      <c r="AL33" s="124">
        <f>AL$21*shipping_manufacturing!$H$27/100</f>
        <v>1325.5489045897211</v>
      </c>
      <c r="AM33" s="124">
        <f>AM$21*shipping_manufacturing!$H$27/100</f>
        <v>1325.5489045897211</v>
      </c>
      <c r="AN33" s="124">
        <f>AN$21*shipping_manufacturing!$H$27/100</f>
        <v>1325.5489045897211</v>
      </c>
      <c r="AO33" s="124">
        <f>AO$21*shipping_manufacturing!$H$27/100</f>
        <v>1325.5489045897211</v>
      </c>
      <c r="AP33" s="124">
        <f>AP$21*shipping_manufacturing!$H$27/100</f>
        <v>1325.5489045897211</v>
      </c>
      <c r="AQ33" s="124">
        <f>AQ$21*shipping_manufacturing!$H$27/100</f>
        <v>1325.5489045897211</v>
      </c>
      <c r="AR33" s="124">
        <f>AR$21*shipping_manufacturing!$H$27/100</f>
        <v>1325.5489045897211</v>
      </c>
      <c r="AS33" s="124">
        <f>AS$21*shipping_manufacturing!$H$27/100</f>
        <v>1325.5489045897211</v>
      </c>
      <c r="AT33" s="124">
        <f>AT$21*shipping_manufacturing!$H$27/100</f>
        <v>1325.5489045897211</v>
      </c>
      <c r="AU33" s="124">
        <f>AU$21*shipping_manufacturing!$H$27/100</f>
        <v>1325.5489045897211</v>
      </c>
      <c r="AV33" s="124">
        <f>AV$21*shipping_manufacturing!$H$27/100</f>
        <v>1325.5489045897211</v>
      </c>
      <c r="AW33" s="124">
        <f>AW$21*shipping_manufacturing!$H$27/100</f>
        <v>1325.5489045897211</v>
      </c>
      <c r="AX33" s="124">
        <f>AX$21*shipping_manufacturing!$H$27/100</f>
        <v>0</v>
      </c>
      <c r="AY33" s="124">
        <f>AY$21*shipping_manufacturing!$H$27/100</f>
        <v>2651.0978091794423</v>
      </c>
    </row>
    <row r="34" spans="1:52">
      <c r="A34" s="113" t="s">
        <v>340</v>
      </c>
      <c r="B34" s="165" t="s">
        <v>342</v>
      </c>
      <c r="C34" s="110"/>
      <c r="D34" s="110">
        <f>D$22*shipping_manufacturing!$I$27/100</f>
        <v>0</v>
      </c>
      <c r="E34" s="110">
        <f>E$22*shipping_manufacturing!$I$27/100</f>
        <v>0</v>
      </c>
      <c r="F34" s="110">
        <f>F$22*shipping_manufacturing!$I$27/100</f>
        <v>0</v>
      </c>
      <c r="G34" s="110">
        <f>G$22*shipping_manufacturing!$I$27/100</f>
        <v>0</v>
      </c>
      <c r="H34" s="110">
        <f>H$22*shipping_manufacturing!$I$27/100</f>
        <v>0</v>
      </c>
      <c r="I34" s="110">
        <f>I$22*shipping_manufacturing!$I$27/100</f>
        <v>0</v>
      </c>
      <c r="J34" s="110">
        <f>J$22*shipping_manufacturing!$I$27/100</f>
        <v>0</v>
      </c>
      <c r="K34" s="110">
        <f>K$22*shipping_manufacturing!$I$27/100</f>
        <v>0</v>
      </c>
      <c r="L34" s="110">
        <f>L$22*shipping_manufacturing!$I$27/100</f>
        <v>0</v>
      </c>
      <c r="M34" s="110">
        <f>M$22*shipping_manufacturing!$I$27/100</f>
        <v>0</v>
      </c>
      <c r="N34" s="110">
        <f>N$22*shipping_manufacturing!$I$27/100</f>
        <v>0</v>
      </c>
      <c r="O34" s="110">
        <f>O$22*shipping_manufacturing!$I$27/100</f>
        <v>0</v>
      </c>
      <c r="P34" s="110">
        <f>P$22*shipping_manufacturing!$I$27/100</f>
        <v>0</v>
      </c>
      <c r="Q34" s="110">
        <f>Q$22*shipping_manufacturing!$I$27/100</f>
        <v>0</v>
      </c>
      <c r="R34" s="110">
        <f>R$22*shipping_manufacturing!$I$27/100</f>
        <v>0</v>
      </c>
      <c r="S34" s="110">
        <f>S$22*shipping_manufacturing!$I$27/100</f>
        <v>0</v>
      </c>
      <c r="T34" s="110">
        <f>T$22*shipping_manufacturing!$I$27/100</f>
        <v>0</v>
      </c>
      <c r="U34" s="110">
        <f>U$22*shipping_manufacturing!$I$27/100</f>
        <v>0</v>
      </c>
      <c r="V34" s="110">
        <f>V$22*shipping_manufacturing!$I$27/100</f>
        <v>0</v>
      </c>
      <c r="W34" s="110">
        <f>W$22*shipping_manufacturing!$I$27/100</f>
        <v>0</v>
      </c>
      <c r="X34" s="110">
        <f>X$22*shipping_manufacturing!$I$27/100</f>
        <v>0</v>
      </c>
      <c r="Y34" s="110">
        <f>Y$22*shipping_manufacturing!$I$27/100</f>
        <v>0</v>
      </c>
      <c r="Z34" s="110">
        <f>Z$22*shipping_manufacturing!$I$27/100</f>
        <v>0</v>
      </c>
      <c r="AA34" s="110">
        <f>AA$22*shipping_manufacturing!$I$27/100</f>
        <v>0</v>
      </c>
      <c r="AB34" s="110">
        <f>AB$22*shipping_manufacturing!$I$27/100</f>
        <v>0</v>
      </c>
      <c r="AC34" s="110">
        <f>AC$22*shipping_manufacturing!$I$27/100</f>
        <v>0</v>
      </c>
      <c r="AD34" s="110">
        <f>AD$22*shipping_manufacturing!$I$27/100</f>
        <v>0</v>
      </c>
      <c r="AE34" s="110">
        <f>AE$22*shipping_manufacturing!$I$27/100</f>
        <v>0</v>
      </c>
      <c r="AF34" s="110">
        <f>AF$22*shipping_manufacturing!$I$27/100</f>
        <v>0</v>
      </c>
      <c r="AG34" s="110">
        <f>AG$22*shipping_manufacturing!$I$27/100</f>
        <v>0</v>
      </c>
      <c r="AH34" s="110">
        <f>AH$22*shipping_manufacturing!$I$27/100</f>
        <v>0</v>
      </c>
      <c r="AI34" s="110">
        <f>AI$22*shipping_manufacturing!$I$27/100</f>
        <v>0</v>
      </c>
      <c r="AJ34" s="110">
        <f>AJ$22*shipping_manufacturing!$I$27/100</f>
        <v>0</v>
      </c>
      <c r="AK34" s="110">
        <f>AK$22*shipping_manufacturing!$I$27/100</f>
        <v>0</v>
      </c>
      <c r="AL34" s="110">
        <f>AL$22*shipping_manufacturing!$I$27/100</f>
        <v>0</v>
      </c>
      <c r="AM34" s="110">
        <f>AM$22*shipping_manufacturing!$I$27/100</f>
        <v>0</v>
      </c>
      <c r="AN34" s="110">
        <f>AN$22*shipping_manufacturing!$I$27/100</f>
        <v>0</v>
      </c>
      <c r="AO34" s="110">
        <f>AO$22*shipping_manufacturing!$I$27/100</f>
        <v>0</v>
      </c>
      <c r="AP34" s="110">
        <f>AP$22*shipping_manufacturing!$I$27/100</f>
        <v>0</v>
      </c>
      <c r="AQ34" s="110">
        <f>AQ$22*shipping_manufacturing!$I$27/100</f>
        <v>0</v>
      </c>
      <c r="AR34" s="110">
        <f>AR$22*shipping_manufacturing!$I$27/100</f>
        <v>0</v>
      </c>
      <c r="AS34" s="110">
        <f>AS$22*shipping_manufacturing!$I$27/100</f>
        <v>0</v>
      </c>
      <c r="AT34" s="110">
        <f>AT$22*shipping_manufacturing!$I$27/100</f>
        <v>0</v>
      </c>
      <c r="AU34" s="110">
        <f>AU$22*shipping_manufacturing!$I$27/100</f>
        <v>0</v>
      </c>
      <c r="AV34" s="110">
        <f>AV$22*shipping_manufacturing!$I$27/100</f>
        <v>0</v>
      </c>
      <c r="AW34" s="110">
        <f>AW$22*shipping_manufacturing!$I$27/100</f>
        <v>0</v>
      </c>
      <c r="AX34" s="110">
        <f>AX$22*shipping_manufacturing!$I$27/100</f>
        <v>0</v>
      </c>
      <c r="AY34" s="110">
        <f>AY$22*shipping_manufacturing!$I$27/100</f>
        <v>0</v>
      </c>
    </row>
    <row r="35" spans="1:52">
      <c r="A35" s="110">
        <v>1245</v>
      </c>
      <c r="B35" s="165" t="s">
        <v>343</v>
      </c>
      <c r="C35" s="110"/>
      <c r="D35" s="110">
        <f>SUM(D33:D34)</f>
        <v>492.59555470197961</v>
      </c>
      <c r="E35" s="110">
        <f t="shared" ref="E35:AY35" si="11">SUM(E33:E34)</f>
        <v>1325.5489045897211</v>
      </c>
      <c r="F35" s="110">
        <f t="shared" si="11"/>
        <v>1325.5489045897211</v>
      </c>
      <c r="G35" s="110">
        <f t="shared" si="11"/>
        <v>1325.5489045897211</v>
      </c>
      <c r="H35" s="110">
        <f t="shared" si="11"/>
        <v>1325.5489045897211</v>
      </c>
      <c r="I35" s="110">
        <f t="shared" si="11"/>
        <v>1325.5489045897211</v>
      </c>
      <c r="J35" s="110">
        <f t="shared" si="11"/>
        <v>1325.5489045897211</v>
      </c>
      <c r="K35" s="110">
        <f t="shared" si="11"/>
        <v>1325.5489045897211</v>
      </c>
      <c r="L35" s="110">
        <f t="shared" si="11"/>
        <v>1325.5489045897211</v>
      </c>
      <c r="M35" s="110">
        <f t="shared" si="11"/>
        <v>1325.5489045897211</v>
      </c>
      <c r="N35" s="110">
        <f t="shared" si="11"/>
        <v>1325.5489045897211</v>
      </c>
      <c r="O35" s="110">
        <f t="shared" si="11"/>
        <v>1325.5489045897211</v>
      </c>
      <c r="P35" s="110">
        <f t="shared" si="11"/>
        <v>1325.5489045897211</v>
      </c>
      <c r="Q35" s="110">
        <f t="shared" si="11"/>
        <v>1325.5489045897211</v>
      </c>
      <c r="R35" s="110">
        <f t="shared" si="11"/>
        <v>1325.5489045897211</v>
      </c>
      <c r="S35" s="110">
        <f t="shared" si="11"/>
        <v>1325.5489045897211</v>
      </c>
      <c r="T35" s="110">
        <f t="shared" si="11"/>
        <v>1325.5489045897211</v>
      </c>
      <c r="U35" s="110">
        <f t="shared" si="11"/>
        <v>1325.5489045897211</v>
      </c>
      <c r="V35" s="110">
        <f t="shared" si="11"/>
        <v>1325.5489045897211</v>
      </c>
      <c r="W35" s="110">
        <f t="shared" si="11"/>
        <v>1325.5489045897211</v>
      </c>
      <c r="X35" s="110">
        <f t="shared" si="11"/>
        <v>1325.5489045897211</v>
      </c>
      <c r="Y35" s="110">
        <f t="shared" si="11"/>
        <v>0</v>
      </c>
      <c r="Z35" s="110">
        <f t="shared" si="11"/>
        <v>2651.0978091794423</v>
      </c>
      <c r="AA35" s="110">
        <f t="shared" si="11"/>
        <v>1325.5489045897211</v>
      </c>
      <c r="AB35" s="110">
        <f t="shared" si="11"/>
        <v>1325.5489045897211</v>
      </c>
      <c r="AC35" s="110">
        <f t="shared" si="11"/>
        <v>1325.5489045897211</v>
      </c>
      <c r="AD35" s="110">
        <f t="shared" si="11"/>
        <v>1325.5489045897211</v>
      </c>
      <c r="AE35" s="110">
        <f t="shared" si="11"/>
        <v>1325.5489045897211</v>
      </c>
      <c r="AF35" s="110">
        <f t="shared" si="11"/>
        <v>1325.5489045897211</v>
      </c>
      <c r="AG35" s="110">
        <f t="shared" si="11"/>
        <v>1325.5489045897211</v>
      </c>
      <c r="AH35" s="110">
        <f t="shared" si="11"/>
        <v>1325.5489045897211</v>
      </c>
      <c r="AI35" s="110">
        <f t="shared" si="11"/>
        <v>1325.5489045897211</v>
      </c>
      <c r="AJ35" s="110">
        <f t="shared" si="11"/>
        <v>1325.5489045897211</v>
      </c>
      <c r="AK35" s="110">
        <f t="shared" si="11"/>
        <v>1325.5489045897211</v>
      </c>
      <c r="AL35" s="110">
        <f t="shared" si="11"/>
        <v>1325.5489045897211</v>
      </c>
      <c r="AM35" s="110">
        <f t="shared" si="11"/>
        <v>1325.5489045897211</v>
      </c>
      <c r="AN35" s="110">
        <f t="shared" si="11"/>
        <v>1325.5489045897211</v>
      </c>
      <c r="AO35" s="110">
        <f t="shared" si="11"/>
        <v>1325.5489045897211</v>
      </c>
      <c r="AP35" s="110">
        <f t="shared" si="11"/>
        <v>1325.5489045897211</v>
      </c>
      <c r="AQ35" s="110">
        <f t="shared" si="11"/>
        <v>1325.5489045897211</v>
      </c>
      <c r="AR35" s="110">
        <f t="shared" si="11"/>
        <v>1325.5489045897211</v>
      </c>
      <c r="AS35" s="110">
        <f t="shared" si="11"/>
        <v>1325.5489045897211</v>
      </c>
      <c r="AT35" s="110">
        <f t="shared" si="11"/>
        <v>1325.5489045897211</v>
      </c>
      <c r="AU35" s="110">
        <f t="shared" si="11"/>
        <v>1325.5489045897211</v>
      </c>
      <c r="AV35" s="110">
        <f t="shared" si="11"/>
        <v>1325.5489045897211</v>
      </c>
      <c r="AW35" s="110">
        <f t="shared" si="11"/>
        <v>1325.5489045897211</v>
      </c>
      <c r="AX35" s="110">
        <f t="shared" si="11"/>
        <v>0</v>
      </c>
      <c r="AY35" s="110">
        <f t="shared" si="11"/>
        <v>2651.0978091794423</v>
      </c>
    </row>
    <row r="36" spans="1:52">
      <c r="A36" s="110"/>
      <c r="B36" s="165" t="s">
        <v>344</v>
      </c>
      <c r="C36" s="110"/>
      <c r="D36" s="110">
        <v>492.59555470197961</v>
      </c>
      <c r="E36" s="110">
        <v>1325.5489045897211</v>
      </c>
      <c r="F36" s="110">
        <v>630</v>
      </c>
      <c r="G36" s="110">
        <v>1325.5489045897211</v>
      </c>
      <c r="H36" s="110">
        <v>630</v>
      </c>
      <c r="I36" s="110">
        <v>1325.5489045897211</v>
      </c>
      <c r="J36" s="110">
        <v>630</v>
      </c>
      <c r="K36" s="110">
        <v>1325.5489045897211</v>
      </c>
      <c r="L36" s="110">
        <v>630</v>
      </c>
      <c r="M36" s="110">
        <v>1325.5489045897211</v>
      </c>
      <c r="N36" s="110">
        <v>630</v>
      </c>
      <c r="O36" s="110">
        <v>1325.5489045897211</v>
      </c>
      <c r="P36" s="110">
        <v>630</v>
      </c>
      <c r="Q36" s="110">
        <v>1325.5489045897211</v>
      </c>
      <c r="R36" s="110">
        <v>630</v>
      </c>
      <c r="S36" s="110">
        <v>1325.5489045897211</v>
      </c>
      <c r="T36" s="110">
        <v>630</v>
      </c>
      <c r="U36" s="110">
        <v>1325.5489045897211</v>
      </c>
      <c r="V36" s="110">
        <v>630</v>
      </c>
      <c r="W36" s="110">
        <v>1325.5489045897211</v>
      </c>
      <c r="X36" s="110">
        <v>630</v>
      </c>
      <c r="Y36" s="110"/>
      <c r="Z36" s="110">
        <v>1980</v>
      </c>
      <c r="AA36" s="110"/>
      <c r="AB36" s="110">
        <v>1325.5489045897211</v>
      </c>
      <c r="AC36" s="110">
        <v>630</v>
      </c>
      <c r="AD36" s="110">
        <v>1325.5489045897211</v>
      </c>
      <c r="AE36" s="110">
        <v>630</v>
      </c>
      <c r="AF36" s="110">
        <v>1325.5489045897211</v>
      </c>
      <c r="AG36" s="110">
        <v>630</v>
      </c>
      <c r="AH36" s="110">
        <v>1325.5489045897211</v>
      </c>
      <c r="AI36" s="110">
        <v>630</v>
      </c>
      <c r="AJ36" s="110">
        <v>1325.5489045897211</v>
      </c>
      <c r="AK36" s="110">
        <v>630</v>
      </c>
      <c r="AL36" s="110">
        <v>1325.5489045897211</v>
      </c>
      <c r="AM36" s="110">
        <v>630</v>
      </c>
      <c r="AN36" s="110">
        <v>1325.5489045897211</v>
      </c>
      <c r="AO36" s="110">
        <v>630</v>
      </c>
      <c r="AP36" s="110">
        <v>1325.5489045897211</v>
      </c>
      <c r="AQ36" s="110">
        <v>630</v>
      </c>
      <c r="AR36" s="110">
        <v>1325.5489045897211</v>
      </c>
      <c r="AS36" s="110">
        <v>630</v>
      </c>
      <c r="AT36" s="110">
        <v>1325.5489045897211</v>
      </c>
      <c r="AU36" s="110">
        <v>630</v>
      </c>
      <c r="AV36" s="110">
        <v>1325.5489045897211</v>
      </c>
      <c r="AW36" s="110">
        <v>630</v>
      </c>
      <c r="AX36" s="110"/>
      <c r="AY36" s="110">
        <v>1980</v>
      </c>
    </row>
    <row r="37" spans="1:52">
      <c r="A37" s="110"/>
      <c r="B37" s="165" t="s">
        <v>345</v>
      </c>
      <c r="C37" s="110"/>
      <c r="D37" s="110">
        <v>0</v>
      </c>
      <c r="E37" s="110">
        <v>0</v>
      </c>
      <c r="F37" s="110">
        <v>0</v>
      </c>
      <c r="G37" s="110">
        <v>0</v>
      </c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0">
        <v>0</v>
      </c>
      <c r="U37" s="110">
        <v>0</v>
      </c>
      <c r="V37" s="110">
        <v>0</v>
      </c>
      <c r="W37" s="110">
        <v>0</v>
      </c>
      <c r="X37" s="110">
        <v>0</v>
      </c>
      <c r="Y37" s="110"/>
      <c r="Z37" s="110">
        <v>0</v>
      </c>
      <c r="AA37" s="110"/>
      <c r="AB37" s="110">
        <v>0</v>
      </c>
      <c r="AC37" s="110">
        <v>0</v>
      </c>
      <c r="AD37" s="110">
        <v>0</v>
      </c>
      <c r="AE37" s="110">
        <v>0</v>
      </c>
      <c r="AF37" s="110">
        <v>0</v>
      </c>
      <c r="AG37" s="110">
        <v>0</v>
      </c>
      <c r="AH37" s="110">
        <v>0</v>
      </c>
      <c r="AI37" s="110">
        <v>0</v>
      </c>
      <c r="AJ37" s="110">
        <v>0</v>
      </c>
      <c r="AK37" s="110">
        <v>0</v>
      </c>
      <c r="AL37" s="110">
        <v>0</v>
      </c>
      <c r="AM37" s="110">
        <v>0</v>
      </c>
      <c r="AN37" s="110">
        <v>0</v>
      </c>
      <c r="AO37" s="110">
        <v>0</v>
      </c>
      <c r="AP37" s="110">
        <v>0</v>
      </c>
      <c r="AQ37" s="110">
        <v>0</v>
      </c>
      <c r="AR37" s="110">
        <v>0</v>
      </c>
      <c r="AS37" s="110">
        <v>0</v>
      </c>
      <c r="AT37" s="110">
        <v>0</v>
      </c>
      <c r="AU37" s="110">
        <v>0</v>
      </c>
      <c r="AV37" s="110">
        <v>0</v>
      </c>
      <c r="AW37" s="110">
        <v>0</v>
      </c>
      <c r="AX37" s="110"/>
      <c r="AY37" s="110">
        <v>0</v>
      </c>
    </row>
    <row r="38" spans="1:52">
      <c r="A38" s="110"/>
      <c r="B38" s="165" t="s">
        <v>346</v>
      </c>
      <c r="C38" s="110"/>
      <c r="D38" s="110">
        <v>17</v>
      </c>
      <c r="E38" s="110">
        <v>45</v>
      </c>
      <c r="F38" s="110">
        <v>21</v>
      </c>
      <c r="G38" s="110">
        <v>45</v>
      </c>
      <c r="H38" s="110">
        <v>21</v>
      </c>
      <c r="I38" s="110">
        <v>45</v>
      </c>
      <c r="J38" s="110">
        <v>21</v>
      </c>
      <c r="K38" s="110">
        <v>45</v>
      </c>
      <c r="L38" s="110">
        <v>21</v>
      </c>
      <c r="M38" s="110">
        <v>45</v>
      </c>
      <c r="N38" s="110">
        <v>21</v>
      </c>
      <c r="O38" s="110">
        <v>45</v>
      </c>
      <c r="P38" s="110">
        <v>21</v>
      </c>
      <c r="Q38" s="110">
        <v>45</v>
      </c>
      <c r="R38" s="110">
        <v>21</v>
      </c>
      <c r="S38" s="110">
        <v>45</v>
      </c>
      <c r="T38" s="110">
        <v>21</v>
      </c>
      <c r="U38" s="110">
        <v>45</v>
      </c>
      <c r="V38" s="110">
        <v>21</v>
      </c>
      <c r="W38" s="110">
        <v>45</v>
      </c>
      <c r="X38" s="110">
        <v>21</v>
      </c>
      <c r="Y38" s="110"/>
      <c r="Z38" s="110">
        <v>66</v>
      </c>
      <c r="AA38" s="110"/>
      <c r="AB38" s="110">
        <v>45</v>
      </c>
      <c r="AC38" s="110">
        <v>21</v>
      </c>
      <c r="AD38" s="110">
        <v>45</v>
      </c>
      <c r="AE38" s="110">
        <v>21</v>
      </c>
      <c r="AF38" s="110">
        <v>45</v>
      </c>
      <c r="AG38" s="110">
        <v>21</v>
      </c>
      <c r="AH38" s="110">
        <v>45</v>
      </c>
      <c r="AI38" s="110">
        <v>21</v>
      </c>
      <c r="AJ38" s="110">
        <v>45</v>
      </c>
      <c r="AK38" s="110">
        <v>21</v>
      </c>
      <c r="AL38" s="110">
        <v>45</v>
      </c>
      <c r="AM38" s="110">
        <v>21</v>
      </c>
      <c r="AN38" s="110">
        <v>45</v>
      </c>
      <c r="AO38" s="110">
        <v>21</v>
      </c>
      <c r="AP38" s="110">
        <v>45</v>
      </c>
      <c r="AQ38" s="110">
        <v>21</v>
      </c>
      <c r="AR38" s="110">
        <v>45</v>
      </c>
      <c r="AS38" s="110">
        <v>21</v>
      </c>
      <c r="AT38" s="110">
        <v>45</v>
      </c>
      <c r="AU38" s="110">
        <v>21</v>
      </c>
      <c r="AV38" s="110">
        <v>45</v>
      </c>
      <c r="AW38" s="110">
        <v>21</v>
      </c>
      <c r="AX38" s="110"/>
      <c r="AY38" s="110">
        <v>66</v>
      </c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695.54890458972113</v>
      </c>
      <c r="G39" s="110">
        <f t="shared" si="12"/>
        <v>0</v>
      </c>
      <c r="H39" s="110">
        <f t="shared" si="12"/>
        <v>695.54890458972113</v>
      </c>
      <c r="I39" s="110">
        <f t="shared" si="12"/>
        <v>0</v>
      </c>
      <c r="J39" s="110">
        <f t="shared" si="12"/>
        <v>695.54890458972113</v>
      </c>
      <c r="K39" s="110">
        <f t="shared" si="12"/>
        <v>0</v>
      </c>
      <c r="L39" s="110">
        <f t="shared" si="12"/>
        <v>695.54890458972113</v>
      </c>
      <c r="M39" s="110">
        <f t="shared" si="12"/>
        <v>0</v>
      </c>
      <c r="N39" s="110">
        <f t="shared" si="12"/>
        <v>695.54890458972113</v>
      </c>
      <c r="O39" s="110">
        <f t="shared" si="12"/>
        <v>0</v>
      </c>
      <c r="P39" s="110">
        <f t="shared" si="12"/>
        <v>695.54890458972113</v>
      </c>
      <c r="Q39" s="110">
        <f t="shared" si="12"/>
        <v>0</v>
      </c>
      <c r="R39" s="110">
        <f t="shared" si="12"/>
        <v>695.54890458972113</v>
      </c>
      <c r="S39" s="110">
        <f t="shared" si="12"/>
        <v>0</v>
      </c>
      <c r="T39" s="110">
        <f t="shared" si="12"/>
        <v>695.54890458972113</v>
      </c>
      <c r="U39" s="110">
        <f t="shared" si="12"/>
        <v>0</v>
      </c>
      <c r="V39" s="110">
        <f t="shared" si="12"/>
        <v>695.54890458972113</v>
      </c>
      <c r="W39" s="110">
        <f t="shared" si="12"/>
        <v>0</v>
      </c>
      <c r="X39" s="110">
        <f t="shared" si="12"/>
        <v>695.54890458972113</v>
      </c>
      <c r="Y39" s="110">
        <f t="shared" si="12"/>
        <v>0</v>
      </c>
      <c r="Z39" s="110">
        <f t="shared" si="12"/>
        <v>671.09780917944227</v>
      </c>
      <c r="AA39" s="110">
        <f t="shared" si="12"/>
        <v>1325.5489045897211</v>
      </c>
      <c r="AB39" s="110">
        <f t="shared" si="12"/>
        <v>0</v>
      </c>
      <c r="AC39" s="110">
        <f t="shared" si="12"/>
        <v>695.54890458972113</v>
      </c>
      <c r="AD39" s="110">
        <f t="shared" si="12"/>
        <v>0</v>
      </c>
      <c r="AE39" s="110">
        <f t="shared" si="12"/>
        <v>695.54890458972113</v>
      </c>
      <c r="AF39" s="110">
        <f t="shared" si="12"/>
        <v>0</v>
      </c>
      <c r="AG39" s="110">
        <f t="shared" si="12"/>
        <v>695.54890458972113</v>
      </c>
      <c r="AH39" s="110">
        <f t="shared" si="12"/>
        <v>0</v>
      </c>
      <c r="AI39" s="110">
        <f t="shared" si="12"/>
        <v>695.54890458972113</v>
      </c>
      <c r="AJ39" s="110">
        <f t="shared" si="12"/>
        <v>0</v>
      </c>
      <c r="AK39" s="110">
        <f t="shared" si="12"/>
        <v>695.54890458972113</v>
      </c>
      <c r="AL39" s="110">
        <f t="shared" si="12"/>
        <v>0</v>
      </c>
      <c r="AM39" s="110">
        <f t="shared" si="12"/>
        <v>695.54890458972113</v>
      </c>
      <c r="AN39" s="110">
        <f t="shared" si="12"/>
        <v>0</v>
      </c>
      <c r="AO39" s="110">
        <f t="shared" si="12"/>
        <v>695.54890458972113</v>
      </c>
      <c r="AP39" s="110">
        <f t="shared" si="12"/>
        <v>0</v>
      </c>
      <c r="AQ39" s="110">
        <f t="shared" si="12"/>
        <v>695.54890458972113</v>
      </c>
      <c r="AR39" s="110">
        <f t="shared" si="12"/>
        <v>0</v>
      </c>
      <c r="AS39" s="110">
        <f t="shared" si="12"/>
        <v>695.54890458972113</v>
      </c>
      <c r="AT39" s="110">
        <f t="shared" si="12"/>
        <v>0</v>
      </c>
      <c r="AU39" s="110">
        <f t="shared" si="12"/>
        <v>695.54890458972113</v>
      </c>
      <c r="AV39" s="110">
        <f t="shared" si="12"/>
        <v>0</v>
      </c>
      <c r="AW39" s="110">
        <f t="shared" si="12"/>
        <v>695.54890458972113</v>
      </c>
      <c r="AX39" s="110">
        <f t="shared" si="12"/>
        <v>0</v>
      </c>
      <c r="AY39" s="110">
        <f t="shared" si="12"/>
        <v>671.09780917944227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1</v>
      </c>
      <c r="F41" s="110">
        <v>2</v>
      </c>
      <c r="G41" s="110">
        <v>3</v>
      </c>
      <c r="H41" s="110">
        <v>2</v>
      </c>
      <c r="I41" s="110">
        <v>1</v>
      </c>
      <c r="J41" s="110">
        <v>1</v>
      </c>
      <c r="K41" s="110">
        <v>1</v>
      </c>
      <c r="L41" s="110">
        <v>2</v>
      </c>
      <c r="M41" s="110">
        <v>3</v>
      </c>
      <c r="N41" s="110">
        <v>2</v>
      </c>
      <c r="O41" s="110">
        <v>1</v>
      </c>
      <c r="P41" s="110">
        <v>1</v>
      </c>
      <c r="Q41" s="110">
        <v>1</v>
      </c>
      <c r="R41" s="110">
        <v>1</v>
      </c>
      <c r="S41" s="110">
        <v>1</v>
      </c>
      <c r="T41" s="110">
        <v>1</v>
      </c>
      <c r="U41" s="110">
        <v>2</v>
      </c>
      <c r="V41" s="110">
        <v>1</v>
      </c>
      <c r="W41" s="110">
        <v>1</v>
      </c>
      <c r="X41" s="110">
        <v>1</v>
      </c>
      <c r="Y41" s="110">
        <v>1</v>
      </c>
      <c r="Z41" s="110">
        <v>2</v>
      </c>
      <c r="AA41" s="110">
        <v>1</v>
      </c>
      <c r="AB41" s="110">
        <v>1</v>
      </c>
      <c r="AC41" s="110">
        <v>1</v>
      </c>
      <c r="AD41" s="110">
        <v>1</v>
      </c>
      <c r="AE41" s="110">
        <v>1</v>
      </c>
      <c r="AF41" s="110">
        <v>1</v>
      </c>
      <c r="AG41" s="110">
        <v>1</v>
      </c>
      <c r="AH41" s="110">
        <v>3</v>
      </c>
      <c r="AI41" s="110">
        <v>1</v>
      </c>
      <c r="AJ41" s="110">
        <v>2</v>
      </c>
      <c r="AK41" s="110">
        <v>1</v>
      </c>
      <c r="AL41" s="110">
        <v>1</v>
      </c>
      <c r="AM41" s="110">
        <v>3</v>
      </c>
      <c r="AN41" s="110">
        <v>2</v>
      </c>
      <c r="AO41" s="110">
        <v>1</v>
      </c>
      <c r="AP41" s="110">
        <v>1</v>
      </c>
      <c r="AQ41" s="110">
        <v>1</v>
      </c>
      <c r="AR41" s="110">
        <v>1</v>
      </c>
      <c r="AS41" s="110">
        <v>1</v>
      </c>
      <c r="AT41" s="110">
        <v>2</v>
      </c>
      <c r="AU41" s="110">
        <v>2</v>
      </c>
      <c r="AV41" s="110">
        <v>2</v>
      </c>
      <c r="AW41" s="110">
        <v>1</v>
      </c>
      <c r="AX41" s="110">
        <v>1</v>
      </c>
      <c r="AY41" s="110">
        <v>2</v>
      </c>
    </row>
    <row r="42" spans="1:52">
      <c r="A42" s="110"/>
      <c r="B42" s="178" t="s">
        <v>350</v>
      </c>
      <c r="C42" s="110"/>
      <c r="D42" s="110">
        <v>761940</v>
      </c>
      <c r="E42" s="110">
        <v>2016900</v>
      </c>
      <c r="F42" s="110">
        <v>941220</v>
      </c>
      <c r="G42" s="110">
        <v>2016900</v>
      </c>
      <c r="H42" s="110">
        <v>941220</v>
      </c>
      <c r="I42" s="110">
        <v>2016900</v>
      </c>
      <c r="J42" s="110">
        <v>941220</v>
      </c>
      <c r="K42" s="110">
        <v>2016900</v>
      </c>
      <c r="L42" s="110">
        <v>941220</v>
      </c>
      <c r="M42" s="110">
        <v>2016900</v>
      </c>
      <c r="N42" s="110">
        <v>941220</v>
      </c>
      <c r="O42" s="110">
        <v>2016900</v>
      </c>
      <c r="P42" s="110">
        <v>941220</v>
      </c>
      <c r="Q42" s="110">
        <v>2016900</v>
      </c>
      <c r="R42" s="110">
        <v>941220</v>
      </c>
      <c r="S42" s="110">
        <v>2016900</v>
      </c>
      <c r="T42" s="110">
        <v>941220</v>
      </c>
      <c r="U42" s="110">
        <v>2016900</v>
      </c>
      <c r="V42" s="110">
        <v>941220</v>
      </c>
      <c r="W42" s="110">
        <v>2016900</v>
      </c>
      <c r="X42" s="110">
        <v>941220</v>
      </c>
      <c r="Y42" s="110">
        <v>0</v>
      </c>
      <c r="Z42" s="110">
        <v>2958120</v>
      </c>
      <c r="AA42" s="110">
        <v>0</v>
      </c>
      <c r="AB42" s="110">
        <v>2016900</v>
      </c>
      <c r="AC42" s="110">
        <v>941220</v>
      </c>
      <c r="AD42" s="110">
        <v>2016900</v>
      </c>
      <c r="AE42" s="110">
        <v>941220</v>
      </c>
      <c r="AF42" s="110">
        <v>2016900</v>
      </c>
      <c r="AG42" s="110">
        <v>941220</v>
      </c>
      <c r="AH42" s="110">
        <v>2016900</v>
      </c>
      <c r="AI42" s="110">
        <v>941220</v>
      </c>
      <c r="AJ42" s="110">
        <v>2016900</v>
      </c>
      <c r="AK42" s="110">
        <v>941220</v>
      </c>
      <c r="AL42" s="110">
        <v>2016900</v>
      </c>
      <c r="AM42" s="110">
        <v>941220</v>
      </c>
      <c r="AN42" s="110">
        <v>2016900</v>
      </c>
      <c r="AO42" s="110">
        <v>941220</v>
      </c>
      <c r="AP42" s="110">
        <v>2016900</v>
      </c>
      <c r="AQ42" s="110">
        <v>941220</v>
      </c>
      <c r="AR42" s="110">
        <v>2016900</v>
      </c>
      <c r="AS42" s="110">
        <v>941220</v>
      </c>
      <c r="AT42" s="110">
        <v>2016900</v>
      </c>
      <c r="AU42" s="110">
        <v>941220</v>
      </c>
      <c r="AV42" s="110">
        <v>2016900</v>
      </c>
      <c r="AW42" s="110">
        <v>941220</v>
      </c>
      <c r="AX42" s="110">
        <v>0</v>
      </c>
      <c r="AY42" s="110">
        <v>2958120</v>
      </c>
      <c r="AZ42" s="100">
        <f>SUM($D$42:$AY$42)</f>
        <v>68798700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562872.95103923185</v>
      </c>
      <c r="G43" s="110">
        <v>0</v>
      </c>
      <c r="H43" s="110">
        <v>562872.95103923185</v>
      </c>
      <c r="I43" s="110">
        <v>0</v>
      </c>
      <c r="J43" s="110">
        <v>562872.95103923185</v>
      </c>
      <c r="K43" s="110">
        <v>0</v>
      </c>
      <c r="L43" s="110">
        <v>562872.95103923185</v>
      </c>
      <c r="M43" s="110">
        <v>0</v>
      </c>
      <c r="N43" s="110">
        <v>562872.95103923185</v>
      </c>
      <c r="O43" s="110">
        <v>0</v>
      </c>
      <c r="P43" s="110">
        <v>562872.95103923185</v>
      </c>
      <c r="Q43" s="110">
        <v>0</v>
      </c>
      <c r="R43" s="110">
        <v>562872.95103923185</v>
      </c>
      <c r="S43" s="110">
        <v>0</v>
      </c>
      <c r="T43" s="110">
        <v>562872.95103923185</v>
      </c>
      <c r="U43" s="110">
        <v>0</v>
      </c>
      <c r="V43" s="110">
        <v>562872.95103923185</v>
      </c>
      <c r="W43" s="110">
        <v>0</v>
      </c>
      <c r="X43" s="110">
        <v>562872.95103923185</v>
      </c>
      <c r="Y43" s="110">
        <v>0</v>
      </c>
      <c r="Z43" s="110">
        <v>543085.9020784637</v>
      </c>
      <c r="AA43" s="110">
        <v>1072700.4510392318</v>
      </c>
      <c r="AB43" s="110">
        <v>0</v>
      </c>
      <c r="AC43" s="110">
        <v>562872.95103923185</v>
      </c>
      <c r="AD43" s="110">
        <v>0</v>
      </c>
      <c r="AE43" s="110">
        <v>562872.95103923185</v>
      </c>
      <c r="AF43" s="110">
        <v>0</v>
      </c>
      <c r="AG43" s="110">
        <v>562872.95103923185</v>
      </c>
      <c r="AH43" s="110">
        <v>0</v>
      </c>
      <c r="AI43" s="110">
        <v>562872.95103923185</v>
      </c>
      <c r="AJ43" s="110">
        <v>0</v>
      </c>
      <c r="AK43" s="110">
        <v>562872.95103923185</v>
      </c>
      <c r="AL43" s="110">
        <v>0</v>
      </c>
      <c r="AM43" s="110">
        <v>562872.95103923185</v>
      </c>
      <c r="AN43" s="110">
        <v>0</v>
      </c>
      <c r="AO43" s="110">
        <v>562872.95103923185</v>
      </c>
      <c r="AP43" s="110">
        <v>0</v>
      </c>
      <c r="AQ43" s="110">
        <v>562872.95103923185</v>
      </c>
      <c r="AR43" s="110">
        <v>0</v>
      </c>
      <c r="AS43" s="110">
        <v>562872.95103923185</v>
      </c>
      <c r="AT43" s="110">
        <v>0</v>
      </c>
      <c r="AU43" s="110">
        <v>562872.95103923185</v>
      </c>
      <c r="AV43" s="110">
        <v>0</v>
      </c>
      <c r="AW43" s="110">
        <v>562872.95103923185</v>
      </c>
      <c r="AX43" s="110">
        <v>0</v>
      </c>
      <c r="AY43" s="110">
        <v>543085.9020784637</v>
      </c>
      <c r="AZ43" s="100">
        <f>SUM($D$43:$AY$43)</f>
        <v>13979204.227020033</v>
      </c>
    </row>
    <row r="44" spans="1:52">
      <c r="A44" s="135" t="s">
        <v>59</v>
      </c>
      <c r="B44" s="135" t="s">
        <v>341</v>
      </c>
      <c r="C44" s="124"/>
      <c r="D44" s="124">
        <f>D$21*shipping_manufacturing!$H$28/100</f>
        <v>0</v>
      </c>
      <c r="E44" s="124">
        <f>E$21*shipping_manufacturing!$H$28/100</f>
        <v>0</v>
      </c>
      <c r="F44" s="124">
        <f>F$21*shipping_manufacturing!$H$28/100</f>
        <v>0</v>
      </c>
      <c r="G44" s="124">
        <f>G$21*shipping_manufacturing!$H$28/100</f>
        <v>0</v>
      </c>
      <c r="H44" s="124">
        <f>H$21*shipping_manufacturing!$H$28/100</f>
        <v>0</v>
      </c>
      <c r="I44" s="124">
        <f>I$21*shipping_manufacturing!$H$28/100</f>
        <v>0</v>
      </c>
      <c r="J44" s="124">
        <f>J$21*shipping_manufacturing!$H$28/100</f>
        <v>0</v>
      </c>
      <c r="K44" s="124">
        <f>K$21*shipping_manufacturing!$H$28/100</f>
        <v>0</v>
      </c>
      <c r="L44" s="124">
        <f>L$21*shipping_manufacturing!$H$28/100</f>
        <v>0</v>
      </c>
      <c r="M44" s="124">
        <f>M$21*shipping_manufacturing!$H$28/100</f>
        <v>0</v>
      </c>
      <c r="N44" s="124">
        <f>N$21*shipping_manufacturing!$H$28/100</f>
        <v>0</v>
      </c>
      <c r="O44" s="124">
        <f>O$21*shipping_manufacturing!$H$28/100</f>
        <v>0</v>
      </c>
      <c r="P44" s="124">
        <f>P$21*shipping_manufacturing!$H$28/100</f>
        <v>0</v>
      </c>
      <c r="Q44" s="124">
        <f>Q$21*shipping_manufacturing!$H$28/100</f>
        <v>0</v>
      </c>
      <c r="R44" s="124">
        <f>R$21*shipping_manufacturing!$H$28/100</f>
        <v>0</v>
      </c>
      <c r="S44" s="124">
        <f>S$21*shipping_manufacturing!$H$28/100</f>
        <v>0</v>
      </c>
      <c r="T44" s="124">
        <f>T$21*shipping_manufacturing!$H$28/100</f>
        <v>0</v>
      </c>
      <c r="U44" s="124">
        <f>U$21*shipping_manufacturing!$H$28/100</f>
        <v>0</v>
      </c>
      <c r="V44" s="124">
        <f>V$21*shipping_manufacturing!$H$28/100</f>
        <v>0</v>
      </c>
      <c r="W44" s="124">
        <f>W$21*shipping_manufacturing!$H$28/100</f>
        <v>0</v>
      </c>
      <c r="X44" s="124">
        <f>X$21*shipping_manufacturing!$H$28/100</f>
        <v>0</v>
      </c>
      <c r="Y44" s="124">
        <f>Y$21*shipping_manufacturing!$H$28/100</f>
        <v>0</v>
      </c>
      <c r="Z44" s="124">
        <f>Z$21*shipping_manufacturing!$H$28/100</f>
        <v>0</v>
      </c>
      <c r="AA44" s="124">
        <f>AA$21*shipping_manufacturing!$H$28/100</f>
        <v>0</v>
      </c>
      <c r="AB44" s="124">
        <f>AB$21*shipping_manufacturing!$H$28/100</f>
        <v>0</v>
      </c>
      <c r="AC44" s="124">
        <f>AC$21*shipping_manufacturing!$H$28/100</f>
        <v>0</v>
      </c>
      <c r="AD44" s="124">
        <f>AD$21*shipping_manufacturing!$H$28/100</f>
        <v>0</v>
      </c>
      <c r="AE44" s="124">
        <f>AE$21*shipping_manufacturing!$H$28/100</f>
        <v>0</v>
      </c>
      <c r="AF44" s="124">
        <f>AF$21*shipping_manufacturing!$H$28/100</f>
        <v>0</v>
      </c>
      <c r="AG44" s="124">
        <f>AG$21*shipping_manufacturing!$H$28/100</f>
        <v>0</v>
      </c>
      <c r="AH44" s="124">
        <f>AH$21*shipping_manufacturing!$H$28/100</f>
        <v>0</v>
      </c>
      <c r="AI44" s="124">
        <f>AI$21*shipping_manufacturing!$H$28/100</f>
        <v>0</v>
      </c>
      <c r="AJ44" s="124">
        <f>AJ$21*shipping_manufacturing!$H$28/100</f>
        <v>0</v>
      </c>
      <c r="AK44" s="124">
        <f>AK$21*shipping_manufacturing!$H$28/100</f>
        <v>0</v>
      </c>
      <c r="AL44" s="124">
        <f>AL$21*shipping_manufacturing!$H$28/100</f>
        <v>0</v>
      </c>
      <c r="AM44" s="124">
        <f>AM$21*shipping_manufacturing!$H$28/100</f>
        <v>0</v>
      </c>
      <c r="AN44" s="124">
        <f>AN$21*shipping_manufacturing!$H$28/100</f>
        <v>0</v>
      </c>
      <c r="AO44" s="124">
        <f>AO$21*shipping_manufacturing!$H$28/100</f>
        <v>0</v>
      </c>
      <c r="AP44" s="124">
        <f>AP$21*shipping_manufacturing!$H$28/100</f>
        <v>0</v>
      </c>
      <c r="AQ44" s="124">
        <f>AQ$21*shipping_manufacturing!$H$28/100</f>
        <v>0</v>
      </c>
      <c r="AR44" s="124">
        <f>AR$21*shipping_manufacturing!$H$28/100</f>
        <v>0</v>
      </c>
      <c r="AS44" s="124">
        <f>AS$21*shipping_manufacturing!$H$28/100</f>
        <v>0</v>
      </c>
      <c r="AT44" s="124">
        <f>AT$21*shipping_manufacturing!$H$28/100</f>
        <v>0</v>
      </c>
      <c r="AU44" s="124">
        <f>AU$21*shipping_manufacturing!$H$28/100</f>
        <v>0</v>
      </c>
      <c r="AV44" s="124">
        <f>AV$21*shipping_manufacturing!$H$28/100</f>
        <v>0</v>
      </c>
      <c r="AW44" s="124">
        <f>AW$21*shipping_manufacturing!$H$28/100</f>
        <v>0</v>
      </c>
      <c r="AX44" s="124">
        <f>AX$21*shipping_manufacturing!$H$28/100</f>
        <v>0</v>
      </c>
      <c r="AY44" s="124">
        <f>AY$21*shipping_manufacturing!$H$28/100</f>
        <v>0</v>
      </c>
    </row>
    <row r="45" spans="1:52">
      <c r="A45" s="113" t="s">
        <v>340</v>
      </c>
      <c r="B45" s="165" t="s">
        <v>342</v>
      </c>
      <c r="C45" s="110"/>
      <c r="D45" s="110">
        <f>D$22*shipping_manufacturing!$I$28/100</f>
        <v>0</v>
      </c>
      <c r="E45" s="110">
        <f>E$22*shipping_manufacturing!$I$28/100</f>
        <v>0</v>
      </c>
      <c r="F45" s="110">
        <f>F$22*shipping_manufacturing!$I$28/100</f>
        <v>0</v>
      </c>
      <c r="G45" s="110">
        <f>G$22*shipping_manufacturing!$I$28/100</f>
        <v>0</v>
      </c>
      <c r="H45" s="110">
        <f>H$22*shipping_manufacturing!$I$28/100</f>
        <v>0</v>
      </c>
      <c r="I45" s="110">
        <f>I$22*shipping_manufacturing!$I$28/100</f>
        <v>0</v>
      </c>
      <c r="J45" s="110">
        <f>J$22*shipping_manufacturing!$I$28/100</f>
        <v>0</v>
      </c>
      <c r="K45" s="110">
        <f>K$22*shipping_manufacturing!$I$28/100</f>
        <v>0</v>
      </c>
      <c r="L45" s="110">
        <f>L$22*shipping_manufacturing!$I$28/100</f>
        <v>0</v>
      </c>
      <c r="M45" s="110">
        <f>M$22*shipping_manufacturing!$I$28/100</f>
        <v>0</v>
      </c>
      <c r="N45" s="110">
        <f>N$22*shipping_manufacturing!$I$28/100</f>
        <v>0</v>
      </c>
      <c r="O45" s="110">
        <f>O$22*shipping_manufacturing!$I$28/100</f>
        <v>0</v>
      </c>
      <c r="P45" s="110">
        <f>P$22*shipping_manufacturing!$I$28/100</f>
        <v>0</v>
      </c>
      <c r="Q45" s="110">
        <f>Q$22*shipping_manufacturing!$I$28/100</f>
        <v>0</v>
      </c>
      <c r="R45" s="110">
        <f>R$22*shipping_manufacturing!$I$28/100</f>
        <v>0</v>
      </c>
      <c r="S45" s="110">
        <f>S$22*shipping_manufacturing!$I$28/100</f>
        <v>0</v>
      </c>
      <c r="T45" s="110">
        <f>T$22*shipping_manufacturing!$I$28/100</f>
        <v>0</v>
      </c>
      <c r="U45" s="110">
        <f>U$22*shipping_manufacturing!$I$28/100</f>
        <v>0</v>
      </c>
      <c r="V45" s="110">
        <f>V$22*shipping_manufacturing!$I$28/100</f>
        <v>0</v>
      </c>
      <c r="W45" s="110">
        <f>W$22*shipping_manufacturing!$I$28/100</f>
        <v>0</v>
      </c>
      <c r="X45" s="110">
        <f>X$22*shipping_manufacturing!$I$28/100</f>
        <v>0</v>
      </c>
      <c r="Y45" s="110">
        <f>Y$22*shipping_manufacturing!$I$28/100</f>
        <v>0</v>
      </c>
      <c r="Z45" s="110">
        <f>Z$22*shipping_manufacturing!$I$28/100</f>
        <v>0</v>
      </c>
      <c r="AA45" s="110">
        <f>AA$22*shipping_manufacturing!$I$28/100</f>
        <v>0</v>
      </c>
      <c r="AB45" s="110">
        <f>AB$22*shipping_manufacturing!$I$28/100</f>
        <v>0</v>
      </c>
      <c r="AC45" s="110">
        <f>AC$22*shipping_manufacturing!$I$28/100</f>
        <v>0</v>
      </c>
      <c r="AD45" s="110">
        <f>AD$22*shipping_manufacturing!$I$28/100</f>
        <v>0</v>
      </c>
      <c r="AE45" s="110">
        <f>AE$22*shipping_manufacturing!$I$28/100</f>
        <v>0</v>
      </c>
      <c r="AF45" s="110">
        <f>AF$22*shipping_manufacturing!$I$28/100</f>
        <v>0</v>
      </c>
      <c r="AG45" s="110">
        <f>AG$22*shipping_manufacturing!$I$28/100</f>
        <v>0</v>
      </c>
      <c r="AH45" s="110">
        <f>AH$22*shipping_manufacturing!$I$28/100</f>
        <v>0</v>
      </c>
      <c r="AI45" s="110">
        <f>AI$22*shipping_manufacturing!$I$28/100</f>
        <v>0</v>
      </c>
      <c r="AJ45" s="110">
        <f>AJ$22*shipping_manufacturing!$I$28/100</f>
        <v>0</v>
      </c>
      <c r="AK45" s="110">
        <f>AK$22*shipping_manufacturing!$I$28/100</f>
        <v>0</v>
      </c>
      <c r="AL45" s="110">
        <f>AL$22*shipping_manufacturing!$I$28/100</f>
        <v>0</v>
      </c>
      <c r="AM45" s="110">
        <f>AM$22*shipping_manufacturing!$I$28/100</f>
        <v>0</v>
      </c>
      <c r="AN45" s="110">
        <f>AN$22*shipping_manufacturing!$I$28/100</f>
        <v>0</v>
      </c>
      <c r="AO45" s="110">
        <f>AO$22*shipping_manufacturing!$I$28/100</f>
        <v>0</v>
      </c>
      <c r="AP45" s="110">
        <f>AP$22*shipping_manufacturing!$I$28/100</f>
        <v>0</v>
      </c>
      <c r="AQ45" s="110">
        <f>AQ$22*shipping_manufacturing!$I$28/100</f>
        <v>0</v>
      </c>
      <c r="AR45" s="110">
        <f>AR$22*shipping_manufacturing!$I$28/100</f>
        <v>0</v>
      </c>
      <c r="AS45" s="110">
        <f>AS$22*shipping_manufacturing!$I$28/100</f>
        <v>0</v>
      </c>
      <c r="AT45" s="110">
        <f>AT$22*shipping_manufacturing!$I$28/100</f>
        <v>0</v>
      </c>
      <c r="AU45" s="110">
        <f>AU$22*shipping_manufacturing!$I$28/100</f>
        <v>0</v>
      </c>
      <c r="AV45" s="110">
        <f>AV$22*shipping_manufacturing!$I$28/100</f>
        <v>0</v>
      </c>
      <c r="AW45" s="110">
        <f>AW$22*shipping_manufacturing!$I$28/100</f>
        <v>0</v>
      </c>
      <c r="AX45" s="110">
        <f>AX$22*shipping_manufacturing!$I$28/100</f>
        <v>0</v>
      </c>
      <c r="AY45" s="110">
        <f>AY$22*shipping_manufacturing!$I$28/100</f>
        <v>0</v>
      </c>
    </row>
    <row r="46" spans="1:52">
      <c r="A46" s="110">
        <v>495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0</v>
      </c>
      <c r="H46" s="110">
        <f t="shared" si="14"/>
        <v>0</v>
      </c>
      <c r="I46" s="110">
        <f t="shared" si="14"/>
        <v>0</v>
      </c>
      <c r="J46" s="110">
        <f t="shared" si="14"/>
        <v>0</v>
      </c>
      <c r="K46" s="110">
        <f t="shared" si="14"/>
        <v>0</v>
      </c>
      <c r="L46" s="110">
        <f t="shared" si="14"/>
        <v>0</v>
      </c>
      <c r="M46" s="110">
        <f t="shared" si="14"/>
        <v>0</v>
      </c>
      <c r="N46" s="110">
        <f t="shared" si="14"/>
        <v>0</v>
      </c>
      <c r="O46" s="110">
        <f t="shared" si="14"/>
        <v>0</v>
      </c>
      <c r="P46" s="110">
        <f t="shared" si="14"/>
        <v>0</v>
      </c>
      <c r="Q46" s="110">
        <f t="shared" si="14"/>
        <v>0</v>
      </c>
      <c r="R46" s="110">
        <f t="shared" si="14"/>
        <v>0</v>
      </c>
      <c r="S46" s="110">
        <f t="shared" si="14"/>
        <v>0</v>
      </c>
      <c r="T46" s="110">
        <f t="shared" si="14"/>
        <v>0</v>
      </c>
      <c r="U46" s="110">
        <f t="shared" si="14"/>
        <v>0</v>
      </c>
      <c r="V46" s="110">
        <f t="shared" si="14"/>
        <v>0</v>
      </c>
      <c r="W46" s="110">
        <f t="shared" si="14"/>
        <v>0</v>
      </c>
      <c r="X46" s="110">
        <f t="shared" si="14"/>
        <v>0</v>
      </c>
      <c r="Y46" s="110">
        <f t="shared" si="14"/>
        <v>0</v>
      </c>
      <c r="Z46" s="110">
        <f t="shared" si="14"/>
        <v>0</v>
      </c>
      <c r="AA46" s="110">
        <f t="shared" si="14"/>
        <v>0</v>
      </c>
      <c r="AB46" s="110">
        <f t="shared" si="14"/>
        <v>0</v>
      </c>
      <c r="AC46" s="110">
        <f t="shared" si="14"/>
        <v>0</v>
      </c>
      <c r="AD46" s="110">
        <f t="shared" si="14"/>
        <v>0</v>
      </c>
      <c r="AE46" s="110">
        <f t="shared" si="14"/>
        <v>0</v>
      </c>
      <c r="AF46" s="110">
        <f t="shared" si="14"/>
        <v>0</v>
      </c>
      <c r="AG46" s="110">
        <f t="shared" si="14"/>
        <v>0</v>
      </c>
      <c r="AH46" s="110">
        <f t="shared" si="14"/>
        <v>0</v>
      </c>
      <c r="AI46" s="110">
        <f t="shared" si="14"/>
        <v>0</v>
      </c>
      <c r="AJ46" s="110">
        <f t="shared" si="14"/>
        <v>0</v>
      </c>
      <c r="AK46" s="110">
        <f t="shared" si="14"/>
        <v>0</v>
      </c>
      <c r="AL46" s="110">
        <f t="shared" si="14"/>
        <v>0</v>
      </c>
      <c r="AM46" s="110">
        <f t="shared" si="14"/>
        <v>0</v>
      </c>
      <c r="AN46" s="110">
        <f t="shared" si="14"/>
        <v>0</v>
      </c>
      <c r="AO46" s="110">
        <f t="shared" si="14"/>
        <v>0</v>
      </c>
      <c r="AP46" s="110">
        <f t="shared" si="14"/>
        <v>0</v>
      </c>
      <c r="AQ46" s="110">
        <f t="shared" si="14"/>
        <v>0</v>
      </c>
      <c r="AR46" s="110">
        <f t="shared" si="14"/>
        <v>0</v>
      </c>
      <c r="AS46" s="110">
        <f t="shared" si="14"/>
        <v>0</v>
      </c>
      <c r="AT46" s="110">
        <f t="shared" si="14"/>
        <v>0</v>
      </c>
      <c r="AU46" s="110">
        <f t="shared" si="14"/>
        <v>0</v>
      </c>
      <c r="AV46" s="110">
        <f t="shared" si="14"/>
        <v>0</v>
      </c>
      <c r="AW46" s="110">
        <f t="shared" si="14"/>
        <v>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2">
      <c r="A48" s="110"/>
      <c r="B48" s="165" t="s">
        <v>345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2">
      <c r="A49" s="110"/>
      <c r="B49" s="165" t="s">
        <v>346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1</v>
      </c>
      <c r="E52" s="110">
        <v>1</v>
      </c>
      <c r="F52" s="110">
        <v>2</v>
      </c>
      <c r="G52" s="110">
        <v>3</v>
      </c>
      <c r="H52" s="110">
        <v>1</v>
      </c>
      <c r="I52" s="110">
        <v>1</v>
      </c>
      <c r="J52" s="110">
        <v>1</v>
      </c>
      <c r="K52" s="110">
        <v>1</v>
      </c>
      <c r="L52" s="110">
        <v>3</v>
      </c>
      <c r="M52" s="110">
        <v>2</v>
      </c>
      <c r="N52" s="110">
        <v>2</v>
      </c>
      <c r="O52" s="110">
        <v>1</v>
      </c>
      <c r="P52" s="110">
        <v>2</v>
      </c>
      <c r="Q52" s="110">
        <v>1</v>
      </c>
      <c r="R52" s="110">
        <v>1</v>
      </c>
      <c r="S52" s="110">
        <v>1</v>
      </c>
      <c r="T52" s="110">
        <v>1</v>
      </c>
      <c r="U52" s="110">
        <v>1</v>
      </c>
      <c r="V52" s="110">
        <v>1</v>
      </c>
      <c r="W52" s="110">
        <v>1</v>
      </c>
      <c r="X52" s="110">
        <v>1</v>
      </c>
      <c r="Y52" s="110">
        <v>3</v>
      </c>
      <c r="Z52" s="110">
        <v>1</v>
      </c>
      <c r="AA52" s="110">
        <v>1</v>
      </c>
      <c r="AB52" s="110">
        <v>2</v>
      </c>
      <c r="AC52" s="110">
        <v>1</v>
      </c>
      <c r="AD52" s="110">
        <v>1</v>
      </c>
      <c r="AE52" s="110">
        <v>2</v>
      </c>
      <c r="AF52" s="110">
        <v>2</v>
      </c>
      <c r="AG52" s="110">
        <v>1</v>
      </c>
      <c r="AH52" s="110">
        <v>2</v>
      </c>
      <c r="AI52" s="110">
        <v>2</v>
      </c>
      <c r="AJ52" s="110">
        <v>1</v>
      </c>
      <c r="AK52" s="110">
        <v>1</v>
      </c>
      <c r="AL52" s="110">
        <v>1</v>
      </c>
      <c r="AM52" s="110">
        <v>1</v>
      </c>
      <c r="AN52" s="110">
        <v>1</v>
      </c>
      <c r="AO52" s="110">
        <v>1</v>
      </c>
      <c r="AP52" s="110">
        <v>1</v>
      </c>
      <c r="AQ52" s="110">
        <v>1</v>
      </c>
      <c r="AR52" s="110">
        <v>1</v>
      </c>
      <c r="AS52" s="110">
        <v>1</v>
      </c>
      <c r="AT52" s="110">
        <v>3</v>
      </c>
      <c r="AU52" s="110">
        <v>1</v>
      </c>
      <c r="AV52" s="110">
        <v>1</v>
      </c>
      <c r="AW52" s="110">
        <v>1</v>
      </c>
      <c r="AX52" s="110">
        <v>1</v>
      </c>
      <c r="AY52" s="110">
        <v>2</v>
      </c>
    </row>
    <row r="53" spans="1:52">
      <c r="A53" s="110"/>
      <c r="B53" s="178" t="s">
        <v>350</v>
      </c>
      <c r="C53" s="110"/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00">
        <f>SUM($D$53:$AY$53)</f>
        <v>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4">
      <c r="A1" s="102" t="s">
        <v>284</v>
      </c>
    </row>
    <row r="2" spans="1:54">
      <c r="A2" s="100" t="s">
        <v>285</v>
      </c>
      <c r="B2" s="107" t="s">
        <v>22</v>
      </c>
    </row>
    <row r="3" spans="1:54">
      <c r="A3" s="100" t="s">
        <v>286</v>
      </c>
      <c r="B3" s="108">
        <v>40000</v>
      </c>
      <c r="C3" s="109"/>
    </row>
    <row r="4" spans="1:54">
      <c r="B4" s="110"/>
      <c r="C4" s="110"/>
    </row>
    <row r="5" spans="1:54">
      <c r="C5" s="111" t="s">
        <v>287</v>
      </c>
    </row>
    <row r="6" spans="1:54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4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4">
      <c r="A8" s="102" t="s">
        <v>292</v>
      </c>
      <c r="B8" s="114"/>
      <c r="AY8" s="110"/>
    </row>
    <row r="9" spans="1:54">
      <c r="A9" s="115" t="s">
        <v>125</v>
      </c>
      <c r="B9" s="116">
        <v>1</v>
      </c>
      <c r="C9" s="117" t="s">
        <v>293</v>
      </c>
      <c r="D9" s="117">
        <v>1721.3370918795613</v>
      </c>
      <c r="E9" s="117">
        <v>1721.3370918795613</v>
      </c>
      <c r="F9" s="117">
        <v>1721.3370918795613</v>
      </c>
      <c r="G9" s="117">
        <v>1721.3370918795613</v>
      </c>
      <c r="H9" s="117">
        <v>1721.3370918795613</v>
      </c>
      <c r="I9" s="117">
        <v>1721.3370918795613</v>
      </c>
      <c r="J9" s="117">
        <v>1721.3370918795613</v>
      </c>
      <c r="K9" s="117">
        <v>1721.3370918795613</v>
      </c>
      <c r="L9" s="117">
        <v>1721.3370918795613</v>
      </c>
      <c r="M9" s="117">
        <v>1721.3370918795613</v>
      </c>
      <c r="N9" s="117">
        <v>1721.3370918795613</v>
      </c>
      <c r="O9" s="117">
        <v>1721.3370918795613</v>
      </c>
      <c r="P9" s="117">
        <v>1721.3370918795613</v>
      </c>
      <c r="Q9" s="117">
        <v>1721.3370918795613</v>
      </c>
      <c r="R9" s="117">
        <v>1721.3370918795613</v>
      </c>
      <c r="S9" s="117">
        <v>1721.3370918795613</v>
      </c>
      <c r="T9" s="117">
        <v>1721.3370918795613</v>
      </c>
      <c r="U9" s="117">
        <v>1721.3370918795613</v>
      </c>
      <c r="V9" s="117">
        <v>1721.3370918795613</v>
      </c>
      <c r="W9" s="117">
        <v>1721.3370918795613</v>
      </c>
      <c r="X9" s="117">
        <v>1721.3370918795613</v>
      </c>
      <c r="Y9" s="117">
        <v>1721.3370918795613</v>
      </c>
      <c r="Z9" s="117">
        <v>1721.3370918795613</v>
      </c>
      <c r="AA9" s="117">
        <v>1721.3370918795613</v>
      </c>
      <c r="AB9" s="117">
        <v>1721.3370918795613</v>
      </c>
      <c r="AC9" s="117">
        <v>1721.3370918795613</v>
      </c>
      <c r="AD9" s="117">
        <v>1721.3370918795613</v>
      </c>
      <c r="AE9" s="117">
        <v>1721.3370918795613</v>
      </c>
      <c r="AF9" s="117">
        <v>1721.3370918795613</v>
      </c>
      <c r="AG9" s="117">
        <v>1721.3370918795613</v>
      </c>
      <c r="AH9" s="117">
        <v>1721.3370918795613</v>
      </c>
      <c r="AI9" s="117">
        <v>1721.3370918795613</v>
      </c>
      <c r="AJ9" s="117">
        <v>1721.3370918795613</v>
      </c>
      <c r="AK9" s="117">
        <v>1721.3370918795613</v>
      </c>
      <c r="AL9" s="117">
        <v>1721.3370918795613</v>
      </c>
      <c r="AM9" s="117">
        <v>1721.3370918795613</v>
      </c>
      <c r="AN9" s="117">
        <v>1721.3370918795613</v>
      </c>
      <c r="AO9" s="117">
        <v>1721.3370918795613</v>
      </c>
      <c r="AP9" s="117">
        <v>1721.3370918795613</v>
      </c>
      <c r="AQ9" s="117">
        <v>1721.3370918795613</v>
      </c>
      <c r="AR9" s="117">
        <v>1721.3370918795613</v>
      </c>
      <c r="AS9" s="117">
        <v>1721.3370918795613</v>
      </c>
      <c r="AT9" s="117">
        <v>1721.3370918795613</v>
      </c>
      <c r="AU9" s="117">
        <v>1721.3370918795613</v>
      </c>
      <c r="AV9" s="117">
        <v>1721.3370918795613</v>
      </c>
      <c r="AW9" s="117">
        <v>1721.3370918795613</v>
      </c>
      <c r="AX9" s="117">
        <v>1721.3370918795613</v>
      </c>
      <c r="AY9" s="117">
        <v>1721.3370918795613</v>
      </c>
    </row>
    <row r="10" spans="1:54">
      <c r="A10" s="118" t="s">
        <v>133</v>
      </c>
      <c r="B10" s="119">
        <v>1</v>
      </c>
      <c r="C10" s="106" t="s">
        <v>293</v>
      </c>
      <c r="D10" s="100">
        <v>122.39332949241017</v>
      </c>
      <c r="E10" s="100">
        <v>1532.430490505006</v>
      </c>
      <c r="F10" s="100">
        <v>1877.5489045897211</v>
      </c>
      <c r="G10" s="100">
        <v>1182</v>
      </c>
      <c r="H10" s="100">
        <v>1877.5489045897211</v>
      </c>
      <c r="I10" s="100">
        <v>630</v>
      </c>
      <c r="J10" s="100">
        <v>1775.5489045897211</v>
      </c>
      <c r="K10" s="100">
        <v>1877.5489045897211</v>
      </c>
      <c r="L10" s="100">
        <v>1775.5489045897211</v>
      </c>
      <c r="M10" s="100">
        <v>1182</v>
      </c>
      <c r="N10" s="100">
        <v>1775.5489045897211</v>
      </c>
      <c r="O10" s="100">
        <v>1182</v>
      </c>
      <c r="P10" s="100">
        <v>1877.5489045897211</v>
      </c>
      <c r="Q10" s="100">
        <v>1325.5489045897211</v>
      </c>
      <c r="R10" s="100">
        <v>1877.5489045897211</v>
      </c>
      <c r="S10" s="100">
        <v>1877.5489045897211</v>
      </c>
      <c r="T10" s="100">
        <v>1877.5489045897211</v>
      </c>
      <c r="U10" s="100">
        <v>1877.5489045897211</v>
      </c>
      <c r="V10" s="100">
        <v>1877.5489045897211</v>
      </c>
      <c r="W10" s="100">
        <v>1325.5489045897211</v>
      </c>
      <c r="X10" s="100">
        <v>1325.5489045897211</v>
      </c>
      <c r="Y10" s="100">
        <v>1877.5489045897211</v>
      </c>
      <c r="Z10" s="100">
        <v>552</v>
      </c>
      <c r="AA10" s="100">
        <v>2430</v>
      </c>
      <c r="AB10" s="100">
        <v>1877.5489045897211</v>
      </c>
      <c r="AC10" s="100">
        <v>1877.5489045897211</v>
      </c>
      <c r="AD10" s="100">
        <v>1877.5489045897211</v>
      </c>
      <c r="AE10" s="100">
        <v>1877.5489045897211</v>
      </c>
      <c r="AF10" s="100">
        <v>1325.5489045897211</v>
      </c>
      <c r="AG10" s="100">
        <v>1877.5489045897211</v>
      </c>
      <c r="AH10" s="100">
        <v>1325.5489045897211</v>
      </c>
      <c r="AI10" s="100">
        <v>1775.5489045897211</v>
      </c>
      <c r="AJ10" s="100">
        <v>1877.5489045897211</v>
      </c>
      <c r="AK10" s="100">
        <v>1775.5489045897211</v>
      </c>
      <c r="AL10" s="100">
        <v>1877.5489045897211</v>
      </c>
      <c r="AM10" s="100">
        <v>1877.5489045897211</v>
      </c>
      <c r="AN10" s="100">
        <v>1182</v>
      </c>
      <c r="AO10" s="100">
        <v>1877.5489045897211</v>
      </c>
      <c r="AP10" s="100">
        <v>1325.5489045897211</v>
      </c>
      <c r="AQ10" s="100">
        <v>1775.5489045897211</v>
      </c>
      <c r="AR10" s="100">
        <v>1325.5489045897211</v>
      </c>
      <c r="AS10" s="100">
        <v>1775.5489045897211</v>
      </c>
      <c r="AT10" s="100">
        <v>1877.5489045897211</v>
      </c>
      <c r="AU10" s="100">
        <v>1877.5489045897211</v>
      </c>
      <c r="AV10" s="100">
        <v>630</v>
      </c>
      <c r="AW10" s="100">
        <v>1775.5489045897211</v>
      </c>
      <c r="AX10" s="100">
        <v>1877.5489045897211</v>
      </c>
      <c r="AY10" s="100">
        <v>450</v>
      </c>
      <c r="AZ10" s="100">
        <v>2532</v>
      </c>
    </row>
    <row r="11" spans="1:54">
      <c r="B11" s="119">
        <v>2</v>
      </c>
      <c r="C11" s="106" t="s">
        <v>293</v>
      </c>
      <c r="D11" s="100">
        <v>0</v>
      </c>
      <c r="E11" s="100">
        <v>0</v>
      </c>
      <c r="H11" s="100">
        <v>695.54890458972113</v>
      </c>
      <c r="J11" s="100">
        <v>695.54890458972113</v>
      </c>
      <c r="K11" s="100">
        <v>102</v>
      </c>
      <c r="M11" s="100">
        <v>102</v>
      </c>
      <c r="N11" s="100">
        <v>695.54890458972113</v>
      </c>
      <c r="O11" s="100">
        <v>102</v>
      </c>
      <c r="P11" s="100">
        <v>695.54890458972113</v>
      </c>
      <c r="Q11" s="100">
        <v>0</v>
      </c>
      <c r="R11" s="100">
        <v>552</v>
      </c>
      <c r="T11" s="100">
        <v>0</v>
      </c>
      <c r="W11" s="100">
        <v>0</v>
      </c>
      <c r="AA11" s="100">
        <v>0</v>
      </c>
      <c r="AB11" s="100">
        <v>773.09780917944227</v>
      </c>
      <c r="AC11" s="100">
        <v>0</v>
      </c>
      <c r="AG11" s="100">
        <v>552</v>
      </c>
      <c r="AI11" s="100">
        <v>552</v>
      </c>
      <c r="AJ11" s="100">
        <v>102</v>
      </c>
      <c r="AK11" s="100">
        <v>0</v>
      </c>
      <c r="AL11" s="100">
        <v>102</v>
      </c>
      <c r="AP11" s="100">
        <v>0</v>
      </c>
      <c r="AR11" s="100">
        <v>102</v>
      </c>
      <c r="AS11" s="100">
        <v>0</v>
      </c>
      <c r="AT11" s="100">
        <v>102</v>
      </c>
      <c r="AV11" s="100">
        <v>0</v>
      </c>
      <c r="AW11" s="100">
        <v>695.54890458972113</v>
      </c>
      <c r="AX11" s="100">
        <v>102</v>
      </c>
      <c r="AZ11" s="100">
        <v>102</v>
      </c>
      <c r="BA11" s="100">
        <v>671.09780917944227</v>
      </c>
    </row>
    <row r="12" spans="1:54">
      <c r="B12" s="120">
        <v>3</v>
      </c>
      <c r="C12" s="106" t="s">
        <v>293</v>
      </c>
      <c r="J12" s="100">
        <v>0</v>
      </c>
      <c r="P12" s="100">
        <v>0</v>
      </c>
      <c r="V12" s="100">
        <v>0</v>
      </c>
      <c r="Y12" s="100">
        <v>552</v>
      </c>
      <c r="AC12" s="100">
        <v>0</v>
      </c>
      <c r="AK12" s="100">
        <v>0</v>
      </c>
      <c r="AP12" s="100">
        <v>695.54890458972113</v>
      </c>
      <c r="AR12" s="100">
        <v>552</v>
      </c>
      <c r="AX12" s="100">
        <v>552</v>
      </c>
      <c r="BB12" s="100">
        <v>0</v>
      </c>
    </row>
    <row r="13" spans="1:54">
      <c r="B13" s="120">
        <v>4</v>
      </c>
      <c r="C13" s="106" t="s">
        <v>293</v>
      </c>
    </row>
    <row r="14" spans="1:54">
      <c r="A14" s="115" t="s">
        <v>134</v>
      </c>
      <c r="B14" s="121">
        <v>1</v>
      </c>
      <c r="C14" s="117" t="s">
        <v>293</v>
      </c>
      <c r="D14" s="117">
        <v>478.3621632951706</v>
      </c>
      <c r="E14" s="117">
        <f t="shared" ref="E14:AZ14" si="0">D$172*SUM(D$122:D$169)</f>
        <v>1901.9527751901285</v>
      </c>
      <c r="F14" s="117">
        <f t="shared" si="0"/>
        <v>2869.6385441874631</v>
      </c>
      <c r="G14" s="117">
        <f t="shared" si="0"/>
        <v>3472.2794514389798</v>
      </c>
      <c r="H14" s="117">
        <f t="shared" si="0"/>
        <v>3891.728860128655</v>
      </c>
      <c r="I14" s="117">
        <f t="shared" si="0"/>
        <v>4127.0557975752799</v>
      </c>
      <c r="J14" s="117">
        <f t="shared" si="0"/>
        <v>4289.0164445230776</v>
      </c>
      <c r="K14" s="117">
        <f t="shared" si="0"/>
        <v>4413.5324688934452</v>
      </c>
      <c r="L14" s="117">
        <f t="shared" si="0"/>
        <v>4508.0438990857683</v>
      </c>
      <c r="M14" s="117">
        <f t="shared" si="0"/>
        <v>4532.1112364727533</v>
      </c>
      <c r="N14" s="117">
        <f t="shared" si="0"/>
        <v>4570.4100552758409</v>
      </c>
      <c r="O14" s="117">
        <f t="shared" si="0"/>
        <v>4631.8136852998286</v>
      </c>
      <c r="P14" s="117">
        <f t="shared" si="0"/>
        <v>4647.3387564661489</v>
      </c>
      <c r="Q14" s="117">
        <f t="shared" si="0"/>
        <v>4627.2210102777244</v>
      </c>
      <c r="R14" s="117">
        <f t="shared" si="0"/>
        <v>4634.6554490280996</v>
      </c>
      <c r="S14" s="117">
        <f t="shared" si="0"/>
        <v>4616.0901433060681</v>
      </c>
      <c r="T14" s="117">
        <f t="shared" si="0"/>
        <v>4691.8536216278908</v>
      </c>
      <c r="U14" s="117">
        <f t="shared" si="0"/>
        <v>4658.6373384519493</v>
      </c>
      <c r="V14" s="117">
        <f t="shared" si="0"/>
        <v>4637.0946820454474</v>
      </c>
      <c r="W14" s="117">
        <f t="shared" si="0"/>
        <v>4640.9246749434424</v>
      </c>
      <c r="X14" s="117">
        <f t="shared" si="0"/>
        <v>4643.1536035238723</v>
      </c>
      <c r="Y14" s="117">
        <f t="shared" si="0"/>
        <v>4666.5216081027584</v>
      </c>
      <c r="Z14" s="117">
        <f t="shared" si="0"/>
        <v>4648.3321522599499</v>
      </c>
      <c r="AA14" s="117">
        <f t="shared" si="0"/>
        <v>4693.8503842876044</v>
      </c>
      <c r="AB14" s="117">
        <f t="shared" si="0"/>
        <v>4699.4187768454103</v>
      </c>
      <c r="AC14" s="117">
        <f t="shared" si="0"/>
        <v>4662.0373484843112</v>
      </c>
      <c r="AD14" s="117">
        <f t="shared" si="0"/>
        <v>4660.2511222174862</v>
      </c>
      <c r="AE14" s="117">
        <f t="shared" si="0"/>
        <v>4664.0292577354448</v>
      </c>
      <c r="AF14" s="117">
        <f t="shared" si="0"/>
        <v>4636.7214621316743</v>
      </c>
      <c r="AG14" s="117">
        <f t="shared" si="0"/>
        <v>4633.7140119361156</v>
      </c>
      <c r="AH14" s="117">
        <f t="shared" si="0"/>
        <v>4633.3609016233568</v>
      </c>
      <c r="AI14" s="117">
        <f t="shared" si="0"/>
        <v>4652.6823848483355</v>
      </c>
      <c r="AJ14" s="117">
        <f t="shared" si="0"/>
        <v>4665.2676259382588</v>
      </c>
      <c r="AK14" s="117">
        <f t="shared" si="0"/>
        <v>4670.697709655291</v>
      </c>
      <c r="AL14" s="117">
        <f t="shared" si="0"/>
        <v>4684.603805952127</v>
      </c>
      <c r="AM14" s="117">
        <f t="shared" si="0"/>
        <v>4704.176254114278</v>
      </c>
      <c r="AN14" s="117">
        <f t="shared" si="0"/>
        <v>4671.8474748501603</v>
      </c>
      <c r="AO14" s="117">
        <f t="shared" si="0"/>
        <v>4662.8315453884461</v>
      </c>
      <c r="AP14" s="117">
        <f t="shared" si="0"/>
        <v>4649.5116071063012</v>
      </c>
      <c r="AQ14" s="117">
        <f t="shared" si="0"/>
        <v>4663.1479095971235</v>
      </c>
      <c r="AR14" s="117">
        <f t="shared" si="0"/>
        <v>4680.8825773098324</v>
      </c>
      <c r="AS14" s="117">
        <f t="shared" si="0"/>
        <v>4675.8328173476802</v>
      </c>
      <c r="AT14" s="117">
        <f t="shared" si="0"/>
        <v>4692.0145141163512</v>
      </c>
      <c r="AU14" s="117">
        <f t="shared" si="0"/>
        <v>4656.7559949918395</v>
      </c>
      <c r="AV14" s="117">
        <f t="shared" si="0"/>
        <v>4617.9368491519799</v>
      </c>
      <c r="AW14" s="117">
        <f t="shared" si="0"/>
        <v>4650.6582502133042</v>
      </c>
      <c r="AX14" s="117">
        <f t="shared" si="0"/>
        <v>4622.8104700205367</v>
      </c>
      <c r="AY14" s="117">
        <f t="shared" si="0"/>
        <v>4610.4919692299954</v>
      </c>
      <c r="AZ14" s="110">
        <f t="shared" si="0"/>
        <v>4619.4940083967103</v>
      </c>
      <c r="BA14" s="107">
        <f>SUM($E14:$AZ14)</f>
        <v>215454.43329159453</v>
      </c>
    </row>
    <row r="15" spans="1:54">
      <c r="A15" s="122" t="s">
        <v>123</v>
      </c>
      <c r="B15" s="123">
        <v>1</v>
      </c>
      <c r="C15" s="124" t="s">
        <v>293</v>
      </c>
      <c r="D15" s="124">
        <v>5242.6487703439288</v>
      </c>
      <c r="E15" s="124">
        <v>5428.3758488486765</v>
      </c>
      <c r="F15" s="124">
        <v>5242.6487703439288</v>
      </c>
      <c r="G15" s="124">
        <v>5242.6487703439288</v>
      </c>
      <c r="H15" s="124">
        <v>5242.6487703439288</v>
      </c>
      <c r="I15" s="124">
        <v>5242.6487703439288</v>
      </c>
      <c r="J15" s="124">
        <v>5242.6487703439288</v>
      </c>
      <c r="K15" s="124">
        <v>5242.6487703439288</v>
      </c>
      <c r="L15" s="124">
        <v>5242.6487703439288</v>
      </c>
      <c r="M15" s="124">
        <v>5242.6487703439288</v>
      </c>
      <c r="N15" s="124">
        <v>5242.6487703439288</v>
      </c>
      <c r="O15" s="124">
        <v>5242.6487703439288</v>
      </c>
      <c r="P15" s="124">
        <v>5242.6487703439288</v>
      </c>
      <c r="Q15" s="124">
        <v>5242.6487703439288</v>
      </c>
      <c r="R15" s="124">
        <v>5242.6487703439288</v>
      </c>
      <c r="S15" s="124">
        <v>5242.6487703439288</v>
      </c>
      <c r="T15" s="124">
        <v>5242.6487703439288</v>
      </c>
      <c r="U15" s="124">
        <v>5242.6487703439288</v>
      </c>
      <c r="V15" s="124">
        <v>5242.6487703439288</v>
      </c>
      <c r="W15" s="124">
        <v>5242.6487703439288</v>
      </c>
      <c r="X15" s="124">
        <v>5242.6487703439288</v>
      </c>
      <c r="Y15" s="124">
        <v>5242.6487703439288</v>
      </c>
      <c r="Z15" s="124">
        <v>5242.6487703439288</v>
      </c>
      <c r="AA15" s="124">
        <v>5242.6487703439288</v>
      </c>
      <c r="AB15" s="124">
        <v>5242.6487703439288</v>
      </c>
      <c r="AC15" s="124">
        <v>5242.6487703439288</v>
      </c>
      <c r="AD15" s="124">
        <v>5242.6487703439288</v>
      </c>
      <c r="AE15" s="124">
        <v>5242.6487703439288</v>
      </c>
      <c r="AF15" s="124">
        <v>5242.6487703439288</v>
      </c>
      <c r="AG15" s="124">
        <v>5242.6487703439288</v>
      </c>
      <c r="AH15" s="124">
        <v>5242.6487703439288</v>
      </c>
      <c r="AI15" s="124">
        <v>5242.6487703439288</v>
      </c>
      <c r="AJ15" s="124">
        <v>5242.6487703439288</v>
      </c>
      <c r="AK15" s="124">
        <v>5242.6487703439288</v>
      </c>
      <c r="AL15" s="124">
        <v>5242.6487703439288</v>
      </c>
      <c r="AM15" s="124">
        <v>5242.6487703439288</v>
      </c>
      <c r="AN15" s="124">
        <v>5242.6487703439288</v>
      </c>
      <c r="AO15" s="124">
        <v>5242.6487703439288</v>
      </c>
      <c r="AP15" s="124">
        <v>5242.6487703439288</v>
      </c>
      <c r="AQ15" s="124">
        <v>5242.6487703439288</v>
      </c>
      <c r="AR15" s="124">
        <v>5242.6487703439288</v>
      </c>
      <c r="AS15" s="124">
        <v>5242.6487703439288</v>
      </c>
      <c r="AT15" s="124">
        <v>5242.6487703439288</v>
      </c>
      <c r="AU15" s="124">
        <v>5242.6487703439288</v>
      </c>
      <c r="AV15" s="124">
        <v>5242.6487703439288</v>
      </c>
      <c r="AW15" s="124">
        <v>5242.6487703439288</v>
      </c>
      <c r="AX15" s="124">
        <v>5242.6487703439288</v>
      </c>
      <c r="AY15" s="124">
        <v>5242.6487703439288</v>
      </c>
      <c r="AZ15" s="100">
        <v>0</v>
      </c>
    </row>
    <row r="16" spans="1:54">
      <c r="A16" s="110"/>
      <c r="B16" s="119">
        <v>2</v>
      </c>
      <c r="C16" s="109" t="s">
        <v>293</v>
      </c>
      <c r="D16" s="106">
        <v>0</v>
      </c>
      <c r="E16" s="110">
        <v>0</v>
      </c>
      <c r="F16" s="110"/>
      <c r="G16" s="110"/>
      <c r="H16" s="110">
        <v>0</v>
      </c>
      <c r="I16" s="110"/>
      <c r="J16" s="110">
        <v>0</v>
      </c>
      <c r="K16" s="110">
        <v>0</v>
      </c>
      <c r="L16" s="110"/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/>
      <c r="T16" s="110">
        <v>0</v>
      </c>
      <c r="U16" s="110"/>
      <c r="V16" s="110"/>
      <c r="W16" s="110">
        <v>0</v>
      </c>
      <c r="X16" s="110"/>
      <c r="Y16" s="110"/>
      <c r="Z16" s="110"/>
      <c r="AA16" s="110">
        <v>0</v>
      </c>
      <c r="AB16" s="110">
        <v>0</v>
      </c>
      <c r="AC16" s="110">
        <v>0</v>
      </c>
      <c r="AD16" s="110"/>
      <c r="AE16" s="110"/>
      <c r="AF16" s="110"/>
      <c r="AG16" s="110">
        <v>0</v>
      </c>
      <c r="AH16" s="110"/>
      <c r="AI16" s="110">
        <v>0</v>
      </c>
      <c r="AJ16" s="110">
        <v>0</v>
      </c>
      <c r="AK16" s="110">
        <v>0</v>
      </c>
      <c r="AL16" s="110">
        <v>0</v>
      </c>
      <c r="AM16" s="110"/>
      <c r="AN16" s="110"/>
      <c r="AO16" s="110"/>
      <c r="AP16" s="110">
        <v>0</v>
      </c>
      <c r="AQ16" s="110"/>
      <c r="AR16" s="110">
        <v>0</v>
      </c>
      <c r="AS16" s="110">
        <v>0</v>
      </c>
      <c r="AT16" s="110">
        <v>0</v>
      </c>
      <c r="AU16" s="110"/>
      <c r="AV16" s="110">
        <v>0</v>
      </c>
      <c r="AW16" s="110">
        <v>0</v>
      </c>
      <c r="AX16" s="110">
        <v>0</v>
      </c>
      <c r="AY16" s="110"/>
      <c r="AZ16" s="100">
        <v>0</v>
      </c>
      <c r="BA16" s="100">
        <v>0</v>
      </c>
    </row>
    <row r="17" spans="1:54">
      <c r="A17" s="110"/>
      <c r="B17" s="119">
        <v>3</v>
      </c>
      <c r="C17" s="109" t="s">
        <v>293</v>
      </c>
      <c r="D17" s="106"/>
      <c r="E17" s="110"/>
      <c r="F17" s="110"/>
      <c r="G17" s="110"/>
      <c r="H17" s="110"/>
      <c r="I17" s="110"/>
      <c r="J17" s="110">
        <v>0</v>
      </c>
      <c r="K17" s="110"/>
      <c r="L17" s="110"/>
      <c r="M17" s="110"/>
      <c r="N17" s="110"/>
      <c r="O17" s="110"/>
      <c r="P17" s="110">
        <v>0</v>
      </c>
      <c r="Q17" s="110"/>
      <c r="R17" s="110"/>
      <c r="S17" s="110"/>
      <c r="T17" s="110"/>
      <c r="U17" s="110"/>
      <c r="V17" s="110">
        <v>0</v>
      </c>
      <c r="W17" s="110"/>
      <c r="X17" s="110"/>
      <c r="Y17" s="110">
        <v>0</v>
      </c>
      <c r="Z17" s="110"/>
      <c r="AA17" s="110"/>
      <c r="AB17" s="110"/>
      <c r="AC17" s="110">
        <v>0</v>
      </c>
      <c r="AD17" s="110"/>
      <c r="AE17" s="110"/>
      <c r="AF17" s="110"/>
      <c r="AG17" s="110"/>
      <c r="AH17" s="110"/>
      <c r="AI17" s="110"/>
      <c r="AJ17" s="110"/>
      <c r="AK17" s="110">
        <v>0</v>
      </c>
      <c r="AL17" s="110"/>
      <c r="AM17" s="110"/>
      <c r="AN17" s="110"/>
      <c r="AO17" s="110"/>
      <c r="AP17" s="110">
        <v>0</v>
      </c>
      <c r="AQ17" s="110"/>
      <c r="AR17" s="110">
        <v>0</v>
      </c>
      <c r="AS17" s="110"/>
      <c r="AT17" s="110"/>
      <c r="AU17" s="110"/>
      <c r="AV17" s="110"/>
      <c r="AW17" s="110"/>
      <c r="AX17" s="110">
        <v>0</v>
      </c>
      <c r="AY17" s="110"/>
      <c r="BB17" s="100">
        <v>0</v>
      </c>
    </row>
    <row r="18" spans="1:54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4">
      <c r="A20" s="102" t="s">
        <v>294</v>
      </c>
    </row>
    <row r="21" spans="1:54">
      <c r="A21" s="126" t="s">
        <v>125</v>
      </c>
      <c r="B21" s="123">
        <v>1</v>
      </c>
      <c r="C21" s="124" t="s">
        <v>293</v>
      </c>
      <c r="D21" s="124"/>
      <c r="E21" s="124"/>
      <c r="F21" s="124"/>
      <c r="G21" s="124"/>
      <c r="H21" s="124"/>
      <c r="I21" s="124"/>
      <c r="J21" s="124"/>
      <c r="K21" s="124">
        <v>1721.3370918795613</v>
      </c>
      <c r="L21" s="124">
        <v>1721.3370918795613</v>
      </c>
      <c r="M21" s="124">
        <v>1721.3370918795613</v>
      </c>
      <c r="N21" s="124">
        <v>1721.3370918795613</v>
      </c>
      <c r="O21" s="124">
        <v>1721.3370918795613</v>
      </c>
      <c r="P21" s="124">
        <v>1721.3370918795613</v>
      </c>
      <c r="Q21" s="124">
        <v>1721.3370918795613</v>
      </c>
      <c r="R21" s="124">
        <v>1721.3370918795613</v>
      </c>
      <c r="S21" s="124">
        <v>1721.3370918795613</v>
      </c>
      <c r="T21" s="124">
        <v>1721.3370918795613</v>
      </c>
      <c r="U21" s="124">
        <v>1721.3370918795613</v>
      </c>
      <c r="V21" s="124">
        <v>1721.3370918795613</v>
      </c>
      <c r="W21" s="124">
        <v>1721.3370918795613</v>
      </c>
      <c r="X21" s="124">
        <v>1721.3370918795613</v>
      </c>
      <c r="Y21" s="124">
        <v>1721.3370918795613</v>
      </c>
      <c r="Z21" s="124">
        <v>1721.3370918795613</v>
      </c>
      <c r="AA21" s="124">
        <v>1721.3370918795613</v>
      </c>
      <c r="AB21" s="124">
        <v>1721.3370918795613</v>
      </c>
      <c r="AC21" s="124">
        <v>1721.3370918795613</v>
      </c>
      <c r="AD21" s="124">
        <v>1721.3370918795613</v>
      </c>
      <c r="AE21" s="124">
        <v>1721.3370918795613</v>
      </c>
      <c r="AF21" s="124">
        <v>1721.3370918795613</v>
      </c>
      <c r="AG21" s="124">
        <v>1721.3370918795613</v>
      </c>
      <c r="AH21" s="124">
        <v>1721.3370918795613</v>
      </c>
      <c r="AI21" s="124">
        <v>1721.3370918795613</v>
      </c>
      <c r="AJ21" s="124">
        <v>1721.3370918795613</v>
      </c>
      <c r="AK21" s="124">
        <v>1721.3370918795613</v>
      </c>
      <c r="AL21" s="124">
        <v>1721.3370918795613</v>
      </c>
      <c r="AM21" s="124">
        <v>1721.3370918795613</v>
      </c>
      <c r="AN21" s="124">
        <v>1721.3370918795613</v>
      </c>
      <c r="AO21" s="124">
        <v>1721.3370918795613</v>
      </c>
      <c r="AP21" s="124">
        <v>1721.3370918795613</v>
      </c>
      <c r="AQ21" s="124">
        <v>1721.3370918795613</v>
      </c>
      <c r="AR21" s="124">
        <v>1721.3370918795613</v>
      </c>
      <c r="AS21" s="124">
        <v>1721.3370918795613</v>
      </c>
      <c r="AT21" s="124">
        <v>1721.3370918795613</v>
      </c>
      <c r="AU21" s="124">
        <v>1721.3370918795613</v>
      </c>
      <c r="AV21" s="124">
        <v>1721.3370918795613</v>
      </c>
      <c r="AW21" s="124">
        <v>1721.3370918795613</v>
      </c>
      <c r="AX21" s="124">
        <v>1721.3370918795613</v>
      </c>
      <c r="AY21" s="124">
        <v>1721.3370918795613</v>
      </c>
    </row>
    <row r="22" spans="1:54">
      <c r="A22" s="109"/>
      <c r="B22" s="120">
        <v>2</v>
      </c>
      <c r="C22" s="110" t="s">
        <v>293</v>
      </c>
      <c r="D22" s="110"/>
      <c r="E22" s="110"/>
      <c r="F22" s="110"/>
      <c r="G22" s="110"/>
      <c r="H22" s="110"/>
      <c r="I22" s="110"/>
      <c r="J22" s="110">
        <v>140.99585179161932</v>
      </c>
      <c r="K22" s="110">
        <v>1721.3370918795613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0</v>
      </c>
      <c r="AG22" s="110">
        <v>0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10">
        <v>0</v>
      </c>
    </row>
    <row r="23" spans="1:54">
      <c r="A23" s="109"/>
      <c r="B23" s="127">
        <v>3</v>
      </c>
      <c r="C23" s="110" t="s">
        <v>293</v>
      </c>
      <c r="D23" s="110"/>
      <c r="E23" s="110"/>
      <c r="F23" s="110"/>
      <c r="G23" s="110"/>
      <c r="H23" s="110"/>
      <c r="I23" s="110"/>
      <c r="J23" s="110">
        <v>1721.3370918795613</v>
      </c>
      <c r="K23" s="110">
        <v>1114.341240087942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</row>
    <row r="24" spans="1:54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1721.3370918795613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4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4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>
        <v>700.49770614502927</v>
      </c>
      <c r="M26" s="110">
        <v>848.99627296979452</v>
      </c>
      <c r="N26" s="110">
        <v>1271.4516067862894</v>
      </c>
      <c r="O26" s="110">
        <v>1021.3750066107219</v>
      </c>
      <c r="P26" s="110">
        <v>1153.3117623545836</v>
      </c>
      <c r="Q26" s="110">
        <v>932.42136426785726</v>
      </c>
      <c r="R26" s="110">
        <v>974.61717448923218</v>
      </c>
      <c r="S26" s="110">
        <v>1074.1006624325241</v>
      </c>
      <c r="T26" s="110">
        <v>979.20569781415315</v>
      </c>
      <c r="U26" s="110">
        <v>1089.674028849091</v>
      </c>
      <c r="V26" s="110">
        <v>1133.4075933262247</v>
      </c>
      <c r="W26" s="110">
        <v>803.29125125864311</v>
      </c>
      <c r="X26" s="110">
        <v>436.87097947980845</v>
      </c>
      <c r="Y26" s="110">
        <v>439.85959522617975</v>
      </c>
      <c r="Z26" s="110">
        <v>827.95154543840874</v>
      </c>
      <c r="AA26" s="110">
        <v>146.46288422176954</v>
      </c>
      <c r="AB26" s="110">
        <v>2008.6040750887785</v>
      </c>
      <c r="AC26" s="110">
        <v>1158.2381249636073</v>
      </c>
      <c r="AD26" s="110">
        <v>1128.6572925038552</v>
      </c>
      <c r="AE26" s="110">
        <v>1034.3900928923642</v>
      </c>
      <c r="AF26" s="110">
        <v>877.7565561577951</v>
      </c>
      <c r="AG26" s="110">
        <v>1000.2990108518258</v>
      </c>
      <c r="AH26" s="110">
        <v>878.64044900676208</v>
      </c>
      <c r="AI26" s="110">
        <v>1003.8662011561609</v>
      </c>
      <c r="AJ26" s="110">
        <v>1049.3721231250797</v>
      </c>
      <c r="AK26" s="110">
        <v>1047.1456775459681</v>
      </c>
      <c r="AL26" s="110">
        <v>1140.9184987329904</v>
      </c>
      <c r="AM26" s="110">
        <v>1058.3036212959742</v>
      </c>
      <c r="AN26" s="110">
        <v>767.7160786402028</v>
      </c>
      <c r="AO26" s="110">
        <v>336.64256372798246</v>
      </c>
      <c r="AP26" s="110">
        <v>707.9127262690206</v>
      </c>
      <c r="AQ26" s="110">
        <v>534.26094008870405</v>
      </c>
      <c r="AR26" s="110">
        <v>818.49103529868114</v>
      </c>
      <c r="AS26" s="110">
        <v>581.69954239573076</v>
      </c>
      <c r="AT26" s="110">
        <v>959.55390200853401</v>
      </c>
      <c r="AU26" s="110">
        <v>1023.2037714555782</v>
      </c>
      <c r="AV26" s="110">
        <v>894.25526647982667</v>
      </c>
      <c r="AW26" s="110">
        <v>801.94222260482275</v>
      </c>
      <c r="AX26" s="110">
        <v>1060.2001182667552</v>
      </c>
      <c r="AY26" s="110">
        <v>570.68668208060501</v>
      </c>
    </row>
    <row r="27" spans="1:54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>
        <v>1877.5489045897211</v>
      </c>
      <c r="M27" s="110">
        <v>246.05119844469186</v>
      </c>
      <c r="N27" s="110">
        <v>213.55263161992661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552</v>
      </c>
      <c r="Z27" s="110">
        <v>0</v>
      </c>
      <c r="AA27" s="110">
        <v>0</v>
      </c>
      <c r="AB27" s="110">
        <v>0</v>
      </c>
      <c r="AC27" s="110">
        <v>0</v>
      </c>
      <c r="AD27" s="110">
        <v>0</v>
      </c>
      <c r="AE27" s="110">
        <v>0</v>
      </c>
      <c r="AF27" s="110">
        <v>0</v>
      </c>
      <c r="AG27" s="110">
        <v>0</v>
      </c>
      <c r="AH27" s="110">
        <v>0</v>
      </c>
      <c r="AI27" s="110">
        <v>0</v>
      </c>
      <c r="AJ27" s="110">
        <v>0</v>
      </c>
      <c r="AK27" s="110">
        <v>0</v>
      </c>
      <c r="AL27" s="110">
        <v>0</v>
      </c>
      <c r="AM27" s="110">
        <v>0</v>
      </c>
      <c r="AN27" s="110">
        <v>0</v>
      </c>
      <c r="AO27" s="110">
        <v>0</v>
      </c>
      <c r="AP27" s="110">
        <v>695.54890458972113</v>
      </c>
      <c r="AQ27" s="110">
        <v>0</v>
      </c>
      <c r="AR27" s="110">
        <v>552</v>
      </c>
      <c r="AS27" s="110">
        <v>0</v>
      </c>
      <c r="AT27" s="110">
        <v>0</v>
      </c>
      <c r="AU27" s="110">
        <v>0</v>
      </c>
      <c r="AV27" s="110">
        <v>0</v>
      </c>
      <c r="AW27" s="110">
        <v>0</v>
      </c>
      <c r="AX27" s="110">
        <v>552</v>
      </c>
      <c r="AY27" s="110">
        <v>0</v>
      </c>
    </row>
    <row r="28" spans="1:54">
      <c r="A28" s="109"/>
      <c r="B28" s="120">
        <v>4</v>
      </c>
      <c r="C28" s="109" t="s">
        <v>293</v>
      </c>
      <c r="D28" s="110"/>
      <c r="E28" s="110"/>
      <c r="F28" s="110"/>
      <c r="G28" s="110"/>
      <c r="H28" s="110"/>
      <c r="I28" s="110"/>
      <c r="J28" s="110"/>
      <c r="K28" s="110">
        <v>1386.9910432816885</v>
      </c>
      <c r="L28" s="110">
        <v>1057.1067658977538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0">
        <v>0</v>
      </c>
      <c r="AM28" s="110">
        <v>0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10">
        <v>0</v>
      </c>
    </row>
    <row r="29" spans="1:54">
      <c r="A29" s="109"/>
      <c r="B29" s="127">
        <v>5</v>
      </c>
      <c r="C29" s="109" t="s">
        <v>293</v>
      </c>
      <c r="D29" s="110"/>
      <c r="E29" s="110"/>
      <c r="F29" s="110"/>
      <c r="G29" s="110"/>
      <c r="H29" s="110"/>
      <c r="I29" s="110"/>
      <c r="J29" s="110"/>
      <c r="K29" s="110">
        <v>206.52829968444826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</row>
    <row r="30" spans="1:54">
      <c r="A30" s="109"/>
      <c r="B30" s="127">
        <v>6</v>
      </c>
      <c r="C30" s="109" t="s">
        <v>293</v>
      </c>
      <c r="D30" s="110"/>
      <c r="E30" s="110"/>
      <c r="F30" s="110"/>
      <c r="G30" s="110"/>
      <c r="H30" s="110"/>
      <c r="I30" s="110"/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0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</row>
    <row r="31" spans="1:54">
      <c r="A31" s="109"/>
      <c r="B31" s="130">
        <v>7</v>
      </c>
      <c r="C31" s="109" t="s">
        <v>293</v>
      </c>
      <c r="D31" s="110"/>
      <c r="E31" s="110"/>
      <c r="F31" s="110"/>
      <c r="G31" s="110"/>
      <c r="H31" s="110"/>
      <c r="I31" s="110"/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0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</row>
    <row r="32" spans="1:54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>
        <v>1277.0442983011517</v>
      </c>
      <c r="M38" s="106">
        <v>1759.7748264140228</v>
      </c>
      <c r="N38" s="106">
        <v>2794.7883074025194</v>
      </c>
      <c r="O38" s="106">
        <v>2730.0062735604465</v>
      </c>
      <c r="P38" s="106">
        <v>3458.4246462061606</v>
      </c>
      <c r="Q38" s="106">
        <v>3203.6684879785057</v>
      </c>
      <c r="R38" s="106">
        <v>3674.2050893371529</v>
      </c>
      <c r="S38" s="106">
        <v>3933.1908653655169</v>
      </c>
      <c r="T38" s="106">
        <v>3885.9919771195023</v>
      </c>
      <c r="U38" s="106">
        <v>3885.5236460845572</v>
      </c>
      <c r="V38" s="106">
        <v>3940.9340731351749</v>
      </c>
      <c r="W38" s="106">
        <v>3450.9064236750128</v>
      </c>
      <c r="X38" s="106">
        <v>3440.2907329582035</v>
      </c>
      <c r="Y38" s="106">
        <v>3924.5386693596038</v>
      </c>
      <c r="Z38" s="106">
        <v>3045.3822726372327</v>
      </c>
      <c r="AA38" s="106">
        <v>4539.9308203074424</v>
      </c>
      <c r="AB38" s="106">
        <v>3657.6914090243154</v>
      </c>
      <c r="AC38" s="106">
        <v>3992.9595499700413</v>
      </c>
      <c r="AD38" s="106">
        <v>3889.5403824297932</v>
      </c>
      <c r="AE38" s="106">
        <v>3940.8075820412841</v>
      </c>
      <c r="AF38" s="106">
        <v>3590.3441416732653</v>
      </c>
      <c r="AG38" s="106">
        <v>3989.3924214674753</v>
      </c>
      <c r="AH38" s="106">
        <v>3532.5308705489583</v>
      </c>
      <c r="AI38" s="106">
        <v>3919.8249958421347</v>
      </c>
      <c r="AJ38" s="106">
        <v>4018.8255518085612</v>
      </c>
      <c r="AK38" s="106">
        <v>3924.0519973876876</v>
      </c>
      <c r="AL38" s="106">
        <v>4143.9798791544363</v>
      </c>
      <c r="AM38" s="106">
        <v>3792.8940536376817</v>
      </c>
      <c r="AN38" s="106">
        <v>3427.9326917037188</v>
      </c>
      <c r="AO38" s="106">
        <v>4017.6044372936954</v>
      </c>
      <c r="AP38" s="106">
        <v>3555.2849486646328</v>
      </c>
      <c r="AQ38" s="106">
        <v>4020.860785209723</v>
      </c>
      <c r="AR38" s="106">
        <v>3688.9636188925629</v>
      </c>
      <c r="AS38" s="106">
        <v>4027.2854973162025</v>
      </c>
      <c r="AT38" s="106">
        <v>3993.6437729251143</v>
      </c>
      <c r="AU38" s="106">
        <v>3774.99390347807</v>
      </c>
      <c r="AV38" s="106">
        <v>3098.1260502385808</v>
      </c>
      <c r="AW38" s="106">
        <v>3864.7824975600088</v>
      </c>
      <c r="AX38" s="106">
        <v>3909.8974769170691</v>
      </c>
      <c r="AY38" s="106">
        <v>2669.026747832705</v>
      </c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>
        <v>0</v>
      </c>
      <c r="M39" s="106">
        <v>1565.8264725154195</v>
      </c>
      <c r="N39" s="106">
        <v>1551.9540337146323</v>
      </c>
      <c r="O39" s="106">
        <v>817.26749017276052</v>
      </c>
      <c r="P39" s="106">
        <v>881.01017096263104</v>
      </c>
      <c r="Q39" s="106">
        <v>248.10782268728462</v>
      </c>
      <c r="R39" s="106">
        <v>620.37541110726261</v>
      </c>
      <c r="S39" s="106">
        <v>312.90614713560035</v>
      </c>
      <c r="T39" s="106">
        <v>0</v>
      </c>
      <c r="U39" s="106">
        <v>0</v>
      </c>
      <c r="V39" s="106">
        <v>106.85600847224123</v>
      </c>
      <c r="W39" s="106">
        <v>0</v>
      </c>
      <c r="X39" s="106">
        <v>359.03596249563634</v>
      </c>
      <c r="Y39" s="106">
        <v>599.79941034786452</v>
      </c>
      <c r="Z39" s="106">
        <v>220.31495226828702</v>
      </c>
      <c r="AA39" s="106">
        <v>951.25506581471654</v>
      </c>
      <c r="AB39" s="106">
        <v>0</v>
      </c>
      <c r="AC39" s="106">
        <v>0</v>
      </c>
      <c r="AD39" s="106">
        <v>0</v>
      </c>
      <c r="AE39" s="106">
        <v>0</v>
      </c>
      <c r="AF39" s="106">
        <v>29.096977102594792</v>
      </c>
      <c r="AG39" s="106">
        <v>331.50624261433904</v>
      </c>
      <c r="AH39" s="106">
        <v>1.0263553779350332</v>
      </c>
      <c r="AI39" s="106">
        <v>335.5064779353529</v>
      </c>
      <c r="AJ39" s="106">
        <v>0</v>
      </c>
      <c r="AK39" s="106">
        <v>0</v>
      </c>
      <c r="AL39" s="106">
        <v>64.299297046221454</v>
      </c>
      <c r="AM39" s="106">
        <v>0</v>
      </c>
      <c r="AN39" s="106">
        <v>0</v>
      </c>
      <c r="AO39" s="106">
        <v>441.95067391197063</v>
      </c>
      <c r="AP39" s="106">
        <v>0</v>
      </c>
      <c r="AQ39" s="106">
        <v>447.07594963522115</v>
      </c>
      <c r="AR39" s="106">
        <v>10.743020742404042</v>
      </c>
      <c r="AS39" s="106">
        <v>357.21263522171512</v>
      </c>
      <c r="AT39" s="106">
        <v>0</v>
      </c>
      <c r="AU39" s="106">
        <v>0</v>
      </c>
      <c r="AV39" s="106">
        <v>77.26745362552083</v>
      </c>
      <c r="AW39" s="106">
        <v>862.02185935854277</v>
      </c>
      <c r="AX39" s="106">
        <v>142.10007974982364</v>
      </c>
      <c r="AY39" s="106">
        <v>98.935340430611177</v>
      </c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/>
      <c r="I40" s="106"/>
      <c r="J40" s="106"/>
      <c r="K40" s="106">
        <v>0</v>
      </c>
      <c r="L40" s="106">
        <v>0</v>
      </c>
      <c r="M40" s="106">
        <v>0</v>
      </c>
      <c r="N40" s="106">
        <v>0</v>
      </c>
      <c r="O40" s="106">
        <v>0</v>
      </c>
      <c r="P40" s="106">
        <v>0</v>
      </c>
      <c r="Q40" s="106">
        <v>0</v>
      </c>
      <c r="R40" s="106">
        <v>0</v>
      </c>
      <c r="S40" s="106">
        <v>0</v>
      </c>
      <c r="T40" s="106">
        <v>0</v>
      </c>
      <c r="U40" s="106">
        <v>0</v>
      </c>
      <c r="V40" s="106">
        <v>0</v>
      </c>
      <c r="W40" s="106">
        <v>0</v>
      </c>
      <c r="X40" s="106">
        <v>0</v>
      </c>
      <c r="Y40" s="106">
        <v>0</v>
      </c>
      <c r="Z40" s="106">
        <v>0</v>
      </c>
      <c r="AA40" s="106">
        <v>0</v>
      </c>
      <c r="AB40" s="106">
        <v>0</v>
      </c>
      <c r="AC40" s="106">
        <v>0</v>
      </c>
      <c r="AD40" s="106">
        <v>0</v>
      </c>
      <c r="AE40" s="106">
        <v>0</v>
      </c>
      <c r="AF40" s="106">
        <v>0</v>
      </c>
      <c r="AG40" s="106">
        <v>0</v>
      </c>
      <c r="AH40" s="106">
        <v>0</v>
      </c>
      <c r="AI40" s="106">
        <v>0</v>
      </c>
      <c r="AJ40" s="106">
        <v>0</v>
      </c>
      <c r="AK40" s="106">
        <v>0</v>
      </c>
      <c r="AL40" s="106">
        <v>0</v>
      </c>
      <c r="AM40" s="106">
        <v>0</v>
      </c>
      <c r="AN40" s="106">
        <v>0</v>
      </c>
      <c r="AO40" s="106">
        <v>0</v>
      </c>
      <c r="AP40" s="106">
        <v>0</v>
      </c>
      <c r="AQ40" s="106">
        <v>0</v>
      </c>
      <c r="AR40" s="106">
        <v>0</v>
      </c>
      <c r="AS40" s="106">
        <v>0</v>
      </c>
      <c r="AT40" s="106">
        <v>0</v>
      </c>
      <c r="AU40" s="106">
        <v>0</v>
      </c>
      <c r="AV40" s="106">
        <v>0</v>
      </c>
      <c r="AW40" s="106">
        <v>0</v>
      </c>
      <c r="AX40" s="106">
        <v>0</v>
      </c>
      <c r="AY40" s="106">
        <v>0</v>
      </c>
    </row>
    <row r="41" spans="1:51">
      <c r="A41" s="109"/>
      <c r="B41" s="127">
        <v>9</v>
      </c>
      <c r="C41" s="109" t="s">
        <v>293</v>
      </c>
      <c r="D41" s="106"/>
      <c r="E41" s="106"/>
      <c r="F41" s="106"/>
      <c r="G41" s="106"/>
      <c r="H41" s="106"/>
      <c r="I41" s="106"/>
      <c r="J41" s="106"/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  <c r="R41" s="106">
        <v>0</v>
      </c>
      <c r="S41" s="106">
        <v>0</v>
      </c>
      <c r="T41" s="106">
        <v>0</v>
      </c>
      <c r="U41" s="106">
        <v>0</v>
      </c>
      <c r="V41" s="106">
        <v>0</v>
      </c>
      <c r="W41" s="106">
        <v>0</v>
      </c>
      <c r="X41" s="106">
        <v>0</v>
      </c>
      <c r="Y41" s="106">
        <v>0</v>
      </c>
      <c r="Z41" s="106">
        <v>0</v>
      </c>
      <c r="AA41" s="106">
        <v>0</v>
      </c>
      <c r="AB41" s="106">
        <v>0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6">
        <v>0</v>
      </c>
      <c r="AL41" s="106">
        <v>0</v>
      </c>
      <c r="AM41" s="106">
        <v>0</v>
      </c>
      <c r="AN41" s="106">
        <v>0</v>
      </c>
      <c r="AO41" s="106">
        <v>0</v>
      </c>
      <c r="AP41" s="106">
        <v>0</v>
      </c>
      <c r="AQ41" s="106">
        <v>0</v>
      </c>
      <c r="AR41" s="106">
        <v>0</v>
      </c>
      <c r="AS41" s="106">
        <v>0</v>
      </c>
      <c r="AT41" s="106">
        <v>0</v>
      </c>
      <c r="AU41" s="106">
        <v>0</v>
      </c>
      <c r="AV41" s="106">
        <v>0</v>
      </c>
      <c r="AW41" s="106">
        <v>0</v>
      </c>
      <c r="AX41" s="106">
        <v>0</v>
      </c>
      <c r="AY41" s="106">
        <v>0</v>
      </c>
    </row>
    <row r="42" spans="1:51">
      <c r="A42" s="109"/>
      <c r="B42" s="130">
        <v>10</v>
      </c>
      <c r="C42" s="109" t="s">
        <v>293</v>
      </c>
      <c r="D42" s="106"/>
      <c r="E42" s="106"/>
      <c r="F42" s="106"/>
      <c r="G42" s="106"/>
      <c r="H42" s="106"/>
      <c r="I42" s="106"/>
      <c r="J42" s="106">
        <v>0</v>
      </c>
      <c r="K42" s="106">
        <v>0</v>
      </c>
      <c r="L42" s="106">
        <v>0</v>
      </c>
      <c r="M42" s="106">
        <v>0</v>
      </c>
      <c r="N42" s="106">
        <v>0</v>
      </c>
      <c r="O42" s="106">
        <v>0</v>
      </c>
      <c r="P42" s="106">
        <v>0</v>
      </c>
      <c r="Q42" s="106">
        <v>0</v>
      </c>
      <c r="R42" s="106">
        <v>0</v>
      </c>
      <c r="S42" s="106">
        <v>0</v>
      </c>
      <c r="T42" s="106">
        <v>0</v>
      </c>
      <c r="U42" s="106">
        <v>0</v>
      </c>
      <c r="V42" s="106">
        <v>0</v>
      </c>
      <c r="W42" s="106">
        <v>0</v>
      </c>
      <c r="X42" s="106">
        <v>0</v>
      </c>
      <c r="Y42" s="106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6">
        <v>0</v>
      </c>
      <c r="AL42" s="106">
        <v>0</v>
      </c>
      <c r="AM42" s="106">
        <v>0</v>
      </c>
      <c r="AN42" s="106">
        <v>0</v>
      </c>
      <c r="AO42" s="106">
        <v>0</v>
      </c>
      <c r="AP42" s="106">
        <v>0</v>
      </c>
      <c r="AQ42" s="106">
        <v>0</v>
      </c>
      <c r="AR42" s="106">
        <v>0</v>
      </c>
      <c r="AS42" s="106">
        <v>0</v>
      </c>
      <c r="AT42" s="106">
        <v>0</v>
      </c>
      <c r="AU42" s="106">
        <v>0</v>
      </c>
      <c r="AV42" s="106">
        <v>0</v>
      </c>
      <c r="AW42" s="106">
        <v>0</v>
      </c>
      <c r="AX42" s="106">
        <v>0</v>
      </c>
      <c r="AY42" s="106">
        <v>0</v>
      </c>
    </row>
    <row r="43" spans="1:51">
      <c r="A43" s="109"/>
      <c r="B43" s="130">
        <v>11</v>
      </c>
      <c r="C43" s="109" t="s">
        <v>293</v>
      </c>
      <c r="D43" s="106"/>
      <c r="E43" s="106"/>
      <c r="F43" s="106"/>
      <c r="G43" s="106"/>
      <c r="H43" s="106"/>
      <c r="I43" s="106"/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  <c r="R43" s="106">
        <v>0</v>
      </c>
      <c r="S43" s="106">
        <v>0</v>
      </c>
      <c r="T43" s="106">
        <v>0</v>
      </c>
      <c r="U43" s="106">
        <v>0</v>
      </c>
      <c r="V43" s="106">
        <v>0</v>
      </c>
      <c r="W43" s="106">
        <v>0</v>
      </c>
      <c r="X43" s="106">
        <v>0</v>
      </c>
      <c r="Y43" s="106">
        <v>0</v>
      </c>
      <c r="Z43" s="106">
        <v>0</v>
      </c>
      <c r="AA43" s="106">
        <v>0</v>
      </c>
      <c r="AB43" s="106">
        <v>0</v>
      </c>
      <c r="AC43" s="106">
        <v>0</v>
      </c>
      <c r="AD43" s="106">
        <v>0</v>
      </c>
      <c r="AE43" s="106">
        <v>0</v>
      </c>
      <c r="AF43" s="106">
        <v>0</v>
      </c>
      <c r="AG43" s="106">
        <v>0</v>
      </c>
      <c r="AH43" s="106">
        <v>0</v>
      </c>
      <c r="AI43" s="106">
        <v>0</v>
      </c>
      <c r="AJ43" s="106">
        <v>0</v>
      </c>
      <c r="AK43" s="106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106">
        <v>0</v>
      </c>
      <c r="AR43" s="106">
        <v>0</v>
      </c>
      <c r="AS43" s="106">
        <v>0</v>
      </c>
      <c r="AT43" s="106">
        <v>0</v>
      </c>
      <c r="AU43" s="106">
        <v>0</v>
      </c>
      <c r="AV43" s="106">
        <v>0</v>
      </c>
      <c r="AW43" s="106">
        <v>0</v>
      </c>
      <c r="AX43" s="106">
        <v>0</v>
      </c>
      <c r="AY43" s="106">
        <v>0</v>
      </c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0">
        <v>0</v>
      </c>
      <c r="U86" s="110">
        <v>0</v>
      </c>
      <c r="V86" s="110">
        <v>0</v>
      </c>
      <c r="W86" s="110">
        <v>0</v>
      </c>
      <c r="X86" s="110">
        <v>0</v>
      </c>
      <c r="Y86" s="110">
        <v>0</v>
      </c>
      <c r="Z86" s="110">
        <v>0</v>
      </c>
      <c r="AA86" s="110">
        <v>0</v>
      </c>
      <c r="AB86" s="110">
        <v>0</v>
      </c>
      <c r="AC86" s="110">
        <v>0</v>
      </c>
      <c r="AD86" s="110">
        <v>0</v>
      </c>
      <c r="AE86" s="110">
        <v>0</v>
      </c>
      <c r="AF86" s="110">
        <v>0</v>
      </c>
      <c r="AG86" s="110">
        <v>0</v>
      </c>
      <c r="AH86" s="110">
        <v>0</v>
      </c>
      <c r="AI86" s="110">
        <v>0</v>
      </c>
      <c r="AJ86" s="110">
        <v>0</v>
      </c>
      <c r="AK86" s="110">
        <v>0</v>
      </c>
      <c r="AL86" s="110">
        <v>0</v>
      </c>
      <c r="AM86" s="110">
        <v>0</v>
      </c>
      <c r="AN86" s="110">
        <v>0</v>
      </c>
      <c r="AO86" s="110">
        <v>0</v>
      </c>
      <c r="AP86" s="110">
        <v>0</v>
      </c>
      <c r="AQ86" s="110">
        <v>0</v>
      </c>
      <c r="AR86" s="110">
        <v>0</v>
      </c>
      <c r="AS86" s="110">
        <v>0</v>
      </c>
      <c r="AT86" s="110">
        <v>0</v>
      </c>
      <c r="AU86" s="110">
        <v>0</v>
      </c>
      <c r="AV86" s="110">
        <v>0</v>
      </c>
      <c r="AW86" s="110">
        <v>0</v>
      </c>
      <c r="AX86" s="110">
        <v>0</v>
      </c>
      <c r="AY86" s="110">
        <v>0</v>
      </c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0">
        <v>0</v>
      </c>
      <c r="U87" s="110">
        <v>0</v>
      </c>
      <c r="V87" s="110">
        <v>0</v>
      </c>
      <c r="W87" s="110">
        <v>0</v>
      </c>
      <c r="X87" s="110">
        <v>0</v>
      </c>
      <c r="Y87" s="110">
        <v>0</v>
      </c>
      <c r="Z87" s="110">
        <v>0</v>
      </c>
      <c r="AA87" s="110">
        <v>0</v>
      </c>
      <c r="AB87" s="110">
        <v>0</v>
      </c>
      <c r="AC87" s="110">
        <v>0</v>
      </c>
      <c r="AD87" s="110">
        <v>0</v>
      </c>
      <c r="AE87" s="110">
        <v>0</v>
      </c>
      <c r="AF87" s="110">
        <v>0</v>
      </c>
      <c r="AG87" s="110">
        <v>0</v>
      </c>
      <c r="AH87" s="110">
        <v>0</v>
      </c>
      <c r="AI87" s="110">
        <v>0</v>
      </c>
      <c r="AJ87" s="110">
        <v>0</v>
      </c>
      <c r="AK87" s="110">
        <v>0</v>
      </c>
      <c r="AL87" s="110">
        <v>0</v>
      </c>
      <c r="AM87" s="110">
        <v>0</v>
      </c>
      <c r="AN87" s="110">
        <v>0</v>
      </c>
      <c r="AO87" s="110">
        <v>0</v>
      </c>
      <c r="AP87" s="110">
        <v>0</v>
      </c>
      <c r="AQ87" s="110">
        <v>0</v>
      </c>
      <c r="AR87" s="110">
        <v>0</v>
      </c>
      <c r="AS87" s="110">
        <v>0</v>
      </c>
      <c r="AT87" s="110">
        <v>0</v>
      </c>
      <c r="AU87" s="110">
        <v>0</v>
      </c>
      <c r="AV87" s="110">
        <v>0</v>
      </c>
      <c r="AW87" s="110">
        <v>0</v>
      </c>
      <c r="AX87" s="110">
        <v>0</v>
      </c>
      <c r="AY87" s="110">
        <v>0</v>
      </c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/>
      <c r="I88" s="110"/>
      <c r="J88" s="110"/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>
        <v>0</v>
      </c>
      <c r="AG88" s="110">
        <v>0</v>
      </c>
      <c r="AH88" s="110">
        <v>0</v>
      </c>
      <c r="AI88" s="110">
        <v>0</v>
      </c>
      <c r="AJ88" s="110">
        <v>0</v>
      </c>
      <c r="AK88" s="110">
        <v>0</v>
      </c>
      <c r="AL88" s="110">
        <v>0</v>
      </c>
      <c r="AM88" s="110">
        <v>0</v>
      </c>
      <c r="AN88" s="110">
        <v>0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  <c r="AU88" s="110">
        <v>0</v>
      </c>
      <c r="AV88" s="110">
        <v>0</v>
      </c>
      <c r="AW88" s="110">
        <v>0</v>
      </c>
      <c r="AX88" s="110">
        <v>0</v>
      </c>
      <c r="AY88" s="110">
        <v>0</v>
      </c>
    </row>
    <row r="89" spans="1:52">
      <c r="A89" s="109"/>
      <c r="B89" s="130">
        <v>45</v>
      </c>
      <c r="C89" s="109" t="s">
        <v>293</v>
      </c>
      <c r="D89" s="110"/>
      <c r="E89" s="110"/>
      <c r="F89" s="110"/>
      <c r="G89" s="110"/>
      <c r="H89" s="110"/>
      <c r="I89" s="110"/>
      <c r="J89" s="110"/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0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0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</row>
    <row r="90" spans="1:52">
      <c r="A90" s="109"/>
      <c r="B90" s="130">
        <v>46</v>
      </c>
      <c r="C90" s="109" t="s">
        <v>293</v>
      </c>
      <c r="D90" s="110"/>
      <c r="E90" s="110"/>
      <c r="F90" s="110"/>
      <c r="G90" s="110"/>
      <c r="H90" s="110"/>
      <c r="I90" s="110"/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</row>
    <row r="91" spans="1:52">
      <c r="A91" s="109"/>
      <c r="B91" s="130">
        <v>47</v>
      </c>
      <c r="C91" s="109" t="s">
        <v>293</v>
      </c>
      <c r="D91" s="110"/>
      <c r="E91" s="110"/>
      <c r="F91" s="110"/>
      <c r="G91" s="110"/>
      <c r="H91" s="110"/>
      <c r="I91" s="110"/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275429.04657030257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1909.9482098398264</v>
      </c>
      <c r="D95" s="110">
        <v>1721.3370918795613</v>
      </c>
      <c r="E95" s="110">
        <v>1721.3370918795613</v>
      </c>
      <c r="F95" s="110">
        <v>1721.3370918795613</v>
      </c>
      <c r="G95" s="110">
        <v>1721.3370918795613</v>
      </c>
      <c r="H95" s="110">
        <v>1721.3370918795613</v>
      </c>
      <c r="I95" s="110">
        <v>1721.3370918795613</v>
      </c>
      <c r="J95" s="110">
        <v>1721.3370918795613</v>
      </c>
      <c r="K95" s="110">
        <v>0</v>
      </c>
      <c r="L95" s="110">
        <v>0</v>
      </c>
      <c r="M95" s="110">
        <v>0</v>
      </c>
      <c r="N95" s="110">
        <v>0</v>
      </c>
      <c r="O95" s="110">
        <v>0</v>
      </c>
      <c r="P95" s="110">
        <v>0</v>
      </c>
      <c r="Q95" s="110">
        <v>0</v>
      </c>
      <c r="R95" s="110">
        <v>0</v>
      </c>
      <c r="S95" s="110">
        <v>0</v>
      </c>
      <c r="T95" s="110">
        <v>0</v>
      </c>
      <c r="U95" s="110">
        <v>0</v>
      </c>
      <c r="V95" s="110">
        <v>0</v>
      </c>
      <c r="W95" s="110">
        <v>0</v>
      </c>
      <c r="X95" s="110">
        <v>0</v>
      </c>
      <c r="Y95" s="110">
        <v>0</v>
      </c>
      <c r="Z95" s="110">
        <v>0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0</v>
      </c>
      <c r="AG95" s="110">
        <v>0</v>
      </c>
      <c r="AH95" s="110">
        <v>0</v>
      </c>
      <c r="AI95" s="110">
        <v>0</v>
      </c>
      <c r="AJ95" s="110">
        <v>0</v>
      </c>
      <c r="AK95" s="110">
        <v>0</v>
      </c>
      <c r="AL95" s="110">
        <v>0</v>
      </c>
      <c r="AM95" s="110">
        <v>0</v>
      </c>
      <c r="AN95" s="110">
        <v>0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  <c r="AU95" s="110">
        <v>0</v>
      </c>
      <c r="AV95" s="110">
        <v>0</v>
      </c>
      <c r="AW95" s="110">
        <v>0</v>
      </c>
      <c r="AX95" s="110">
        <v>0</v>
      </c>
      <c r="AY95" s="110">
        <v>0</v>
      </c>
    </row>
    <row r="96" spans="1:52">
      <c r="A96" s="109"/>
      <c r="B96" s="120">
        <v>2</v>
      </c>
      <c r="C96" s="110">
        <v>1909.9482098398264</v>
      </c>
      <c r="D96" s="110">
        <v>1909.9482098398264</v>
      </c>
      <c r="E96" s="110">
        <v>1721.3370918795613</v>
      </c>
      <c r="F96" s="110">
        <v>1721.3370918795613</v>
      </c>
      <c r="G96" s="110">
        <v>1721.3370918795613</v>
      </c>
      <c r="H96" s="110">
        <v>1721.3370918795613</v>
      </c>
      <c r="I96" s="110">
        <v>1721.3370918795613</v>
      </c>
      <c r="J96" s="110">
        <v>1580.341240087942</v>
      </c>
      <c r="K96" s="110">
        <v>0</v>
      </c>
      <c r="L96" s="110">
        <v>0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</row>
    <row r="97" spans="1:52">
      <c r="A97" s="109"/>
      <c r="B97" s="127">
        <v>3</v>
      </c>
      <c r="C97" s="110">
        <v>1661.9591540515826</v>
      </c>
      <c r="D97" s="110">
        <v>1909.9482098398264</v>
      </c>
      <c r="E97" s="110">
        <v>1909.9482098398264</v>
      </c>
      <c r="F97" s="110">
        <v>1721.3370918795613</v>
      </c>
      <c r="G97" s="110">
        <v>1721.3370918795613</v>
      </c>
      <c r="H97" s="110">
        <v>1721.3370918795613</v>
      </c>
      <c r="I97" s="110">
        <v>1721.3370918795613</v>
      </c>
      <c r="J97" s="110">
        <v>0</v>
      </c>
      <c r="K97" s="110">
        <v>0</v>
      </c>
      <c r="L97" s="110">
        <v>0</v>
      </c>
      <c r="M97" s="110">
        <v>0</v>
      </c>
      <c r="N97" s="110">
        <v>0</v>
      </c>
      <c r="O97" s="110">
        <v>0</v>
      </c>
      <c r="P97" s="110">
        <v>0</v>
      </c>
      <c r="Q97" s="110">
        <v>0</v>
      </c>
      <c r="R97" s="110">
        <v>0</v>
      </c>
      <c r="S97" s="110">
        <v>0</v>
      </c>
      <c r="T97" s="110">
        <v>0</v>
      </c>
      <c r="U97" s="110">
        <v>0</v>
      </c>
      <c r="V97" s="110">
        <v>0</v>
      </c>
      <c r="W97" s="110">
        <v>0</v>
      </c>
      <c r="X97" s="110">
        <v>0</v>
      </c>
      <c r="Y97" s="110">
        <v>0</v>
      </c>
      <c r="Z97" s="110">
        <v>0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0</v>
      </c>
      <c r="AG97" s="110">
        <v>0</v>
      </c>
      <c r="AH97" s="110">
        <v>0</v>
      </c>
      <c r="AI97" s="110">
        <v>0</v>
      </c>
      <c r="AJ97" s="110">
        <v>0</v>
      </c>
      <c r="AK97" s="110">
        <v>0</v>
      </c>
      <c r="AL97" s="110">
        <v>0</v>
      </c>
      <c r="AM97" s="110">
        <v>0</v>
      </c>
      <c r="AN97" s="110">
        <v>0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0</v>
      </c>
    </row>
    <row r="98" spans="1:52">
      <c r="A98" s="109"/>
      <c r="B98" s="130">
        <v>4</v>
      </c>
      <c r="C98" s="106">
        <v>1660.9115722382035</v>
      </c>
      <c r="D98" s="110">
        <v>1661.9591540515826</v>
      </c>
      <c r="E98" s="110">
        <v>1909.9482098398264</v>
      </c>
      <c r="F98" s="110">
        <v>1909.9482098398264</v>
      </c>
      <c r="G98" s="110">
        <v>1721.3370918795613</v>
      </c>
      <c r="H98" s="110">
        <v>1721.3370918795613</v>
      </c>
      <c r="I98" s="110">
        <v>1721.3370918795613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0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</row>
    <row r="99" spans="1:52">
      <c r="A99" s="128"/>
      <c r="B99" s="132" t="s">
        <v>296</v>
      </c>
      <c r="C99" s="125">
        <v>1319.9482098398264</v>
      </c>
      <c r="D99" s="125">
        <v>1003.9115722382035</v>
      </c>
      <c r="E99" s="125">
        <v>1222.9591540515826</v>
      </c>
      <c r="F99" s="125">
        <v>1440.9482098398264</v>
      </c>
      <c r="G99" s="125">
        <v>1311.9482098398264</v>
      </c>
      <c r="H99" s="125">
        <v>1177.3370918795613</v>
      </c>
      <c r="I99" s="125">
        <v>1222.3370918795613</v>
      </c>
      <c r="J99" s="125">
        <v>1159.3370918795613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5">
        <v>0</v>
      </c>
      <c r="S99" s="125">
        <v>0</v>
      </c>
      <c r="T99" s="125">
        <v>0</v>
      </c>
      <c r="U99" s="125">
        <v>0</v>
      </c>
      <c r="V99" s="125">
        <v>0</v>
      </c>
      <c r="W99" s="125">
        <v>0</v>
      </c>
      <c r="X99" s="125">
        <v>0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25">
        <v>0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0</v>
      </c>
      <c r="AM99" s="125">
        <v>0</v>
      </c>
      <c r="AN99" s="125">
        <v>0</v>
      </c>
      <c r="AO99" s="125">
        <v>0</v>
      </c>
      <c r="AP99" s="125">
        <v>0</v>
      </c>
      <c r="AQ99" s="125">
        <v>0</v>
      </c>
      <c r="AR99" s="125">
        <v>0</v>
      </c>
      <c r="AS99" s="125">
        <v>0</v>
      </c>
      <c r="AT99" s="125">
        <v>0</v>
      </c>
      <c r="AU99" s="125">
        <v>0</v>
      </c>
      <c r="AV99" s="125">
        <v>0</v>
      </c>
      <c r="AW99" s="125">
        <v>0</v>
      </c>
      <c r="AX99" s="125">
        <v>0</v>
      </c>
      <c r="AY99" s="125">
        <v>0</v>
      </c>
      <c r="AZ99" s="107">
        <f>SUM($D99:$AY99)</f>
        <v>8538.7784216081218</v>
      </c>
    </row>
    <row r="100" spans="1:52">
      <c r="A100" s="131" t="s">
        <v>133</v>
      </c>
      <c r="B100" s="119">
        <v>1</v>
      </c>
      <c r="C100" s="106">
        <v>122.39332949241017</v>
      </c>
      <c r="D100" s="106">
        <v>122.39332949241017</v>
      </c>
      <c r="E100" s="106">
        <v>1532.430490505006</v>
      </c>
      <c r="F100" s="106">
        <v>1877.5489045897211</v>
      </c>
      <c r="G100" s="106">
        <v>1182</v>
      </c>
      <c r="H100" s="106">
        <v>1877.5489045897211</v>
      </c>
      <c r="I100" s="106">
        <v>630</v>
      </c>
      <c r="J100" s="106">
        <v>1775.5489045897211</v>
      </c>
      <c r="K100" s="106">
        <v>1877.5489045897211</v>
      </c>
      <c r="L100" s="106">
        <v>1775.5489045897211</v>
      </c>
      <c r="M100" s="106">
        <v>1182</v>
      </c>
      <c r="N100" s="106">
        <v>1775.5489045897211</v>
      </c>
      <c r="O100" s="106">
        <v>1182</v>
      </c>
      <c r="P100" s="106">
        <v>1877.5489045897211</v>
      </c>
      <c r="Q100" s="106">
        <v>1325.5489045897211</v>
      </c>
      <c r="R100" s="106">
        <v>1877.5489045897211</v>
      </c>
      <c r="S100" s="106">
        <v>1877.5489045897211</v>
      </c>
      <c r="T100" s="106">
        <v>1877.5489045897211</v>
      </c>
      <c r="U100" s="106">
        <v>1877.5489045897211</v>
      </c>
      <c r="V100" s="106">
        <v>1877.5489045897211</v>
      </c>
      <c r="W100" s="106">
        <v>1325.5489045897211</v>
      </c>
      <c r="X100" s="106">
        <v>1325.5489045897211</v>
      </c>
      <c r="Y100" s="106">
        <v>1877.5489045897211</v>
      </c>
      <c r="Z100" s="106">
        <v>552</v>
      </c>
      <c r="AA100" s="106">
        <v>2430</v>
      </c>
      <c r="AB100" s="106">
        <v>1877.5489045897211</v>
      </c>
      <c r="AC100" s="106">
        <v>1877.5489045897211</v>
      </c>
      <c r="AD100" s="106">
        <v>1877.5489045897211</v>
      </c>
      <c r="AE100" s="106">
        <v>1877.5489045897211</v>
      </c>
      <c r="AF100" s="106">
        <v>1325.5489045897211</v>
      </c>
      <c r="AG100" s="106">
        <v>1877.5489045897211</v>
      </c>
      <c r="AH100" s="106">
        <v>1325.5489045897211</v>
      </c>
      <c r="AI100" s="106">
        <v>1775.5489045897211</v>
      </c>
      <c r="AJ100" s="106">
        <v>1877.5489045897211</v>
      </c>
      <c r="AK100" s="106">
        <v>1775.5489045897211</v>
      </c>
      <c r="AL100" s="106">
        <v>1877.5489045897211</v>
      </c>
      <c r="AM100" s="106">
        <v>1877.5489045897211</v>
      </c>
      <c r="AN100" s="106">
        <v>1182</v>
      </c>
      <c r="AO100" s="106">
        <v>1877.5489045897211</v>
      </c>
      <c r="AP100" s="106">
        <v>1325.5489045897211</v>
      </c>
      <c r="AQ100" s="106">
        <v>1775.5489045897211</v>
      </c>
      <c r="AR100" s="106">
        <v>1325.5489045897211</v>
      </c>
      <c r="AS100" s="106">
        <v>1775.5489045897211</v>
      </c>
      <c r="AT100" s="106">
        <v>1877.5489045897211</v>
      </c>
      <c r="AU100" s="106">
        <v>1877.5489045897211</v>
      </c>
      <c r="AV100" s="106">
        <v>630</v>
      </c>
      <c r="AW100" s="106">
        <v>1775.5489045897211</v>
      </c>
      <c r="AX100" s="106">
        <v>1877.5489045897211</v>
      </c>
      <c r="AY100" s="106">
        <v>450</v>
      </c>
    </row>
    <row r="101" spans="1:52">
      <c r="A101" s="109"/>
      <c r="B101" s="119">
        <v>2</v>
      </c>
      <c r="C101" s="106">
        <v>0</v>
      </c>
      <c r="D101" s="106">
        <v>0</v>
      </c>
      <c r="E101" s="106">
        <v>0</v>
      </c>
      <c r="F101" s="106">
        <v>548.43049050500599</v>
      </c>
      <c r="G101" s="106">
        <v>1579.9793950947271</v>
      </c>
      <c r="H101" s="106">
        <v>1877.5489045897211</v>
      </c>
      <c r="I101" s="106">
        <v>1877.5489045897211</v>
      </c>
      <c r="J101" s="106">
        <v>1325.5489045897211</v>
      </c>
      <c r="K101" s="106">
        <v>1877.5489045897211</v>
      </c>
      <c r="L101" s="106">
        <v>1177.0511984446919</v>
      </c>
      <c r="M101" s="106">
        <v>1028.5526316199266</v>
      </c>
      <c r="N101" s="106">
        <v>606.09729780343173</v>
      </c>
      <c r="O101" s="106">
        <v>583.27119578243094</v>
      </c>
      <c r="P101" s="106">
        <v>318.50833801756835</v>
      </c>
      <c r="Q101" s="106">
        <v>379.63587833943222</v>
      </c>
      <c r="R101" s="106">
        <v>227.56760843992106</v>
      </c>
      <c r="S101" s="106">
        <v>174.01585059711806</v>
      </c>
      <c r="T101" s="106">
        <v>171.35905737268604</v>
      </c>
      <c r="U101" s="106">
        <v>198.2339331133162</v>
      </c>
      <c r="V101" s="106">
        <v>197.37524437681259</v>
      </c>
      <c r="W101" s="106">
        <v>268.63289770789061</v>
      </c>
      <c r="X101" s="106">
        <v>149.31082281780328</v>
      </c>
      <c r="Y101" s="106">
        <v>86.000132181344611</v>
      </c>
      <c r="Z101" s="106">
        <v>438.59749133265711</v>
      </c>
      <c r="AA101" s="106">
        <v>3.1346071108875719</v>
      </c>
      <c r="AB101" s="106">
        <v>250.62834120155117</v>
      </c>
      <c r="AC101" s="106">
        <v>155.93912082766496</v>
      </c>
      <c r="AD101" s="106">
        <v>154.83073291353094</v>
      </c>
      <c r="AE101" s="106">
        <v>156.98954461088783</v>
      </c>
      <c r="AF101" s="106">
        <v>269.78189304281386</v>
      </c>
      <c r="AG101" s="106">
        <v>178.03178678070924</v>
      </c>
      <c r="AH101" s="106">
        <v>280.9402423636684</v>
      </c>
      <c r="AI101" s="106">
        <v>189.62294579722868</v>
      </c>
      <c r="AJ101" s="106">
        <v>167.79972726186998</v>
      </c>
      <c r="AK101" s="106">
        <v>176.20295430562305</v>
      </c>
      <c r="AL101" s="106">
        <v>134.83336016235376</v>
      </c>
      <c r="AM101" s="106">
        <v>142.07864345610074</v>
      </c>
      <c r="AN101" s="106">
        <v>247.91146940561907</v>
      </c>
      <c r="AO101" s="106">
        <v>54.26890567763661</v>
      </c>
      <c r="AP101" s="106">
        <v>204.9050839983372</v>
      </c>
      <c r="AQ101" s="106">
        <v>88.19304849935429</v>
      </c>
      <c r="AR101" s="106">
        <v>225.25091779039428</v>
      </c>
      <c r="AS101" s="106">
        <v>93.100279984384656</v>
      </c>
      <c r="AT101" s="106">
        <v>138.09528256557167</v>
      </c>
      <c r="AU101" s="106">
        <v>175.44041569971466</v>
      </c>
      <c r="AV101" s="106">
        <v>451.73405380960924</v>
      </c>
      <c r="AW101" s="106">
        <v>169.34073579450762</v>
      </c>
      <c r="AX101" s="106">
        <v>207.68952211747342</v>
      </c>
      <c r="AY101" s="106">
        <v>432.55174462658954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864.97939509472712</v>
      </c>
      <c r="I102" s="106">
        <v>1877.5489045897211</v>
      </c>
      <c r="J102" s="106">
        <v>1877.5489045897211</v>
      </c>
      <c r="K102" s="106">
        <v>1325.5489045897211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51.979395094727124</v>
      </c>
      <c r="J103" s="106">
        <v>1154.5282996844483</v>
      </c>
      <c r="K103" s="106">
        <v>490.55786130803267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481.15939866256406</v>
      </c>
      <c r="D109" s="106">
        <v>478.3621632951706</v>
      </c>
      <c r="E109" s="106">
        <v>1901.9527751901285</v>
      </c>
      <c r="F109" s="106">
        <v>2869.6385441874631</v>
      </c>
      <c r="G109" s="106">
        <v>3472.2794514389798</v>
      </c>
      <c r="H109" s="106">
        <v>3891.728860128655</v>
      </c>
      <c r="I109" s="106">
        <v>4127.0557975752799</v>
      </c>
      <c r="J109" s="106">
        <v>4289.0164445230776</v>
      </c>
      <c r="K109" s="106">
        <v>4413.5324688934452</v>
      </c>
      <c r="L109" s="106">
        <v>4508.0438990857683</v>
      </c>
      <c r="M109" s="106">
        <v>4532.1112364727533</v>
      </c>
      <c r="N109" s="106">
        <v>4570.4100552758409</v>
      </c>
      <c r="O109" s="106">
        <v>4631.8136852998286</v>
      </c>
      <c r="P109" s="106">
        <v>4647.3387564661489</v>
      </c>
      <c r="Q109" s="106">
        <v>4627.2210102777244</v>
      </c>
      <c r="R109" s="106">
        <v>4634.6554490280996</v>
      </c>
      <c r="S109" s="106">
        <v>4616.0901433060681</v>
      </c>
      <c r="T109" s="106">
        <v>4691.8536216278908</v>
      </c>
      <c r="U109" s="106">
        <v>4658.6373384519493</v>
      </c>
      <c r="V109" s="106">
        <v>4637.0946820454474</v>
      </c>
      <c r="W109" s="106">
        <v>4640.9246749434424</v>
      </c>
      <c r="X109" s="106">
        <v>4643.1536035238723</v>
      </c>
      <c r="Y109" s="106">
        <v>4666.5216081027584</v>
      </c>
      <c r="Z109" s="106">
        <v>4648.3321522599499</v>
      </c>
      <c r="AA109" s="106">
        <v>4693.8503842876044</v>
      </c>
      <c r="AB109" s="106">
        <v>4699.4187768454103</v>
      </c>
      <c r="AC109" s="106">
        <v>4662.0373484843112</v>
      </c>
      <c r="AD109" s="106">
        <v>4660.2511222174862</v>
      </c>
      <c r="AE109" s="106">
        <v>4664.0292577354448</v>
      </c>
      <c r="AF109" s="106">
        <v>4636.7214621316743</v>
      </c>
      <c r="AG109" s="106">
        <v>4633.7140119361156</v>
      </c>
      <c r="AH109" s="106">
        <v>4633.3609016233568</v>
      </c>
      <c r="AI109" s="106">
        <v>4652.6823848483355</v>
      </c>
      <c r="AJ109" s="106">
        <v>4665.2676259382588</v>
      </c>
      <c r="AK109" s="106">
        <v>4670.697709655291</v>
      </c>
      <c r="AL109" s="106">
        <v>4684.603805952127</v>
      </c>
      <c r="AM109" s="106">
        <v>4704.176254114278</v>
      </c>
      <c r="AN109" s="106">
        <v>4671.8474748501603</v>
      </c>
      <c r="AO109" s="106">
        <v>4662.8315453884461</v>
      </c>
      <c r="AP109" s="106">
        <v>4649.5116071063012</v>
      </c>
      <c r="AQ109" s="106">
        <v>4663.1479095971235</v>
      </c>
      <c r="AR109" s="106">
        <v>4680.8825773098324</v>
      </c>
      <c r="AS109" s="106">
        <v>4675.8328173476802</v>
      </c>
      <c r="AT109" s="106">
        <v>4692.0145141163512</v>
      </c>
      <c r="AU109" s="106">
        <v>4656.7559949918395</v>
      </c>
      <c r="AV109" s="106">
        <v>4617.9368491519799</v>
      </c>
      <c r="AW109" s="106">
        <v>4650.6582502133042</v>
      </c>
      <c r="AX109" s="106">
        <v>4622.8104700205367</v>
      </c>
      <c r="AY109" s="106">
        <v>4610.4919692299954</v>
      </c>
    </row>
    <row r="110" spans="1:52">
      <c r="A110" s="109"/>
      <c r="B110" s="119">
        <v>2</v>
      </c>
      <c r="C110" s="106">
        <v>0</v>
      </c>
      <c r="D110" s="106">
        <v>0</v>
      </c>
      <c r="E110" s="106">
        <v>0</v>
      </c>
      <c r="F110" s="106">
        <v>1366.9527751901285</v>
      </c>
      <c r="G110" s="106">
        <v>2869.6385441874631</v>
      </c>
      <c r="H110" s="106">
        <v>3472.2794514389798</v>
      </c>
      <c r="I110" s="106">
        <v>3891.728860128655</v>
      </c>
      <c r="J110" s="106">
        <v>4127.0557975752799</v>
      </c>
      <c r="K110" s="106">
        <v>4289.0164445230776</v>
      </c>
      <c r="L110" s="106">
        <v>4413.5324688934452</v>
      </c>
      <c r="M110" s="106">
        <v>4508.0438990857683</v>
      </c>
      <c r="N110" s="106">
        <v>4532.1112364727533</v>
      </c>
      <c r="O110" s="106">
        <v>4570.4100552758409</v>
      </c>
      <c r="P110" s="106">
        <v>4631.8136852998286</v>
      </c>
      <c r="Q110" s="106">
        <v>4647.3387564661489</v>
      </c>
      <c r="R110" s="106">
        <v>4627.2210102777244</v>
      </c>
      <c r="S110" s="106">
        <v>4634.6554490280996</v>
      </c>
      <c r="T110" s="106">
        <v>4616.0901433060681</v>
      </c>
      <c r="U110" s="106">
        <v>4691.8536216278908</v>
      </c>
      <c r="V110" s="106">
        <v>4658.6373384519493</v>
      </c>
      <c r="W110" s="106">
        <v>4637.0946820454474</v>
      </c>
      <c r="X110" s="106">
        <v>4640.9246749434424</v>
      </c>
      <c r="Y110" s="106">
        <v>4643.1536035238723</v>
      </c>
      <c r="Z110" s="106">
        <v>4666.5216081027584</v>
      </c>
      <c r="AA110" s="106">
        <v>4648.3321522599499</v>
      </c>
      <c r="AB110" s="106">
        <v>4693.8503842876044</v>
      </c>
      <c r="AC110" s="106">
        <v>4699.4187768454103</v>
      </c>
      <c r="AD110" s="106">
        <v>4662.0373484843112</v>
      </c>
      <c r="AE110" s="106">
        <v>4660.2511222174862</v>
      </c>
      <c r="AF110" s="106">
        <v>4664.0292577354448</v>
      </c>
      <c r="AG110" s="106">
        <v>4636.7214621316743</v>
      </c>
      <c r="AH110" s="106">
        <v>4633.7140119361156</v>
      </c>
      <c r="AI110" s="106">
        <v>4633.3609016233568</v>
      </c>
      <c r="AJ110" s="106">
        <v>4652.6823848483355</v>
      </c>
      <c r="AK110" s="106">
        <v>4665.2676259382588</v>
      </c>
      <c r="AL110" s="106">
        <v>4670.697709655291</v>
      </c>
      <c r="AM110" s="106">
        <v>4684.603805952127</v>
      </c>
      <c r="AN110" s="106">
        <v>4704.176254114278</v>
      </c>
      <c r="AO110" s="106">
        <v>4671.8474748501603</v>
      </c>
      <c r="AP110" s="106">
        <v>4662.8315453884461</v>
      </c>
      <c r="AQ110" s="106">
        <v>4649.5116071063012</v>
      </c>
      <c r="AR110" s="106">
        <v>4663.1479095971235</v>
      </c>
      <c r="AS110" s="106">
        <v>4680.8825773098324</v>
      </c>
      <c r="AT110" s="106">
        <v>4675.8328173476802</v>
      </c>
      <c r="AU110" s="106">
        <v>4692.0145141163512</v>
      </c>
      <c r="AV110" s="106">
        <v>4656.7559949918395</v>
      </c>
      <c r="AW110" s="106">
        <v>4617.9368491519799</v>
      </c>
      <c r="AX110" s="106">
        <v>4650.6582502133042</v>
      </c>
      <c r="AY110" s="106">
        <v>4622.8104700205367</v>
      </c>
    </row>
    <row r="111" spans="1:52">
      <c r="A111" s="109"/>
      <c r="B111" s="119">
        <v>3</v>
      </c>
      <c r="C111" s="106">
        <v>0</v>
      </c>
      <c r="D111" s="106">
        <v>0</v>
      </c>
      <c r="E111" s="106">
        <v>0</v>
      </c>
      <c r="F111" s="106">
        <v>0</v>
      </c>
      <c r="G111" s="106">
        <v>785.95277519012848</v>
      </c>
      <c r="H111" s="106">
        <v>2869.6385441874631</v>
      </c>
      <c r="I111" s="106">
        <v>3472.2794514389798</v>
      </c>
      <c r="J111" s="106">
        <v>3891.728860128655</v>
      </c>
      <c r="K111" s="106">
        <v>4127.0557975752799</v>
      </c>
      <c r="L111" s="106">
        <v>4289.0164445230776</v>
      </c>
      <c r="M111" s="106">
        <v>4413.5324688934452</v>
      </c>
      <c r="N111" s="106">
        <v>4508.0438990857683</v>
      </c>
      <c r="O111" s="106">
        <v>4532.1112364727533</v>
      </c>
      <c r="P111" s="106">
        <v>4570.4100552758409</v>
      </c>
      <c r="Q111" s="106">
        <v>4631.8136852998286</v>
      </c>
      <c r="R111" s="106">
        <v>4647.3387564661489</v>
      </c>
      <c r="S111" s="106">
        <v>4627.2210102777244</v>
      </c>
      <c r="T111" s="106">
        <v>4634.6554490280996</v>
      </c>
      <c r="U111" s="106">
        <v>4616.0901433060681</v>
      </c>
      <c r="V111" s="106">
        <v>4691.8536216278908</v>
      </c>
      <c r="W111" s="106">
        <v>4658.6373384519493</v>
      </c>
      <c r="X111" s="106">
        <v>4637.0946820454474</v>
      </c>
      <c r="Y111" s="106">
        <v>4640.9246749434424</v>
      </c>
      <c r="Z111" s="106">
        <v>4643.1536035238723</v>
      </c>
      <c r="AA111" s="106">
        <v>4666.5216081027584</v>
      </c>
      <c r="AB111" s="106">
        <v>4648.3321522599499</v>
      </c>
      <c r="AC111" s="106">
        <v>4693.8503842876044</v>
      </c>
      <c r="AD111" s="106">
        <v>4699.4187768454103</v>
      </c>
      <c r="AE111" s="106">
        <v>4662.0373484843112</v>
      </c>
      <c r="AF111" s="106">
        <v>4660.2511222174862</v>
      </c>
      <c r="AG111" s="106">
        <v>4664.0292577354448</v>
      </c>
      <c r="AH111" s="106">
        <v>4636.7214621316743</v>
      </c>
      <c r="AI111" s="106">
        <v>4633.7140119361156</v>
      </c>
      <c r="AJ111" s="106">
        <v>4633.3609016233568</v>
      </c>
      <c r="AK111" s="106">
        <v>4652.6823848483355</v>
      </c>
      <c r="AL111" s="106">
        <v>4665.2676259382588</v>
      </c>
      <c r="AM111" s="106">
        <v>4670.697709655291</v>
      </c>
      <c r="AN111" s="106">
        <v>4684.603805952127</v>
      </c>
      <c r="AO111" s="106">
        <v>4704.176254114278</v>
      </c>
      <c r="AP111" s="106">
        <v>4671.8474748501603</v>
      </c>
      <c r="AQ111" s="106">
        <v>4662.8315453884461</v>
      </c>
      <c r="AR111" s="106">
        <v>4649.5116071063012</v>
      </c>
      <c r="AS111" s="106">
        <v>4663.1479095971235</v>
      </c>
      <c r="AT111" s="106">
        <v>4680.8825773098324</v>
      </c>
      <c r="AU111" s="106">
        <v>4675.8328173476802</v>
      </c>
      <c r="AV111" s="106">
        <v>4692.0145141163512</v>
      </c>
      <c r="AW111" s="106">
        <v>4656.7559949918395</v>
      </c>
      <c r="AX111" s="106">
        <v>4617.9368491519799</v>
      </c>
      <c r="AY111" s="106">
        <v>4650.6582502133042</v>
      </c>
    </row>
    <row r="112" spans="1:52">
      <c r="A112" s="109"/>
      <c r="B112" s="120">
        <v>4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168.95277519012848</v>
      </c>
      <c r="I112" s="106">
        <v>2329.5913193775914</v>
      </c>
      <c r="J112" s="106">
        <v>3472.2794514389798</v>
      </c>
      <c r="K112" s="106">
        <v>3891.728860128655</v>
      </c>
      <c r="L112" s="106">
        <v>4127.0557975752799</v>
      </c>
      <c r="M112" s="106">
        <v>4289.0164445230776</v>
      </c>
      <c r="N112" s="106">
        <v>4413.5324688934452</v>
      </c>
      <c r="O112" s="106">
        <v>4508.0438990857683</v>
      </c>
      <c r="P112" s="106">
        <v>4532.1112364727533</v>
      </c>
      <c r="Q112" s="106">
        <v>4570.4100552758409</v>
      </c>
      <c r="R112" s="106">
        <v>4631.8136852998286</v>
      </c>
      <c r="S112" s="106">
        <v>4647.3387564661489</v>
      </c>
      <c r="T112" s="106">
        <v>4627.2210102777244</v>
      </c>
      <c r="U112" s="106">
        <v>4634.6554490280996</v>
      </c>
      <c r="V112" s="106">
        <v>4616.0901433060681</v>
      </c>
      <c r="W112" s="106">
        <v>4691.8536216278908</v>
      </c>
      <c r="X112" s="106">
        <v>4658.6373384519493</v>
      </c>
      <c r="Y112" s="106">
        <v>4637.0946820454474</v>
      </c>
      <c r="Z112" s="106">
        <v>4640.9246749434424</v>
      </c>
      <c r="AA112" s="106">
        <v>4643.1536035238723</v>
      </c>
      <c r="AB112" s="106">
        <v>4666.5216081027584</v>
      </c>
      <c r="AC112" s="106">
        <v>4648.3321522599499</v>
      </c>
      <c r="AD112" s="106">
        <v>4693.8503842876044</v>
      </c>
      <c r="AE112" s="106">
        <v>4699.4187768454103</v>
      </c>
      <c r="AF112" s="106">
        <v>4662.0373484843112</v>
      </c>
      <c r="AG112" s="106">
        <v>4660.2511222174862</v>
      </c>
      <c r="AH112" s="106">
        <v>4664.0292577354448</v>
      </c>
      <c r="AI112" s="106">
        <v>4636.7214621316743</v>
      </c>
      <c r="AJ112" s="106">
        <v>4633.7140119361156</v>
      </c>
      <c r="AK112" s="106">
        <v>4633.3609016233568</v>
      </c>
      <c r="AL112" s="106">
        <v>4652.6823848483355</v>
      </c>
      <c r="AM112" s="106">
        <v>4665.2676259382588</v>
      </c>
      <c r="AN112" s="106">
        <v>4670.697709655291</v>
      </c>
      <c r="AO112" s="106">
        <v>4684.603805952127</v>
      </c>
      <c r="AP112" s="106">
        <v>4704.176254114278</v>
      </c>
      <c r="AQ112" s="106">
        <v>4671.8474748501603</v>
      </c>
      <c r="AR112" s="106">
        <v>4662.8315453884461</v>
      </c>
      <c r="AS112" s="106">
        <v>4649.5116071063012</v>
      </c>
      <c r="AT112" s="106">
        <v>4663.1479095971235</v>
      </c>
      <c r="AU112" s="106">
        <v>4680.8825773098324</v>
      </c>
      <c r="AV112" s="106">
        <v>4675.8328173476802</v>
      </c>
      <c r="AW112" s="106">
        <v>4692.0145141163512</v>
      </c>
      <c r="AX112" s="106">
        <v>4656.7559949918395</v>
      </c>
      <c r="AY112" s="106">
        <v>4617.9368491519799</v>
      </c>
    </row>
    <row r="113" spans="1:52">
      <c r="A113" s="109"/>
      <c r="B113" s="120">
        <v>5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1470.5913193775914</v>
      </c>
      <c r="K113" s="106">
        <v>3472.2794514389798</v>
      </c>
      <c r="L113" s="106">
        <v>3891.728860128655</v>
      </c>
      <c r="M113" s="106">
        <v>4127.0557975752799</v>
      </c>
      <c r="N113" s="106">
        <v>4289.0164445230776</v>
      </c>
      <c r="O113" s="106">
        <v>4413.5324688934452</v>
      </c>
      <c r="P113" s="106">
        <v>4508.0438990857683</v>
      </c>
      <c r="Q113" s="106">
        <v>4532.1112364727533</v>
      </c>
      <c r="R113" s="106">
        <v>4570.4100552758409</v>
      </c>
      <c r="S113" s="106">
        <v>4631.8136852998286</v>
      </c>
      <c r="T113" s="106">
        <v>4647.3387564661489</v>
      </c>
      <c r="U113" s="106">
        <v>4627.2210102777244</v>
      </c>
      <c r="V113" s="106">
        <v>4634.6554490280996</v>
      </c>
      <c r="W113" s="106">
        <v>4616.0901433060681</v>
      </c>
      <c r="X113" s="106">
        <v>4691.8536216278908</v>
      </c>
      <c r="Y113" s="106">
        <v>4658.6373384519493</v>
      </c>
      <c r="Z113" s="106">
        <v>4637.0946820454474</v>
      </c>
      <c r="AA113" s="106">
        <v>4640.9246749434424</v>
      </c>
      <c r="AB113" s="106">
        <v>4643.1536035238723</v>
      </c>
      <c r="AC113" s="106">
        <v>4666.5216081027584</v>
      </c>
      <c r="AD113" s="106">
        <v>4648.3321522599499</v>
      </c>
      <c r="AE113" s="106">
        <v>4693.8503842876044</v>
      </c>
      <c r="AF113" s="106">
        <v>4699.4187768454103</v>
      </c>
      <c r="AG113" s="106">
        <v>4662.0373484843112</v>
      </c>
      <c r="AH113" s="106">
        <v>4660.2511222174862</v>
      </c>
      <c r="AI113" s="106">
        <v>4664.0292577354448</v>
      </c>
      <c r="AJ113" s="106">
        <v>4636.7214621316743</v>
      </c>
      <c r="AK113" s="106">
        <v>4633.7140119361156</v>
      </c>
      <c r="AL113" s="106">
        <v>4633.3609016233568</v>
      </c>
      <c r="AM113" s="106">
        <v>4652.6823848483355</v>
      </c>
      <c r="AN113" s="106">
        <v>4665.2676259382588</v>
      </c>
      <c r="AO113" s="106">
        <v>4670.697709655291</v>
      </c>
      <c r="AP113" s="106">
        <v>4684.603805952127</v>
      </c>
      <c r="AQ113" s="106">
        <v>4704.176254114278</v>
      </c>
      <c r="AR113" s="106">
        <v>4671.8474748501603</v>
      </c>
      <c r="AS113" s="106">
        <v>4662.8315453884461</v>
      </c>
      <c r="AT113" s="106">
        <v>4649.5116071063012</v>
      </c>
      <c r="AU113" s="106">
        <v>4663.1479095971235</v>
      </c>
      <c r="AV113" s="106">
        <v>4680.8825773098324</v>
      </c>
      <c r="AW113" s="106">
        <v>4675.8328173476802</v>
      </c>
      <c r="AX113" s="106">
        <v>4692.0145141163512</v>
      </c>
      <c r="AY113" s="106">
        <v>4656.7559949918395</v>
      </c>
    </row>
    <row r="114" spans="1:52">
      <c r="A114" s="109"/>
      <c r="B114" s="120">
        <v>6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635.59131937759139</v>
      </c>
      <c r="L114" s="106">
        <v>2145.8264725154195</v>
      </c>
      <c r="M114" s="106">
        <v>2131.9540337146323</v>
      </c>
      <c r="N114" s="106">
        <v>1332.2674901727605</v>
      </c>
      <c r="O114" s="106">
        <v>1559.010170962631</v>
      </c>
      <c r="P114" s="106">
        <v>955.10782268728462</v>
      </c>
      <c r="Q114" s="106">
        <v>1304.3754111072626</v>
      </c>
      <c r="R114" s="106">
        <v>857.90614713560035</v>
      </c>
      <c r="S114" s="106">
        <v>637.21918991032408</v>
      </c>
      <c r="T114" s="106">
        <v>680.04089809064999</v>
      </c>
      <c r="U114" s="106">
        <v>706.85600847224123</v>
      </c>
      <c r="V114" s="106">
        <v>686.2869371425495</v>
      </c>
      <c r="W114" s="106">
        <v>1154.0359624956363</v>
      </c>
      <c r="X114" s="106">
        <v>1175.7994103478645</v>
      </c>
      <c r="Y114" s="106">
        <v>767.31495226828702</v>
      </c>
      <c r="Z114" s="106">
        <v>1613.2550658147165</v>
      </c>
      <c r="AA114" s="106">
        <v>97.163861738004925</v>
      </c>
      <c r="AB114" s="106">
        <v>456.39712765713193</v>
      </c>
      <c r="AC114" s="106">
        <v>537.59118121096299</v>
      </c>
      <c r="AD114" s="106">
        <v>533.57240688392858</v>
      </c>
      <c r="AE114" s="106">
        <v>598.09697710259479</v>
      </c>
      <c r="AF114" s="106">
        <v>1103.506242614339</v>
      </c>
      <c r="AG114" s="106">
        <v>710.02635537793503</v>
      </c>
      <c r="AH114" s="106">
        <v>1129.5064779353529</v>
      </c>
      <c r="AI114" s="106">
        <v>740.42612637535149</v>
      </c>
      <c r="AJ114" s="106">
        <v>642.62983230223517</v>
      </c>
      <c r="AK114" s="106">
        <v>660.29929704622145</v>
      </c>
      <c r="AL114" s="106">
        <v>489.73413278167936</v>
      </c>
      <c r="AM114" s="106">
        <v>509.20098076735439</v>
      </c>
      <c r="AN114" s="106">
        <v>1106.9506739119706</v>
      </c>
      <c r="AO114" s="106">
        <v>647.66318864456343</v>
      </c>
      <c r="AP114" s="106">
        <v>1029.0759496352211</v>
      </c>
      <c r="AQ114" s="106">
        <v>663.74302074240404</v>
      </c>
      <c r="AR114" s="106">
        <v>1015.2126352217151</v>
      </c>
      <c r="AS114" s="106">
        <v>644.56197753395782</v>
      </c>
      <c r="AT114" s="106">
        <v>574.74974999729011</v>
      </c>
      <c r="AU114" s="106">
        <v>647.26745362552083</v>
      </c>
      <c r="AV114" s="106">
        <v>1565.0218593585428</v>
      </c>
      <c r="AW114" s="106">
        <v>816.10007974982364</v>
      </c>
      <c r="AX114" s="106">
        <v>765.93534043061118</v>
      </c>
      <c r="AY114" s="106">
        <v>2022.9877662836461</v>
      </c>
    </row>
    <row r="115" spans="1:52">
      <c r="A115" s="109"/>
      <c r="B115" s="127">
        <v>7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0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6">
        <v>0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6">
        <v>0</v>
      </c>
      <c r="AV115" s="106">
        <v>0</v>
      </c>
      <c r="AW115" s="106">
        <v>0</v>
      </c>
      <c r="AX115" s="106">
        <v>0</v>
      </c>
      <c r="AY115" s="106">
        <v>0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>
        <v>1089.363774146517</v>
      </c>
      <c r="D122" s="106">
        <v>5242.6487703439288</v>
      </c>
      <c r="E122" s="106">
        <v>5428.3758488486765</v>
      </c>
      <c r="F122" s="106">
        <v>5242.6487703439288</v>
      </c>
      <c r="G122" s="106">
        <v>5242.6487703439288</v>
      </c>
      <c r="H122" s="106">
        <v>5242.6487703439288</v>
      </c>
      <c r="I122" s="106">
        <v>5242.6487703439288</v>
      </c>
      <c r="J122" s="106">
        <v>5242.6487703439288</v>
      </c>
      <c r="K122" s="106">
        <v>5242.6487703439288</v>
      </c>
      <c r="L122" s="106">
        <v>5242.6487703439288</v>
      </c>
      <c r="M122" s="106">
        <v>5242.6487703439288</v>
      </c>
      <c r="N122" s="106">
        <v>5242.6487703439288</v>
      </c>
      <c r="O122" s="106">
        <v>5242.6487703439288</v>
      </c>
      <c r="P122" s="106">
        <v>5242.6487703439288</v>
      </c>
      <c r="Q122" s="106">
        <v>5242.6487703439288</v>
      </c>
      <c r="R122" s="106">
        <v>5242.6487703439288</v>
      </c>
      <c r="S122" s="106">
        <v>5242.6487703439288</v>
      </c>
      <c r="T122" s="106">
        <v>5242.6487703439288</v>
      </c>
      <c r="U122" s="106">
        <v>5242.6487703439288</v>
      </c>
      <c r="V122" s="106">
        <v>5242.6487703439288</v>
      </c>
      <c r="W122" s="106">
        <v>5242.6487703439288</v>
      </c>
      <c r="X122" s="106">
        <v>5242.6487703439288</v>
      </c>
      <c r="Y122" s="106">
        <v>5242.6487703439288</v>
      </c>
      <c r="Z122" s="106">
        <v>5242.6487703439288</v>
      </c>
      <c r="AA122" s="106">
        <v>5242.6487703439288</v>
      </c>
      <c r="AB122" s="106">
        <v>5242.6487703439288</v>
      </c>
      <c r="AC122" s="106">
        <v>5242.6487703439288</v>
      </c>
      <c r="AD122" s="106">
        <v>5242.6487703439288</v>
      </c>
      <c r="AE122" s="106">
        <v>5242.6487703439288</v>
      </c>
      <c r="AF122" s="106">
        <v>5242.6487703439288</v>
      </c>
      <c r="AG122" s="106">
        <v>5242.6487703439288</v>
      </c>
      <c r="AH122" s="106">
        <v>5242.6487703439288</v>
      </c>
      <c r="AI122" s="106">
        <v>5242.6487703439288</v>
      </c>
      <c r="AJ122" s="106">
        <v>5242.6487703439288</v>
      </c>
      <c r="AK122" s="106">
        <v>5242.6487703439288</v>
      </c>
      <c r="AL122" s="106">
        <v>5242.6487703439288</v>
      </c>
      <c r="AM122" s="106">
        <v>5242.6487703439288</v>
      </c>
      <c r="AN122" s="106">
        <v>5242.6487703439288</v>
      </c>
      <c r="AO122" s="106">
        <v>5242.6487703439288</v>
      </c>
      <c r="AP122" s="106">
        <v>5242.6487703439288</v>
      </c>
      <c r="AQ122" s="106">
        <v>5242.6487703439288</v>
      </c>
      <c r="AR122" s="106">
        <v>5242.6487703439288</v>
      </c>
      <c r="AS122" s="106">
        <v>5242.6487703439288</v>
      </c>
      <c r="AT122" s="106">
        <v>5242.6487703439288</v>
      </c>
      <c r="AU122" s="106">
        <v>5242.6487703439288</v>
      </c>
      <c r="AV122" s="106">
        <v>5242.6487703439288</v>
      </c>
      <c r="AW122" s="106">
        <v>5242.6487703439288</v>
      </c>
      <c r="AX122" s="106">
        <v>5242.6487703439288</v>
      </c>
      <c r="AY122" s="106">
        <v>5242.6487703439288</v>
      </c>
    </row>
    <row r="123" spans="1:52">
      <c r="A123" s="109"/>
      <c r="B123" s="119">
        <v>2</v>
      </c>
      <c r="C123" s="106">
        <v>491.63673233251325</v>
      </c>
      <c r="D123" s="106">
        <v>495.0460216214542</v>
      </c>
      <c r="E123" s="106">
        <v>3228.5741788204377</v>
      </c>
      <c r="F123" s="106">
        <v>3628.9572870683514</v>
      </c>
      <c r="G123" s="106">
        <v>3504.7957231470414</v>
      </c>
      <c r="H123" s="106">
        <v>3504.7957231470414</v>
      </c>
      <c r="I123" s="106">
        <v>3504.7957231470414</v>
      </c>
      <c r="J123" s="106">
        <v>3504.7957231470414</v>
      </c>
      <c r="K123" s="106">
        <v>3504.7957231470414</v>
      </c>
      <c r="L123" s="106">
        <v>3504.7957231470414</v>
      </c>
      <c r="M123" s="106">
        <v>3504.7957231470414</v>
      </c>
      <c r="N123" s="106">
        <v>3504.7957231470414</v>
      </c>
      <c r="O123" s="106">
        <v>3504.7957231470414</v>
      </c>
      <c r="P123" s="106">
        <v>3504.7957231470414</v>
      </c>
      <c r="Q123" s="106">
        <v>3504.7957231470414</v>
      </c>
      <c r="R123" s="106">
        <v>3504.7957231470414</v>
      </c>
      <c r="S123" s="106">
        <v>3504.7957231470414</v>
      </c>
      <c r="T123" s="106">
        <v>3504.7957231470414</v>
      </c>
      <c r="U123" s="106">
        <v>3504.7957231470414</v>
      </c>
      <c r="V123" s="106">
        <v>3504.7957231470414</v>
      </c>
      <c r="W123" s="106">
        <v>3504.7957231470414</v>
      </c>
      <c r="X123" s="106">
        <v>3504.7957231470414</v>
      </c>
      <c r="Y123" s="106">
        <v>3504.7957231470414</v>
      </c>
      <c r="Z123" s="106">
        <v>3504.7957231470414</v>
      </c>
      <c r="AA123" s="106">
        <v>3504.7957231470414</v>
      </c>
      <c r="AB123" s="106">
        <v>3504.7957231470414</v>
      </c>
      <c r="AC123" s="106">
        <v>3504.7957231470414</v>
      </c>
      <c r="AD123" s="106">
        <v>3504.7957231470414</v>
      </c>
      <c r="AE123" s="106">
        <v>3504.7957231470414</v>
      </c>
      <c r="AF123" s="106">
        <v>3504.7957231470414</v>
      </c>
      <c r="AG123" s="106">
        <v>3504.7957231470414</v>
      </c>
      <c r="AH123" s="106">
        <v>3504.7957231470414</v>
      </c>
      <c r="AI123" s="106">
        <v>3504.7957231470414</v>
      </c>
      <c r="AJ123" s="106">
        <v>3504.7957231470414</v>
      </c>
      <c r="AK123" s="106">
        <v>3504.7957231470414</v>
      </c>
      <c r="AL123" s="106">
        <v>3504.7957231470414</v>
      </c>
      <c r="AM123" s="106">
        <v>3504.7957231470414</v>
      </c>
      <c r="AN123" s="106">
        <v>3504.7957231470414</v>
      </c>
      <c r="AO123" s="106">
        <v>3504.7957231470414</v>
      </c>
      <c r="AP123" s="106">
        <v>3504.7957231470414</v>
      </c>
      <c r="AQ123" s="106">
        <v>3504.7957231470414</v>
      </c>
      <c r="AR123" s="106">
        <v>3504.7957231470414</v>
      </c>
      <c r="AS123" s="106">
        <v>3504.7957231470414</v>
      </c>
      <c r="AT123" s="106">
        <v>3504.7957231470414</v>
      </c>
      <c r="AU123" s="106">
        <v>3504.7957231470414</v>
      </c>
      <c r="AV123" s="106">
        <v>3504.7957231470414</v>
      </c>
      <c r="AW123" s="106">
        <v>3504.7957231470414</v>
      </c>
      <c r="AX123" s="106">
        <v>3504.7957231470414</v>
      </c>
      <c r="AY123" s="106">
        <v>3504.7957231470414</v>
      </c>
    </row>
    <row r="124" spans="1:52">
      <c r="A124" s="109"/>
      <c r="B124" s="119">
        <v>3</v>
      </c>
      <c r="C124" s="106">
        <v>0</v>
      </c>
      <c r="D124" s="106">
        <v>0</v>
      </c>
      <c r="E124" s="106">
        <v>0</v>
      </c>
      <c r="F124" s="106">
        <v>1603.3541964132992</v>
      </c>
      <c r="G124" s="106">
        <v>2426.0167973003599</v>
      </c>
      <c r="H124" s="106">
        <v>2343.012778287637</v>
      </c>
      <c r="I124" s="106">
        <v>2343.012778287637</v>
      </c>
      <c r="J124" s="106">
        <v>2343.012778287637</v>
      </c>
      <c r="K124" s="106">
        <v>2343.012778287637</v>
      </c>
      <c r="L124" s="106">
        <v>2343.012778287637</v>
      </c>
      <c r="M124" s="106">
        <v>2343.012778287637</v>
      </c>
      <c r="N124" s="106">
        <v>2343.012778287637</v>
      </c>
      <c r="O124" s="106">
        <v>2343.012778287637</v>
      </c>
      <c r="P124" s="106">
        <v>2343.012778287637</v>
      </c>
      <c r="Q124" s="106">
        <v>2343.012778287637</v>
      </c>
      <c r="R124" s="106">
        <v>2343.012778287637</v>
      </c>
      <c r="S124" s="106">
        <v>2343.012778287637</v>
      </c>
      <c r="T124" s="106">
        <v>2343.012778287637</v>
      </c>
      <c r="U124" s="106">
        <v>2343.012778287637</v>
      </c>
      <c r="V124" s="106">
        <v>2343.012778287637</v>
      </c>
      <c r="W124" s="106">
        <v>2343.012778287637</v>
      </c>
      <c r="X124" s="106">
        <v>2343.012778287637</v>
      </c>
      <c r="Y124" s="106">
        <v>2343.012778287637</v>
      </c>
      <c r="Z124" s="106">
        <v>2343.012778287637</v>
      </c>
      <c r="AA124" s="106">
        <v>2343.012778287637</v>
      </c>
      <c r="AB124" s="106">
        <v>2343.012778287637</v>
      </c>
      <c r="AC124" s="106">
        <v>2343.012778287637</v>
      </c>
      <c r="AD124" s="106">
        <v>2343.012778287637</v>
      </c>
      <c r="AE124" s="106">
        <v>2343.012778287637</v>
      </c>
      <c r="AF124" s="106">
        <v>2343.012778287637</v>
      </c>
      <c r="AG124" s="106">
        <v>2343.012778287637</v>
      </c>
      <c r="AH124" s="106">
        <v>2343.012778287637</v>
      </c>
      <c r="AI124" s="106">
        <v>2343.012778287637</v>
      </c>
      <c r="AJ124" s="106">
        <v>2343.012778287637</v>
      </c>
      <c r="AK124" s="106">
        <v>2343.012778287637</v>
      </c>
      <c r="AL124" s="106">
        <v>2343.012778287637</v>
      </c>
      <c r="AM124" s="106">
        <v>2343.012778287637</v>
      </c>
      <c r="AN124" s="106">
        <v>2343.012778287637</v>
      </c>
      <c r="AO124" s="106">
        <v>2343.012778287637</v>
      </c>
      <c r="AP124" s="106">
        <v>2343.012778287637</v>
      </c>
      <c r="AQ124" s="106">
        <v>2343.012778287637</v>
      </c>
      <c r="AR124" s="106">
        <v>2343.012778287637</v>
      </c>
      <c r="AS124" s="106">
        <v>2343.012778287637</v>
      </c>
      <c r="AT124" s="106">
        <v>2343.012778287637</v>
      </c>
      <c r="AU124" s="106">
        <v>2343.012778287637</v>
      </c>
      <c r="AV124" s="106">
        <v>2343.012778287637</v>
      </c>
      <c r="AW124" s="106">
        <v>2343.012778287637</v>
      </c>
      <c r="AX124" s="106">
        <v>2343.012778287637</v>
      </c>
      <c r="AY124" s="106">
        <v>2343.012778287637</v>
      </c>
    </row>
    <row r="125" spans="1:52">
      <c r="A125" s="109"/>
      <c r="B125" s="119">
        <v>4</v>
      </c>
      <c r="C125" s="106">
        <v>0</v>
      </c>
      <c r="D125" s="106">
        <v>0</v>
      </c>
      <c r="E125" s="106">
        <v>0</v>
      </c>
      <c r="F125" s="106">
        <v>0</v>
      </c>
      <c r="G125" s="106">
        <v>566.86828193919723</v>
      </c>
      <c r="H125" s="106">
        <v>1359.792211167193</v>
      </c>
      <c r="I125" s="106">
        <v>1566.3420389847454</v>
      </c>
      <c r="J125" s="106">
        <v>1566.3420389847454</v>
      </c>
      <c r="K125" s="106">
        <v>1566.3420389847454</v>
      </c>
      <c r="L125" s="106">
        <v>1566.3420389847454</v>
      </c>
      <c r="M125" s="106">
        <v>1566.3420389847454</v>
      </c>
      <c r="N125" s="106">
        <v>1566.3420389847454</v>
      </c>
      <c r="O125" s="106">
        <v>1566.3420389847454</v>
      </c>
      <c r="P125" s="106">
        <v>1566.3420389847454</v>
      </c>
      <c r="Q125" s="106">
        <v>1566.3420389847454</v>
      </c>
      <c r="R125" s="106">
        <v>1566.3420389847454</v>
      </c>
      <c r="S125" s="106">
        <v>1566.3420389847454</v>
      </c>
      <c r="T125" s="106">
        <v>1566.3420389847454</v>
      </c>
      <c r="U125" s="106">
        <v>1566.3420389847454</v>
      </c>
      <c r="V125" s="106">
        <v>1566.3420389847454</v>
      </c>
      <c r="W125" s="106">
        <v>1566.3420389847454</v>
      </c>
      <c r="X125" s="106">
        <v>1566.3420389847454</v>
      </c>
      <c r="Y125" s="106">
        <v>1566.3420389847454</v>
      </c>
      <c r="Z125" s="106">
        <v>1566.3420389847454</v>
      </c>
      <c r="AA125" s="106">
        <v>1566.3420389847454</v>
      </c>
      <c r="AB125" s="106">
        <v>1566.3420389847454</v>
      </c>
      <c r="AC125" s="106">
        <v>1566.3420389847454</v>
      </c>
      <c r="AD125" s="106">
        <v>1566.3420389847454</v>
      </c>
      <c r="AE125" s="106">
        <v>1566.3420389847454</v>
      </c>
      <c r="AF125" s="106">
        <v>1566.3420389847454</v>
      </c>
      <c r="AG125" s="106">
        <v>1566.3420389847454</v>
      </c>
      <c r="AH125" s="106">
        <v>1566.3420389847454</v>
      </c>
      <c r="AI125" s="106">
        <v>1566.3420389847454</v>
      </c>
      <c r="AJ125" s="106">
        <v>1566.3420389847454</v>
      </c>
      <c r="AK125" s="106">
        <v>1566.3420389847454</v>
      </c>
      <c r="AL125" s="106">
        <v>1566.3420389847454</v>
      </c>
      <c r="AM125" s="106">
        <v>1566.3420389847454</v>
      </c>
      <c r="AN125" s="106">
        <v>1566.3420389847454</v>
      </c>
      <c r="AO125" s="106">
        <v>1566.3420389847454</v>
      </c>
      <c r="AP125" s="106">
        <v>1566.3420389847454</v>
      </c>
      <c r="AQ125" s="106">
        <v>1566.3420389847454</v>
      </c>
      <c r="AR125" s="106">
        <v>1566.3420389847454</v>
      </c>
      <c r="AS125" s="106">
        <v>1566.3420389847454</v>
      </c>
      <c r="AT125" s="106">
        <v>1566.3420389847454</v>
      </c>
      <c r="AU125" s="106">
        <v>1566.3420389847454</v>
      </c>
      <c r="AV125" s="106">
        <v>1566.3420389847454</v>
      </c>
      <c r="AW125" s="106">
        <v>1566.3420389847454</v>
      </c>
      <c r="AX125" s="106">
        <v>1566.3420389847454</v>
      </c>
      <c r="AY125" s="106">
        <v>1566.3420389847454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282.0431449510952</v>
      </c>
      <c r="J126" s="106">
        <v>657.67547077194467</v>
      </c>
      <c r="K126" s="106">
        <v>942.79177222242754</v>
      </c>
      <c r="L126" s="106">
        <v>1015.3966434805875</v>
      </c>
      <c r="M126" s="106">
        <v>1047.1250544710847</v>
      </c>
      <c r="N126" s="106">
        <v>1047.1250544710847</v>
      </c>
      <c r="O126" s="106">
        <v>1047.1250544710847</v>
      </c>
      <c r="P126" s="106">
        <v>1047.1250544710847</v>
      </c>
      <c r="Q126" s="106">
        <v>1047.1250544710847</v>
      </c>
      <c r="R126" s="106">
        <v>1047.1250544710847</v>
      </c>
      <c r="S126" s="106">
        <v>1047.1250544710847</v>
      </c>
      <c r="T126" s="106">
        <v>1047.1250544710847</v>
      </c>
      <c r="U126" s="106">
        <v>1047.1250544710847</v>
      </c>
      <c r="V126" s="106">
        <v>1047.1250544710847</v>
      </c>
      <c r="W126" s="106">
        <v>1047.1250544710847</v>
      </c>
      <c r="X126" s="106">
        <v>1047.1250544710847</v>
      </c>
      <c r="Y126" s="106">
        <v>1047.1250544710847</v>
      </c>
      <c r="Z126" s="106">
        <v>1047.1250544710847</v>
      </c>
      <c r="AA126" s="106">
        <v>1047.1250544710847</v>
      </c>
      <c r="AB126" s="106">
        <v>1047.1250544710847</v>
      </c>
      <c r="AC126" s="106">
        <v>1047.1250544710847</v>
      </c>
      <c r="AD126" s="106">
        <v>1047.1250544710847</v>
      </c>
      <c r="AE126" s="106">
        <v>1047.1250544710847</v>
      </c>
      <c r="AF126" s="106">
        <v>1047.1250544710847</v>
      </c>
      <c r="AG126" s="106">
        <v>1047.1250544710847</v>
      </c>
      <c r="AH126" s="106">
        <v>1047.1250544710847</v>
      </c>
      <c r="AI126" s="106">
        <v>1047.1250544710847</v>
      </c>
      <c r="AJ126" s="106">
        <v>1047.1250544710847</v>
      </c>
      <c r="AK126" s="106">
        <v>1047.1250544710847</v>
      </c>
      <c r="AL126" s="106">
        <v>1047.1250544710847</v>
      </c>
      <c r="AM126" s="106">
        <v>1047.1250544710847</v>
      </c>
      <c r="AN126" s="106">
        <v>1047.1250544710847</v>
      </c>
      <c r="AO126" s="106">
        <v>1047.1250544710847</v>
      </c>
      <c r="AP126" s="106">
        <v>1047.1250544710847</v>
      </c>
      <c r="AQ126" s="106">
        <v>1047.1250544710847</v>
      </c>
      <c r="AR126" s="106">
        <v>1047.1250544710847</v>
      </c>
      <c r="AS126" s="106">
        <v>1047.1250544710847</v>
      </c>
      <c r="AT126" s="106">
        <v>1047.1250544710847</v>
      </c>
      <c r="AU126" s="106">
        <v>1047.1250544710847</v>
      </c>
      <c r="AV126" s="106">
        <v>1047.1250544710847</v>
      </c>
      <c r="AW126" s="106">
        <v>1047.1250544710847</v>
      </c>
      <c r="AX126" s="106">
        <v>1047.1250544710847</v>
      </c>
      <c r="AY126" s="106">
        <v>1047.1250544710847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83.809122880677364</v>
      </c>
      <c r="N127" s="106">
        <v>269.04783794876397</v>
      </c>
      <c r="O127" s="106">
        <v>315.88292299286331</v>
      </c>
      <c r="P127" s="106">
        <v>255.19293687064192</v>
      </c>
      <c r="Q127" s="106">
        <v>277.62069693684589</v>
      </c>
      <c r="R127" s="106">
        <v>221.61401825267438</v>
      </c>
      <c r="S127" s="106">
        <v>450.17264529053375</v>
      </c>
      <c r="T127" s="106">
        <v>349.96779400657078</v>
      </c>
      <c r="U127" s="106">
        <v>284.97922589854943</v>
      </c>
      <c r="V127" s="106">
        <v>296.53331419702965</v>
      </c>
      <c r="W127" s="106">
        <v>303.25740959751562</v>
      </c>
      <c r="X127" s="106">
        <v>373.75257641757128</v>
      </c>
      <c r="Y127" s="106">
        <v>318.87973865874125</v>
      </c>
      <c r="Z127" s="106">
        <v>456.19635674271933</v>
      </c>
      <c r="AA127" s="106">
        <v>472.99474279904291</v>
      </c>
      <c r="AB127" s="106">
        <v>360.22473629756092</v>
      </c>
      <c r="AC127" s="106">
        <v>354.83615815717758</v>
      </c>
      <c r="AD127" s="106">
        <v>366.23380628361872</v>
      </c>
      <c r="AE127" s="106">
        <v>283.85331889210215</v>
      </c>
      <c r="AF127" s="106">
        <v>274.78062710435631</v>
      </c>
      <c r="AG127" s="106">
        <v>273.71538551216838</v>
      </c>
      <c r="AH127" s="106">
        <v>332.00325423274001</v>
      </c>
      <c r="AI127" s="106">
        <v>369.96963972833254</v>
      </c>
      <c r="AJ127" s="106">
        <v>386.35078413400197</v>
      </c>
      <c r="AK127" s="106">
        <v>428.30184482263894</v>
      </c>
      <c r="AL127" s="106">
        <v>487.34680921444033</v>
      </c>
      <c r="AM127" s="106">
        <v>389.81932544409023</v>
      </c>
      <c r="AN127" s="106">
        <v>362.62062093785801</v>
      </c>
      <c r="AO127" s="106">
        <v>322.43784589333995</v>
      </c>
      <c r="AP127" s="106">
        <v>363.57500913096658</v>
      </c>
      <c r="AQ127" s="106">
        <v>417.07586987777131</v>
      </c>
      <c r="AR127" s="106">
        <v>401.84206291186723</v>
      </c>
      <c r="AS127" s="106">
        <v>450.65801590811469</v>
      </c>
      <c r="AT127" s="106">
        <v>344.29227213569163</v>
      </c>
      <c r="AU127" s="106">
        <v>227.1850474877802</v>
      </c>
      <c r="AV127" s="106">
        <v>325.89696867972873</v>
      </c>
      <c r="AW127" s="106">
        <v>241.88748881035212</v>
      </c>
      <c r="AX127" s="106">
        <v>204.72578913374321</v>
      </c>
      <c r="AY127" s="106">
        <v>231.88259024767524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0.30256926631890069</v>
      </c>
      <c r="D172" s="134">
        <v>0.33148378297386499</v>
      </c>
      <c r="E172" s="134">
        <v>0.33148378297386499</v>
      </c>
      <c r="F172" s="134">
        <v>0.33148378297386499</v>
      </c>
      <c r="G172" s="134">
        <v>0.33148378297386499</v>
      </c>
      <c r="H172" s="134">
        <v>0.33148378297386499</v>
      </c>
      <c r="I172" s="134">
        <v>0.33148378297386499</v>
      </c>
      <c r="J172" s="134">
        <v>0.33148378297386499</v>
      </c>
      <c r="K172" s="134">
        <v>0.33148378297386499</v>
      </c>
      <c r="L172" s="134">
        <v>0.33148378297386499</v>
      </c>
      <c r="M172" s="134">
        <v>0.33148378297386499</v>
      </c>
      <c r="N172" s="134">
        <v>0.33148378297386499</v>
      </c>
      <c r="O172" s="134">
        <v>0.33148378297386499</v>
      </c>
      <c r="P172" s="134">
        <v>0.33148378297386499</v>
      </c>
      <c r="Q172" s="134">
        <v>0.33148378297386499</v>
      </c>
      <c r="R172" s="134">
        <v>0.33148378297386499</v>
      </c>
      <c r="S172" s="134">
        <v>0.33148378297386499</v>
      </c>
      <c r="T172" s="134">
        <v>0.33148378297386499</v>
      </c>
      <c r="U172" s="134">
        <v>0.33148378297386499</v>
      </c>
      <c r="V172" s="134">
        <v>0.33148378297386499</v>
      </c>
      <c r="W172" s="134">
        <v>0.33148378297386499</v>
      </c>
      <c r="X172" s="134">
        <v>0.33148378297386499</v>
      </c>
      <c r="Y172" s="134">
        <v>0.33148378297386499</v>
      </c>
      <c r="Z172" s="134">
        <v>0.33148378297386499</v>
      </c>
      <c r="AA172" s="134">
        <v>0.33148378297386499</v>
      </c>
      <c r="AB172" s="134">
        <v>0.33148378297386499</v>
      </c>
      <c r="AC172" s="134">
        <v>0.33148378297386499</v>
      </c>
      <c r="AD172" s="134">
        <v>0.33148378297386499</v>
      </c>
      <c r="AE172" s="134">
        <v>0.33148378297386499</v>
      </c>
      <c r="AF172" s="134">
        <v>0.33148378297386499</v>
      </c>
      <c r="AG172" s="134">
        <v>0.33148378297386499</v>
      </c>
      <c r="AH172" s="134">
        <v>0.33148378297386499</v>
      </c>
      <c r="AI172" s="134">
        <v>0.33148378297386499</v>
      </c>
      <c r="AJ172" s="134">
        <v>0.33148378297386499</v>
      </c>
      <c r="AK172" s="134">
        <v>0.33148378297386499</v>
      </c>
      <c r="AL172" s="134">
        <v>0.33148378297386499</v>
      </c>
      <c r="AM172" s="134">
        <v>0.33148378297386499</v>
      </c>
      <c r="AN172" s="134">
        <v>0.33148378297386499</v>
      </c>
      <c r="AO172" s="134">
        <v>0.33148378297386499</v>
      </c>
      <c r="AP172" s="134">
        <v>0.33148378297386499</v>
      </c>
      <c r="AQ172" s="134">
        <v>0.33148378297386499</v>
      </c>
      <c r="AR172" s="134">
        <v>0.33148378297386499</v>
      </c>
      <c r="AS172" s="134">
        <v>0.33148378297386499</v>
      </c>
      <c r="AT172" s="134">
        <v>0.33148378297386499</v>
      </c>
      <c r="AU172" s="134">
        <v>0.33148378297386499</v>
      </c>
      <c r="AV172" s="134">
        <v>0.33148378297386499</v>
      </c>
      <c r="AW172" s="134">
        <v>0.33148378297386499</v>
      </c>
      <c r="AX172" s="134">
        <v>0.33148378297386499</v>
      </c>
      <c r="AY172" s="134">
        <v>0.33148378297386499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7203.1926656107971</v>
      </c>
      <c r="E175" s="124">
        <f t="shared" si="1"/>
        <v>7262.5706034387758</v>
      </c>
      <c r="F175" s="124">
        <f t="shared" si="1"/>
        <v>7073.9594854785109</v>
      </c>
      <c r="G175" s="124">
        <f t="shared" si="1"/>
        <v>6885.3483675182451</v>
      </c>
      <c r="H175" s="124">
        <f t="shared" si="1"/>
        <v>6885.3483675182451</v>
      </c>
      <c r="I175" s="124">
        <f t="shared" si="1"/>
        <v>6885.3483675182451</v>
      </c>
      <c r="J175" s="124">
        <f t="shared" si="1"/>
        <v>3301.6783319675033</v>
      </c>
      <c r="K175" s="124">
        <f t="shared" si="1"/>
        <v>0</v>
      </c>
      <c r="L175" s="124">
        <f t="shared" si="1"/>
        <v>0</v>
      </c>
      <c r="M175" s="124">
        <f t="shared" si="1"/>
        <v>0</v>
      </c>
      <c r="N175" s="124">
        <f t="shared" si="1"/>
        <v>0</v>
      </c>
      <c r="O175" s="124">
        <f t="shared" si="1"/>
        <v>0</v>
      </c>
      <c r="P175" s="124">
        <f t="shared" si="1"/>
        <v>0</v>
      </c>
      <c r="Q175" s="124">
        <f t="shared" si="1"/>
        <v>0</v>
      </c>
      <c r="R175" s="124">
        <f t="shared" si="1"/>
        <v>0</v>
      </c>
      <c r="S175" s="124">
        <f t="shared" si="1"/>
        <v>0</v>
      </c>
      <c r="T175" s="124">
        <f t="shared" si="1"/>
        <v>0</v>
      </c>
      <c r="U175" s="124">
        <f t="shared" si="1"/>
        <v>0</v>
      </c>
      <c r="V175" s="124">
        <f t="shared" si="1"/>
        <v>0</v>
      </c>
      <c r="W175" s="124">
        <f t="shared" si="1"/>
        <v>0</v>
      </c>
      <c r="X175" s="124">
        <f t="shared" si="1"/>
        <v>0</v>
      </c>
      <c r="Y175" s="124">
        <f t="shared" si="1"/>
        <v>0</v>
      </c>
      <c r="Z175" s="124">
        <f t="shared" si="1"/>
        <v>0</v>
      </c>
      <c r="AA175" s="124">
        <f t="shared" si="1"/>
        <v>0</v>
      </c>
      <c r="AB175" s="124">
        <f t="shared" si="1"/>
        <v>0</v>
      </c>
      <c r="AC175" s="124">
        <f t="shared" si="1"/>
        <v>0</v>
      </c>
      <c r="AD175" s="124">
        <f t="shared" si="1"/>
        <v>0</v>
      </c>
      <c r="AE175" s="124">
        <f t="shared" si="1"/>
        <v>0</v>
      </c>
      <c r="AF175" s="124">
        <f t="shared" si="1"/>
        <v>0</v>
      </c>
      <c r="AG175" s="124">
        <f t="shared" si="1"/>
        <v>0</v>
      </c>
      <c r="AH175" s="124">
        <f t="shared" si="1"/>
        <v>0</v>
      </c>
      <c r="AI175" s="124">
        <f t="shared" si="1"/>
        <v>0</v>
      </c>
      <c r="AJ175" s="124">
        <f t="shared" si="1"/>
        <v>0</v>
      </c>
      <c r="AK175" s="124">
        <f t="shared" si="1"/>
        <v>0</v>
      </c>
      <c r="AL175" s="124">
        <f t="shared" si="1"/>
        <v>0</v>
      </c>
      <c r="AM175" s="124">
        <f t="shared" si="1"/>
        <v>0</v>
      </c>
      <c r="AN175" s="124">
        <f t="shared" si="1"/>
        <v>0</v>
      </c>
      <c r="AO175" s="124">
        <f t="shared" si="1"/>
        <v>0</v>
      </c>
      <c r="AP175" s="124">
        <f t="shared" si="1"/>
        <v>0</v>
      </c>
      <c r="AQ175" s="124">
        <f t="shared" si="1"/>
        <v>0</v>
      </c>
      <c r="AR175" s="124">
        <f t="shared" si="1"/>
        <v>0</v>
      </c>
      <c r="AS175" s="124">
        <f t="shared" si="1"/>
        <v>0</v>
      </c>
      <c r="AT175" s="124">
        <f t="shared" si="1"/>
        <v>0</v>
      </c>
      <c r="AU175" s="124">
        <f t="shared" si="1"/>
        <v>0</v>
      </c>
      <c r="AV175" s="124">
        <f t="shared" si="1"/>
        <v>0</v>
      </c>
      <c r="AW175" s="124">
        <f t="shared" si="1"/>
        <v>0</v>
      </c>
      <c r="AX175" s="124">
        <f t="shared" si="1"/>
        <v>0</v>
      </c>
      <c r="AY175" s="124">
        <f t="shared" si="1"/>
        <v>0</v>
      </c>
    </row>
    <row r="176" spans="1:52">
      <c r="A176" s="125"/>
      <c r="B176" s="136" t="s">
        <v>299</v>
      </c>
      <c r="C176" s="125" t="s">
        <v>293</v>
      </c>
      <c r="D176" s="125">
        <v>439</v>
      </c>
      <c r="E176" s="125">
        <v>469</v>
      </c>
      <c r="F176" s="125">
        <v>598</v>
      </c>
      <c r="G176" s="125">
        <v>544</v>
      </c>
      <c r="H176" s="125">
        <v>499</v>
      </c>
      <c r="I176" s="125">
        <v>562</v>
      </c>
      <c r="J176" s="125">
        <v>466</v>
      </c>
      <c r="K176" s="125">
        <v>0</v>
      </c>
      <c r="L176" s="125">
        <v>0</v>
      </c>
      <c r="M176" s="125">
        <v>0</v>
      </c>
      <c r="N176" s="125">
        <v>0</v>
      </c>
      <c r="O176" s="125">
        <v>0</v>
      </c>
      <c r="P176" s="125">
        <v>0</v>
      </c>
      <c r="Q176" s="125">
        <v>0</v>
      </c>
      <c r="R176" s="125">
        <v>0</v>
      </c>
      <c r="S176" s="125">
        <v>0</v>
      </c>
      <c r="T176" s="125">
        <v>0</v>
      </c>
      <c r="U176" s="125">
        <v>0</v>
      </c>
      <c r="V176" s="125">
        <v>0</v>
      </c>
      <c r="W176" s="125">
        <v>0</v>
      </c>
      <c r="X176" s="125">
        <v>0</v>
      </c>
      <c r="Y176" s="125">
        <v>0</v>
      </c>
      <c r="Z176" s="125">
        <v>0</v>
      </c>
      <c r="AA176" s="125">
        <v>0</v>
      </c>
      <c r="AB176" s="125">
        <v>0</v>
      </c>
      <c r="AC176" s="125">
        <v>0</v>
      </c>
      <c r="AD176" s="125">
        <v>0</v>
      </c>
      <c r="AE176" s="125">
        <v>0</v>
      </c>
      <c r="AF176" s="125">
        <v>0</v>
      </c>
      <c r="AG176" s="125">
        <v>0</v>
      </c>
      <c r="AH176" s="125">
        <v>0</v>
      </c>
      <c r="AI176" s="125">
        <v>0</v>
      </c>
      <c r="AJ176" s="125">
        <v>0</v>
      </c>
      <c r="AK176" s="125">
        <v>0</v>
      </c>
      <c r="AL176" s="125">
        <v>0</v>
      </c>
      <c r="AM176" s="125">
        <v>0</v>
      </c>
      <c r="AN176" s="125">
        <v>0</v>
      </c>
      <c r="AO176" s="125">
        <v>0</v>
      </c>
      <c r="AP176" s="125">
        <v>0</v>
      </c>
      <c r="AQ176" s="125">
        <v>0</v>
      </c>
      <c r="AR176" s="125">
        <v>0</v>
      </c>
      <c r="AS176" s="125">
        <v>0</v>
      </c>
      <c r="AT176" s="125">
        <v>0</v>
      </c>
      <c r="AU176" s="125">
        <v>0</v>
      </c>
      <c r="AV176" s="125">
        <v>0</v>
      </c>
      <c r="AW176" s="125">
        <v>0</v>
      </c>
      <c r="AX176" s="125">
        <v>0</v>
      </c>
      <c r="AY176" s="125">
        <v>0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122.39332949241017</v>
      </c>
      <c r="E177" s="124">
        <f t="shared" si="2"/>
        <v>1532.430490505006</v>
      </c>
      <c r="F177" s="124">
        <f t="shared" si="2"/>
        <v>2425.9793950947269</v>
      </c>
      <c r="G177" s="124">
        <f t="shared" si="2"/>
        <v>2761.9793950947269</v>
      </c>
      <c r="H177" s="124">
        <f t="shared" si="2"/>
        <v>4620.0772042741692</v>
      </c>
      <c r="I177" s="124">
        <f t="shared" si="2"/>
        <v>4437.0772042741692</v>
      </c>
      <c r="J177" s="124">
        <f t="shared" si="2"/>
        <v>6133.1750134536114</v>
      </c>
      <c r="K177" s="124">
        <f t="shared" si="2"/>
        <v>5571.2045750771958</v>
      </c>
      <c r="L177" s="124">
        <f t="shared" si="2"/>
        <v>2952.6001030344132</v>
      </c>
      <c r="M177" s="124">
        <f t="shared" si="2"/>
        <v>2210.5526316199266</v>
      </c>
      <c r="N177" s="124">
        <f t="shared" si="2"/>
        <v>2381.6462023931526</v>
      </c>
      <c r="O177" s="124">
        <f t="shared" si="2"/>
        <v>1765.2711957824308</v>
      </c>
      <c r="P177" s="124">
        <f t="shared" si="2"/>
        <v>2196.0572426072895</v>
      </c>
      <c r="Q177" s="124">
        <f t="shared" si="2"/>
        <v>1705.1847829291532</v>
      </c>
      <c r="R177" s="124">
        <f t="shared" si="2"/>
        <v>2105.1165130296422</v>
      </c>
      <c r="S177" s="124">
        <f t="shared" si="2"/>
        <v>2051.5647551868392</v>
      </c>
      <c r="T177" s="124">
        <f t="shared" si="2"/>
        <v>2048.9079619624072</v>
      </c>
      <c r="U177" s="124">
        <f t="shared" si="2"/>
        <v>2075.7828377030373</v>
      </c>
      <c r="V177" s="124">
        <f t="shared" si="2"/>
        <v>2074.9241489665337</v>
      </c>
      <c r="W177" s="124">
        <f t="shared" si="2"/>
        <v>1594.1818022976117</v>
      </c>
      <c r="X177" s="124">
        <f t="shared" si="2"/>
        <v>1474.8597274075244</v>
      </c>
      <c r="Y177" s="124">
        <f t="shared" si="2"/>
        <v>1963.5490367710659</v>
      </c>
      <c r="Z177" s="124">
        <f t="shared" si="2"/>
        <v>990.59749133265711</v>
      </c>
      <c r="AA177" s="124">
        <f t="shared" si="2"/>
        <v>2433.1346071108874</v>
      </c>
      <c r="AB177" s="124">
        <f t="shared" si="2"/>
        <v>2128.1772457912721</v>
      </c>
      <c r="AC177" s="124">
        <f t="shared" si="2"/>
        <v>2033.4880254173861</v>
      </c>
      <c r="AD177" s="124">
        <f t="shared" si="2"/>
        <v>2032.3796375032521</v>
      </c>
      <c r="AE177" s="124">
        <f t="shared" si="2"/>
        <v>2034.538449200609</v>
      </c>
      <c r="AF177" s="124">
        <f t="shared" si="2"/>
        <v>1595.330797632535</v>
      </c>
      <c r="AG177" s="124">
        <f t="shared" si="2"/>
        <v>2055.5806913704305</v>
      </c>
      <c r="AH177" s="124">
        <f t="shared" si="2"/>
        <v>1606.4891469533895</v>
      </c>
      <c r="AI177" s="124">
        <f t="shared" si="2"/>
        <v>1965.1718503869497</v>
      </c>
      <c r="AJ177" s="124">
        <f t="shared" si="2"/>
        <v>2045.3486318515911</v>
      </c>
      <c r="AK177" s="124">
        <f t="shared" si="2"/>
        <v>1951.7518588953442</v>
      </c>
      <c r="AL177" s="124">
        <f t="shared" si="2"/>
        <v>2012.3822647520749</v>
      </c>
      <c r="AM177" s="124">
        <f t="shared" si="2"/>
        <v>2019.6275480458219</v>
      </c>
      <c r="AN177" s="124">
        <f t="shared" si="2"/>
        <v>1429.9114694056191</v>
      </c>
      <c r="AO177" s="124">
        <f t="shared" si="2"/>
        <v>1931.8178102673578</v>
      </c>
      <c r="AP177" s="124">
        <f t="shared" si="2"/>
        <v>1530.4539885880583</v>
      </c>
      <c r="AQ177" s="124">
        <f t="shared" si="2"/>
        <v>1863.7419530890754</v>
      </c>
      <c r="AR177" s="124">
        <f t="shared" si="2"/>
        <v>1550.7998223801155</v>
      </c>
      <c r="AS177" s="124">
        <f t="shared" si="2"/>
        <v>1868.6491845741057</v>
      </c>
      <c r="AT177" s="124">
        <f t="shared" si="2"/>
        <v>2015.6441871552929</v>
      </c>
      <c r="AU177" s="124">
        <f t="shared" si="2"/>
        <v>2052.9893202894359</v>
      </c>
      <c r="AV177" s="124">
        <f t="shared" si="2"/>
        <v>1081.7340538096091</v>
      </c>
      <c r="AW177" s="124">
        <f t="shared" si="2"/>
        <v>1944.8896403842286</v>
      </c>
      <c r="AX177" s="124">
        <f t="shared" si="2"/>
        <v>2085.2384267071948</v>
      </c>
      <c r="AY177" s="124">
        <f t="shared" si="2"/>
        <v>882.55174462658954</v>
      </c>
    </row>
    <row r="178" spans="1:51">
      <c r="A178" s="125"/>
      <c r="B178" s="136" t="s">
        <v>299</v>
      </c>
      <c r="C178" s="125" t="s">
        <v>293</v>
      </c>
      <c r="D178" s="125">
        <v>122.39332949241017</v>
      </c>
      <c r="E178" s="125">
        <v>984</v>
      </c>
      <c r="F178" s="125">
        <v>846</v>
      </c>
      <c r="G178" s="125">
        <v>715</v>
      </c>
      <c r="H178" s="125">
        <v>813</v>
      </c>
      <c r="I178" s="125">
        <v>775</v>
      </c>
      <c r="J178" s="125">
        <v>948</v>
      </c>
      <c r="K178" s="125">
        <v>759</v>
      </c>
      <c r="L178" s="125">
        <v>931</v>
      </c>
      <c r="M178" s="125">
        <v>815</v>
      </c>
      <c r="N178" s="125">
        <v>879</v>
      </c>
      <c r="O178" s="125">
        <v>989</v>
      </c>
      <c r="P178" s="125">
        <v>884</v>
      </c>
      <c r="Q178" s="125">
        <v>1055</v>
      </c>
      <c r="R178" s="125">
        <v>857</v>
      </c>
      <c r="S178" s="125">
        <v>901</v>
      </c>
      <c r="T178" s="125">
        <v>761</v>
      </c>
      <c r="U178" s="125">
        <v>745</v>
      </c>
      <c r="V178" s="125">
        <v>1003</v>
      </c>
      <c r="W178" s="125">
        <v>1008</v>
      </c>
      <c r="X178" s="125">
        <v>949</v>
      </c>
      <c r="Y178" s="125">
        <v>697</v>
      </c>
      <c r="Z178" s="125">
        <v>841</v>
      </c>
      <c r="AA178" s="125">
        <v>947</v>
      </c>
      <c r="AB178" s="125">
        <v>814</v>
      </c>
      <c r="AC178" s="125">
        <v>750</v>
      </c>
      <c r="AD178" s="125">
        <v>841</v>
      </c>
      <c r="AE178" s="125">
        <v>887</v>
      </c>
      <c r="AF178" s="125">
        <v>969</v>
      </c>
      <c r="AG178" s="125">
        <v>896</v>
      </c>
      <c r="AH178" s="125">
        <v>965</v>
      </c>
      <c r="AI178" s="125">
        <v>850</v>
      </c>
      <c r="AJ178" s="125">
        <v>822</v>
      </c>
      <c r="AK178" s="125">
        <v>778</v>
      </c>
      <c r="AL178" s="125">
        <v>812</v>
      </c>
      <c r="AM178" s="125">
        <v>1004</v>
      </c>
      <c r="AN178" s="125">
        <v>1039</v>
      </c>
      <c r="AO178" s="125">
        <v>1019</v>
      </c>
      <c r="AP178" s="125">
        <v>908</v>
      </c>
      <c r="AQ178" s="125">
        <v>922</v>
      </c>
      <c r="AR178" s="125">
        <v>876</v>
      </c>
      <c r="AS178" s="125">
        <v>873</v>
      </c>
      <c r="AT178" s="125">
        <v>817</v>
      </c>
      <c r="AU178" s="125">
        <v>707</v>
      </c>
      <c r="AV178" s="125">
        <v>806</v>
      </c>
      <c r="AW178" s="125">
        <v>779</v>
      </c>
      <c r="AX178" s="125">
        <v>1082</v>
      </c>
      <c r="AY178" s="125">
        <v>842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478.3621632951706</v>
      </c>
      <c r="E179" s="124">
        <f t="shared" si="3"/>
        <v>1901.9527751901285</v>
      </c>
      <c r="F179" s="124">
        <f t="shared" si="3"/>
        <v>4236.5913193775914</v>
      </c>
      <c r="G179" s="124">
        <f t="shared" si="3"/>
        <v>7127.8707708165721</v>
      </c>
      <c r="H179" s="124">
        <f t="shared" si="3"/>
        <v>10402.599630945226</v>
      </c>
      <c r="I179" s="124">
        <f t="shared" si="3"/>
        <v>13820.655428520506</v>
      </c>
      <c r="J179" s="124">
        <f t="shared" si="3"/>
        <v>17250.671873043586</v>
      </c>
      <c r="K179" s="124">
        <f t="shared" si="3"/>
        <v>20829.204341937027</v>
      </c>
      <c r="L179" s="124">
        <f t="shared" si="3"/>
        <v>23375.203942721648</v>
      </c>
      <c r="M179" s="124">
        <f t="shared" si="3"/>
        <v>24001.713880264957</v>
      </c>
      <c r="N179" s="124">
        <f t="shared" si="3"/>
        <v>23645.381594423648</v>
      </c>
      <c r="O179" s="124">
        <f t="shared" si="3"/>
        <v>24214.921515990271</v>
      </c>
      <c r="P179" s="124">
        <f t="shared" si="3"/>
        <v>23844.825455287628</v>
      </c>
      <c r="Q179" s="124">
        <f t="shared" si="3"/>
        <v>24313.270154899561</v>
      </c>
      <c r="R179" s="124">
        <f t="shared" si="3"/>
        <v>23969.345103483243</v>
      </c>
      <c r="S179" s="124">
        <f t="shared" si="3"/>
        <v>23794.338234288192</v>
      </c>
      <c r="T179" s="124">
        <f t="shared" si="3"/>
        <v>23897.199878796582</v>
      </c>
      <c r="U179" s="124">
        <f t="shared" si="3"/>
        <v>23935.313571163973</v>
      </c>
      <c r="V179" s="124">
        <f t="shared" si="3"/>
        <v>23924.618171602</v>
      </c>
      <c r="W179" s="124">
        <f t="shared" si="3"/>
        <v>24398.636422870437</v>
      </c>
      <c r="X179" s="124">
        <f t="shared" si="3"/>
        <v>24447.463330940467</v>
      </c>
      <c r="Y179" s="124">
        <f t="shared" si="3"/>
        <v>24013.646859335757</v>
      </c>
      <c r="Z179" s="124">
        <f t="shared" si="3"/>
        <v>24849.281786690186</v>
      </c>
      <c r="AA179" s="124">
        <f t="shared" si="3"/>
        <v>23389.946284855632</v>
      </c>
      <c r="AB179" s="124">
        <f t="shared" si="3"/>
        <v>23807.673652676727</v>
      </c>
      <c r="AC179" s="124">
        <f t="shared" si="3"/>
        <v>23907.751451190998</v>
      </c>
      <c r="AD179" s="124">
        <f t="shared" si="3"/>
        <v>23897.462190978695</v>
      </c>
      <c r="AE179" s="124">
        <f t="shared" si="3"/>
        <v>23977.683866672854</v>
      </c>
      <c r="AF179" s="124">
        <f t="shared" si="3"/>
        <v>24425.964210028666</v>
      </c>
      <c r="AG179" s="124">
        <f t="shared" si="3"/>
        <v>23966.779557882968</v>
      </c>
      <c r="AH179" s="124">
        <f t="shared" si="3"/>
        <v>24357.583233579429</v>
      </c>
      <c r="AI179" s="124">
        <f t="shared" si="3"/>
        <v>23960.934144650277</v>
      </c>
      <c r="AJ179" s="124">
        <f t="shared" si="3"/>
        <v>23864.376218779973</v>
      </c>
      <c r="AK179" s="124">
        <f t="shared" si="3"/>
        <v>23916.02193104758</v>
      </c>
      <c r="AL179" s="124">
        <f t="shared" si="3"/>
        <v>23796.346560799047</v>
      </c>
      <c r="AM179" s="124">
        <f t="shared" si="3"/>
        <v>23886.628761275646</v>
      </c>
      <c r="AN179" s="124">
        <f t="shared" si="3"/>
        <v>24503.543544422089</v>
      </c>
      <c r="AO179" s="124">
        <f t="shared" si="3"/>
        <v>24041.819978604868</v>
      </c>
      <c r="AP179" s="124">
        <f t="shared" si="3"/>
        <v>24402.046637046536</v>
      </c>
      <c r="AQ179" s="124">
        <f t="shared" si="3"/>
        <v>24015.257811798714</v>
      </c>
      <c r="AR179" s="124">
        <f t="shared" si="3"/>
        <v>24343.433749473581</v>
      </c>
      <c r="AS179" s="124">
        <f t="shared" si="3"/>
        <v>23976.768434283342</v>
      </c>
      <c r="AT179" s="124">
        <f t="shared" si="3"/>
        <v>23936.139175474578</v>
      </c>
      <c r="AU179" s="124">
        <f t="shared" si="3"/>
        <v>24015.901266988349</v>
      </c>
      <c r="AV179" s="124">
        <f t="shared" si="3"/>
        <v>24888.444612276224</v>
      </c>
      <c r="AW179" s="124">
        <f t="shared" si="3"/>
        <v>24109.29850557098</v>
      </c>
      <c r="AX179" s="124">
        <f t="shared" si="3"/>
        <v>24006.111418924622</v>
      </c>
      <c r="AY179" s="124">
        <f t="shared" si="3"/>
        <v>25181.6412998913</v>
      </c>
    </row>
    <row r="180" spans="1:51">
      <c r="A180" s="125"/>
      <c r="B180" s="136" t="s">
        <v>299</v>
      </c>
      <c r="C180" s="125" t="s">
        <v>293</v>
      </c>
      <c r="D180" s="125">
        <v>478.3621632951706</v>
      </c>
      <c r="E180" s="125">
        <v>535</v>
      </c>
      <c r="F180" s="125">
        <v>581</v>
      </c>
      <c r="G180" s="125">
        <v>617</v>
      </c>
      <c r="H180" s="125">
        <v>709</v>
      </c>
      <c r="I180" s="125">
        <v>859</v>
      </c>
      <c r="J180" s="125">
        <v>835</v>
      </c>
      <c r="K180" s="125">
        <v>685</v>
      </c>
      <c r="L180" s="125">
        <v>580</v>
      </c>
      <c r="M180" s="125">
        <v>580</v>
      </c>
      <c r="N180" s="125">
        <v>515</v>
      </c>
      <c r="O180" s="125">
        <v>678</v>
      </c>
      <c r="P180" s="125">
        <v>707</v>
      </c>
      <c r="Q180" s="125">
        <v>684</v>
      </c>
      <c r="R180" s="125">
        <v>545</v>
      </c>
      <c r="S180" s="125">
        <v>703</v>
      </c>
      <c r="T180" s="125">
        <v>735</v>
      </c>
      <c r="U180" s="125">
        <v>600</v>
      </c>
      <c r="V180" s="125">
        <v>716</v>
      </c>
      <c r="W180" s="125">
        <v>795</v>
      </c>
      <c r="X180" s="125">
        <v>576</v>
      </c>
      <c r="Y180" s="125">
        <v>547</v>
      </c>
      <c r="Z180" s="125">
        <v>662</v>
      </c>
      <c r="AA180" s="125">
        <v>624</v>
      </c>
      <c r="AB180" s="125">
        <v>569</v>
      </c>
      <c r="AC180" s="125">
        <v>781</v>
      </c>
      <c r="AD180" s="125">
        <v>643</v>
      </c>
      <c r="AE180" s="125">
        <v>569</v>
      </c>
      <c r="AF180" s="125">
        <v>772</v>
      </c>
      <c r="AG180" s="125">
        <v>709</v>
      </c>
      <c r="AH180" s="125">
        <v>794</v>
      </c>
      <c r="AI180" s="125">
        <v>743</v>
      </c>
      <c r="AJ180" s="125">
        <v>695</v>
      </c>
      <c r="AK180" s="125">
        <v>596</v>
      </c>
      <c r="AL180" s="125">
        <v>821</v>
      </c>
      <c r="AM180" s="125">
        <v>627</v>
      </c>
      <c r="AN180" s="125">
        <v>665</v>
      </c>
      <c r="AO180" s="125">
        <v>734</v>
      </c>
      <c r="AP180" s="125">
        <v>582</v>
      </c>
      <c r="AQ180" s="125">
        <v>653</v>
      </c>
      <c r="AR180" s="125">
        <v>658</v>
      </c>
      <c r="AS180" s="125">
        <v>739</v>
      </c>
      <c r="AT180" s="125">
        <v>802</v>
      </c>
      <c r="AU180" s="125">
        <v>570</v>
      </c>
      <c r="AV180" s="125">
        <v>703</v>
      </c>
      <c r="AW180" s="125">
        <v>674</v>
      </c>
      <c r="AX180" s="125">
        <v>667</v>
      </c>
      <c r="AY180" s="125">
        <v>742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3835.7420167752543</v>
      </c>
      <c r="E181" s="124">
        <f t="shared" si="4"/>
        <v>5787.3114834816506</v>
      </c>
      <c r="F181" s="124">
        <f t="shared" si="4"/>
        <v>7002.6808023865979</v>
      </c>
      <c r="G181" s="124">
        <f t="shared" si="4"/>
        <v>7848.6007126018712</v>
      </c>
      <c r="H181" s="124">
        <f t="shared" si="4"/>
        <v>8323.1936853705192</v>
      </c>
      <c r="I181" s="124">
        <f t="shared" si="4"/>
        <v>8649.8260111913678</v>
      </c>
      <c r="J181" s="124">
        <f t="shared" si="4"/>
        <v>8900.9423126418515</v>
      </c>
      <c r="K181" s="124">
        <f t="shared" si="4"/>
        <v>9091.5471839000111</v>
      </c>
      <c r="L181" s="124">
        <f t="shared" si="4"/>
        <v>9140.0847177711858</v>
      </c>
      <c r="M181" s="124">
        <f t="shared" si="4"/>
        <v>9217.3234328392718</v>
      </c>
      <c r="N181" s="124">
        <f t="shared" si="4"/>
        <v>9341.158517883372</v>
      </c>
      <c r="O181" s="124">
        <f t="shared" si="4"/>
        <v>9372.4685317611511</v>
      </c>
      <c r="P181" s="124">
        <f t="shared" si="4"/>
        <v>9331.8962918273555</v>
      </c>
      <c r="Q181" s="124">
        <f t="shared" si="4"/>
        <v>9346.8896131431829</v>
      </c>
      <c r="R181" s="124">
        <f t="shared" si="4"/>
        <v>9309.4482401810419</v>
      </c>
      <c r="S181" s="124">
        <f t="shared" si="4"/>
        <v>9462.2433888970791</v>
      </c>
      <c r="T181" s="124">
        <f t="shared" si="4"/>
        <v>9395.2548207890577</v>
      </c>
      <c r="U181" s="124">
        <f t="shared" si="4"/>
        <v>9351.8089090875383</v>
      </c>
      <c r="V181" s="124">
        <f t="shared" si="4"/>
        <v>9359.5330044880247</v>
      </c>
      <c r="W181" s="124">
        <f t="shared" si="4"/>
        <v>9364.0281713080803</v>
      </c>
      <c r="X181" s="124">
        <f t="shared" si="4"/>
        <v>9411.1553335492499</v>
      </c>
      <c r="Y181" s="124">
        <f t="shared" si="4"/>
        <v>9374.4719516332279</v>
      </c>
      <c r="Z181" s="124">
        <f t="shared" si="4"/>
        <v>9466.2703376895515</v>
      </c>
      <c r="AA181" s="124">
        <f t="shared" si="4"/>
        <v>9477.50033118807</v>
      </c>
      <c r="AB181" s="124">
        <f t="shared" si="4"/>
        <v>9402.1117530476859</v>
      </c>
      <c r="AC181" s="124">
        <f t="shared" si="4"/>
        <v>9398.5094011741276</v>
      </c>
      <c r="AD181" s="124">
        <f t="shared" si="4"/>
        <v>9406.1289137826116</v>
      </c>
      <c r="AE181" s="124">
        <f t="shared" si="4"/>
        <v>9351.0562219948661</v>
      </c>
      <c r="AF181" s="124">
        <f t="shared" si="4"/>
        <v>9344.9909804026775</v>
      </c>
      <c r="AG181" s="124">
        <f t="shared" si="4"/>
        <v>9344.2788491232495</v>
      </c>
      <c r="AH181" s="124">
        <f t="shared" si="4"/>
        <v>9383.245234618842</v>
      </c>
      <c r="AI181" s="124">
        <f t="shared" si="4"/>
        <v>9408.6263790245121</v>
      </c>
      <c r="AJ181" s="124">
        <f t="shared" si="4"/>
        <v>9419.5774397131481</v>
      </c>
      <c r="AK181" s="124">
        <f t="shared" si="4"/>
        <v>9447.62240410495</v>
      </c>
      <c r="AL181" s="124">
        <f t="shared" si="4"/>
        <v>9487.094920334599</v>
      </c>
      <c r="AM181" s="124">
        <f t="shared" si="4"/>
        <v>9421.8962158283666</v>
      </c>
      <c r="AN181" s="124">
        <f t="shared" si="4"/>
        <v>9403.7134407838494</v>
      </c>
      <c r="AO181" s="124">
        <f t="shared" si="4"/>
        <v>9376.8506040214761</v>
      </c>
      <c r="AP181" s="124">
        <f t="shared" si="4"/>
        <v>9404.3514647682805</v>
      </c>
      <c r="AQ181" s="124">
        <f t="shared" si="4"/>
        <v>9440.1176578023769</v>
      </c>
      <c r="AR181" s="124">
        <f t="shared" si="4"/>
        <v>9429.9336107986237</v>
      </c>
      <c r="AS181" s="124">
        <f t="shared" si="4"/>
        <v>9462.5678670262005</v>
      </c>
      <c r="AT181" s="124">
        <f t="shared" si="4"/>
        <v>9391.4606423782898</v>
      </c>
      <c r="AU181" s="124">
        <f t="shared" si="4"/>
        <v>9313.1725635702387</v>
      </c>
      <c r="AV181" s="124">
        <f t="shared" si="4"/>
        <v>9379.1630837008597</v>
      </c>
      <c r="AW181" s="124">
        <f t="shared" si="4"/>
        <v>9323.0013840242518</v>
      </c>
      <c r="AX181" s="124">
        <f t="shared" si="4"/>
        <v>9298.1581851381834</v>
      </c>
      <c r="AY181" s="124">
        <f t="shared" si="4"/>
        <v>9316.3129470854001</v>
      </c>
    </row>
    <row r="182" spans="1:51">
      <c r="A182" s="125"/>
      <c r="B182" s="136" t="s">
        <v>299</v>
      </c>
      <c r="C182" s="125" t="s">
        <v>293</v>
      </c>
      <c r="D182" s="125">
        <v>607.16783795481649</v>
      </c>
      <c r="E182" s="125">
        <v>555</v>
      </c>
      <c r="F182" s="125">
        <v>505</v>
      </c>
      <c r="G182" s="125">
        <v>641</v>
      </c>
      <c r="H182" s="125">
        <v>627</v>
      </c>
      <c r="I182" s="125">
        <v>578</v>
      </c>
      <c r="J182" s="125">
        <v>544</v>
      </c>
      <c r="K182" s="125">
        <v>662</v>
      </c>
      <c r="L182" s="125">
        <v>595</v>
      </c>
      <c r="M182" s="125">
        <v>487</v>
      </c>
      <c r="N182" s="125">
        <v>564</v>
      </c>
      <c r="O182" s="125">
        <v>656</v>
      </c>
      <c r="P182" s="125">
        <v>593</v>
      </c>
      <c r="Q182" s="125">
        <v>664</v>
      </c>
      <c r="R182" s="125">
        <v>398</v>
      </c>
      <c r="S182" s="125">
        <v>651</v>
      </c>
      <c r="T182" s="125">
        <v>649</v>
      </c>
      <c r="U182" s="125">
        <v>594</v>
      </c>
      <c r="V182" s="125">
        <v>595</v>
      </c>
      <c r="W182" s="125">
        <v>529</v>
      </c>
      <c r="X182" s="125">
        <v>631</v>
      </c>
      <c r="Y182" s="125">
        <v>457</v>
      </c>
      <c r="Z182" s="125">
        <v>532</v>
      </c>
      <c r="AA182" s="125">
        <v>656</v>
      </c>
      <c r="AB182" s="125">
        <v>586</v>
      </c>
      <c r="AC182" s="125">
        <v>571</v>
      </c>
      <c r="AD182" s="125">
        <v>661</v>
      </c>
      <c r="AE182" s="125">
        <v>615</v>
      </c>
      <c r="AF182" s="125">
        <v>610</v>
      </c>
      <c r="AG182" s="125">
        <v>551</v>
      </c>
      <c r="AH182" s="125">
        <v>552</v>
      </c>
      <c r="AI182" s="125">
        <v>561</v>
      </c>
      <c r="AJ182" s="125">
        <v>530</v>
      </c>
      <c r="AK182" s="125">
        <v>499</v>
      </c>
      <c r="AL182" s="125">
        <v>636</v>
      </c>
      <c r="AM182" s="125">
        <v>598</v>
      </c>
      <c r="AN182" s="125">
        <v>620</v>
      </c>
      <c r="AO182" s="125">
        <v>552</v>
      </c>
      <c r="AP182" s="125">
        <v>526</v>
      </c>
      <c r="AQ182" s="125">
        <v>577</v>
      </c>
      <c r="AR182" s="125">
        <v>518</v>
      </c>
      <c r="AS182" s="125">
        <v>657</v>
      </c>
      <c r="AT182" s="125">
        <v>703</v>
      </c>
      <c r="AU182" s="125">
        <v>526</v>
      </c>
      <c r="AV182" s="125">
        <v>676</v>
      </c>
      <c r="AW182" s="125">
        <v>657</v>
      </c>
      <c r="AX182" s="125">
        <v>605</v>
      </c>
      <c r="AY182" s="125">
        <v>639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466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657</v>
      </c>
      <c r="D188" s="106">
        <v>439</v>
      </c>
      <c r="E188" s="106">
        <v>469</v>
      </c>
      <c r="F188" s="106">
        <v>598</v>
      </c>
      <c r="G188" s="106">
        <v>544</v>
      </c>
      <c r="H188" s="106">
        <v>499</v>
      </c>
      <c r="I188" s="106">
        <v>562</v>
      </c>
      <c r="J188" s="106">
        <v>0</v>
      </c>
      <c r="K188" s="106">
        <v>0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6">
        <v>0</v>
      </c>
      <c r="AT188" s="106">
        <v>0</v>
      </c>
      <c r="AU188" s="106">
        <v>0</v>
      </c>
      <c r="AV188" s="106">
        <v>0</v>
      </c>
      <c r="AW188" s="106">
        <v>0</v>
      </c>
      <c r="AX188" s="106">
        <v>0</v>
      </c>
      <c r="AY188" s="106">
        <v>0</v>
      </c>
    </row>
    <row r="189" spans="1:51">
      <c r="A189" s="126" t="s">
        <v>133</v>
      </c>
      <c r="B189" s="123">
        <v>1</v>
      </c>
      <c r="C189" s="124">
        <v>122.39332949241017</v>
      </c>
      <c r="D189" s="124">
        <v>122.39332949241017</v>
      </c>
      <c r="E189" s="124">
        <v>984</v>
      </c>
      <c r="F189" s="124">
        <v>297.56950949499401</v>
      </c>
      <c r="G189" s="124">
        <v>0</v>
      </c>
      <c r="H189" s="124">
        <v>0</v>
      </c>
      <c r="I189" s="124">
        <v>0</v>
      </c>
      <c r="J189" s="124">
        <v>0</v>
      </c>
      <c r="K189" s="124">
        <v>0</v>
      </c>
      <c r="L189" s="124">
        <v>0</v>
      </c>
      <c r="M189" s="124">
        <v>0</v>
      </c>
      <c r="N189" s="124">
        <v>272.90270219656827</v>
      </c>
      <c r="O189" s="124">
        <v>405.72880421756906</v>
      </c>
      <c r="P189" s="124">
        <v>565.49166198243165</v>
      </c>
      <c r="Q189" s="124">
        <v>675.36412166056778</v>
      </c>
      <c r="R189" s="124">
        <v>629.43239156007894</v>
      </c>
      <c r="S189" s="124">
        <v>726.98414940288194</v>
      </c>
      <c r="T189" s="124">
        <v>589.64094262731396</v>
      </c>
      <c r="U189" s="124">
        <v>546.7660668866838</v>
      </c>
      <c r="V189" s="124">
        <v>805.62475562318741</v>
      </c>
      <c r="W189" s="124">
        <v>739.36710229210939</v>
      </c>
      <c r="X189" s="124">
        <v>799.68917718219677</v>
      </c>
      <c r="Y189" s="124">
        <v>610.99986781865539</v>
      </c>
      <c r="Z189" s="124">
        <v>402.40250866734289</v>
      </c>
      <c r="AA189" s="124">
        <v>943.8653928891124</v>
      </c>
      <c r="AB189" s="124">
        <v>563.37165879844883</v>
      </c>
      <c r="AC189" s="124">
        <v>594.06087917233504</v>
      </c>
      <c r="AD189" s="124">
        <v>686.16926708646906</v>
      </c>
      <c r="AE189" s="124">
        <v>730.01045538911217</v>
      </c>
      <c r="AF189" s="124">
        <v>699.21810695718614</v>
      </c>
      <c r="AG189" s="124">
        <v>717.96821321929076</v>
      </c>
      <c r="AH189" s="124">
        <v>684.0597576363316</v>
      </c>
      <c r="AI189" s="124">
        <v>660.37705420277132</v>
      </c>
      <c r="AJ189" s="124">
        <v>654.20027273813002</v>
      </c>
      <c r="AK189" s="124">
        <v>601.79704569437695</v>
      </c>
      <c r="AL189" s="124">
        <v>677.16663983764624</v>
      </c>
      <c r="AM189" s="124">
        <v>861.92135654389926</v>
      </c>
      <c r="AN189" s="124">
        <v>791.08853059438093</v>
      </c>
      <c r="AO189" s="124">
        <v>964.73109432236333</v>
      </c>
      <c r="AP189" s="124">
        <v>703.0949160016628</v>
      </c>
      <c r="AQ189" s="124">
        <v>833.80695150064571</v>
      </c>
      <c r="AR189" s="124">
        <v>650.74908220960572</v>
      </c>
      <c r="AS189" s="124">
        <v>779.89972001561534</v>
      </c>
      <c r="AT189" s="124">
        <v>678.90471743442833</v>
      </c>
      <c r="AU189" s="124">
        <v>531.55958430028534</v>
      </c>
      <c r="AV189" s="124">
        <v>354.26594619039076</v>
      </c>
      <c r="AW189" s="124">
        <v>609.65926420549238</v>
      </c>
      <c r="AX189" s="124">
        <v>874.31047788252658</v>
      </c>
      <c r="AY189" s="124">
        <v>409.44825537341046</v>
      </c>
    </row>
    <row r="190" spans="1:51">
      <c r="A190" s="109"/>
      <c r="B190" s="119">
        <v>2</v>
      </c>
      <c r="C190" s="106">
        <v>0</v>
      </c>
      <c r="D190" s="106">
        <v>0</v>
      </c>
      <c r="E190" s="106">
        <v>0</v>
      </c>
      <c r="F190" s="106">
        <v>548.43049050500599</v>
      </c>
      <c r="G190" s="106">
        <v>715</v>
      </c>
      <c r="H190" s="106">
        <v>0</v>
      </c>
      <c r="I190" s="106">
        <v>0</v>
      </c>
      <c r="J190" s="106">
        <v>0</v>
      </c>
      <c r="K190" s="106">
        <v>0</v>
      </c>
      <c r="L190" s="106">
        <v>931</v>
      </c>
      <c r="M190" s="106">
        <v>815</v>
      </c>
      <c r="N190" s="106">
        <v>606.09729780343173</v>
      </c>
      <c r="O190" s="106">
        <v>583.27119578243094</v>
      </c>
      <c r="P190" s="106">
        <v>318.50833801756835</v>
      </c>
      <c r="Q190" s="106">
        <v>379.63587833943222</v>
      </c>
      <c r="R190" s="106">
        <v>227.56760843992106</v>
      </c>
      <c r="S190" s="106">
        <v>174.01585059711806</v>
      </c>
      <c r="T190" s="106">
        <v>171.35905737268604</v>
      </c>
      <c r="U190" s="106">
        <v>198.2339331133162</v>
      </c>
      <c r="V190" s="106">
        <v>197.37524437681259</v>
      </c>
      <c r="W190" s="106">
        <v>268.63289770789061</v>
      </c>
      <c r="X190" s="106">
        <v>149.31082281780328</v>
      </c>
      <c r="Y190" s="106">
        <v>86.000132181344611</v>
      </c>
      <c r="Z190" s="106">
        <v>438.59749133265711</v>
      </c>
      <c r="AA190" s="106">
        <v>3.1346071108875719</v>
      </c>
      <c r="AB190" s="106">
        <v>250.62834120155117</v>
      </c>
      <c r="AC190" s="106">
        <v>155.93912082766496</v>
      </c>
      <c r="AD190" s="106">
        <v>154.83073291353094</v>
      </c>
      <c r="AE190" s="106">
        <v>156.98954461088783</v>
      </c>
      <c r="AF190" s="106">
        <v>269.78189304281386</v>
      </c>
      <c r="AG190" s="106">
        <v>178.03178678070924</v>
      </c>
      <c r="AH190" s="106">
        <v>280.9402423636684</v>
      </c>
      <c r="AI190" s="106">
        <v>189.62294579722868</v>
      </c>
      <c r="AJ190" s="106">
        <v>167.79972726186998</v>
      </c>
      <c r="AK190" s="106">
        <v>176.20295430562305</v>
      </c>
      <c r="AL190" s="106">
        <v>134.83336016235376</v>
      </c>
      <c r="AM190" s="106">
        <v>142.07864345610074</v>
      </c>
      <c r="AN190" s="106">
        <v>247.91146940561907</v>
      </c>
      <c r="AO190" s="106">
        <v>54.26890567763661</v>
      </c>
      <c r="AP190" s="106">
        <v>204.9050839983372</v>
      </c>
      <c r="AQ190" s="106">
        <v>88.19304849935429</v>
      </c>
      <c r="AR190" s="106">
        <v>225.25091779039428</v>
      </c>
      <c r="AS190" s="106">
        <v>93.100279984384656</v>
      </c>
      <c r="AT190" s="106">
        <v>138.09528256557167</v>
      </c>
      <c r="AU190" s="106">
        <v>175.44041569971466</v>
      </c>
      <c r="AV190" s="106">
        <v>451.73405380960924</v>
      </c>
      <c r="AW190" s="106">
        <v>169.34073579450762</v>
      </c>
      <c r="AX190" s="106">
        <v>207.68952211747342</v>
      </c>
      <c r="AY190" s="106">
        <v>432.55174462658954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0</v>
      </c>
      <c r="F191" s="106">
        <v>0</v>
      </c>
      <c r="G191" s="106">
        <v>0</v>
      </c>
      <c r="H191" s="106">
        <v>813</v>
      </c>
      <c r="I191" s="106">
        <v>723.02060490527288</v>
      </c>
      <c r="J191" s="106">
        <v>0</v>
      </c>
      <c r="K191" s="106">
        <v>268.44213869196733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51.979395094727124</v>
      </c>
      <c r="J192" s="106">
        <v>948</v>
      </c>
      <c r="K192" s="106">
        <v>490.55786130803267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481.15939866256406</v>
      </c>
      <c r="D197" s="106">
        <v>478.3621632951706</v>
      </c>
      <c r="E197" s="106">
        <v>535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581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617</v>
      </c>
      <c r="H199" s="106">
        <v>540.04722480987152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168.95277519012848</v>
      </c>
      <c r="I200" s="106">
        <v>859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835</v>
      </c>
      <c r="K201" s="106">
        <v>49.40868062240861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65.780810089675924</v>
      </c>
      <c r="T201" s="106">
        <v>54.959101909350011</v>
      </c>
      <c r="U201" s="106">
        <v>0</v>
      </c>
      <c r="V201" s="106">
        <v>29.713062857450495</v>
      </c>
      <c r="W201" s="106">
        <v>0</v>
      </c>
      <c r="X201" s="106">
        <v>0</v>
      </c>
      <c r="Y201" s="106">
        <v>0</v>
      </c>
      <c r="Z201" s="106">
        <v>0</v>
      </c>
      <c r="AA201" s="106">
        <v>526.83613826199507</v>
      </c>
      <c r="AB201" s="106">
        <v>112.60287234286807</v>
      </c>
      <c r="AC201" s="106">
        <v>243.40881878903701</v>
      </c>
      <c r="AD201" s="106">
        <v>109.42759311607142</v>
      </c>
      <c r="AE201" s="106">
        <v>0</v>
      </c>
      <c r="AF201" s="106">
        <v>0</v>
      </c>
      <c r="AG201" s="106">
        <v>0</v>
      </c>
      <c r="AH201" s="106">
        <v>0</v>
      </c>
      <c r="AI201" s="106">
        <v>2.5738736246485132</v>
      </c>
      <c r="AJ201" s="106">
        <v>52.370167697764828</v>
      </c>
      <c r="AK201" s="106">
        <v>0</v>
      </c>
      <c r="AL201" s="106">
        <v>331.26586721832064</v>
      </c>
      <c r="AM201" s="106">
        <v>117.79901923264561</v>
      </c>
      <c r="AN201" s="106">
        <v>0</v>
      </c>
      <c r="AO201" s="106">
        <v>86.336811355436566</v>
      </c>
      <c r="AP201" s="106">
        <v>0</v>
      </c>
      <c r="AQ201" s="106">
        <v>0</v>
      </c>
      <c r="AR201" s="106">
        <v>0</v>
      </c>
      <c r="AS201" s="106">
        <v>94.438022466042185</v>
      </c>
      <c r="AT201" s="106">
        <v>227.25025000270989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635.59131937759139</v>
      </c>
      <c r="L202" s="106">
        <v>580</v>
      </c>
      <c r="M202" s="106">
        <v>580</v>
      </c>
      <c r="N202" s="106">
        <v>515</v>
      </c>
      <c r="O202" s="106">
        <v>678</v>
      </c>
      <c r="P202" s="106">
        <v>707</v>
      </c>
      <c r="Q202" s="106">
        <v>684</v>
      </c>
      <c r="R202" s="106">
        <v>545</v>
      </c>
      <c r="S202" s="106">
        <v>637.21918991032408</v>
      </c>
      <c r="T202" s="106">
        <v>680.04089809064999</v>
      </c>
      <c r="U202" s="106">
        <v>600</v>
      </c>
      <c r="V202" s="106">
        <v>686.2869371425495</v>
      </c>
      <c r="W202" s="106">
        <v>795</v>
      </c>
      <c r="X202" s="106">
        <v>576</v>
      </c>
      <c r="Y202" s="106">
        <v>547</v>
      </c>
      <c r="Z202" s="106">
        <v>662</v>
      </c>
      <c r="AA202" s="106">
        <v>97.163861738004925</v>
      </c>
      <c r="AB202" s="106">
        <v>456.39712765713193</v>
      </c>
      <c r="AC202" s="106">
        <v>537.59118121096299</v>
      </c>
      <c r="AD202" s="106">
        <v>533.57240688392858</v>
      </c>
      <c r="AE202" s="106">
        <v>569</v>
      </c>
      <c r="AF202" s="106">
        <v>772</v>
      </c>
      <c r="AG202" s="106">
        <v>709</v>
      </c>
      <c r="AH202" s="106">
        <v>794</v>
      </c>
      <c r="AI202" s="106">
        <v>740.42612637535149</v>
      </c>
      <c r="AJ202" s="106">
        <v>642.62983230223517</v>
      </c>
      <c r="AK202" s="106">
        <v>596</v>
      </c>
      <c r="AL202" s="106">
        <v>489.73413278167936</v>
      </c>
      <c r="AM202" s="106">
        <v>509.20098076735439</v>
      </c>
      <c r="AN202" s="106">
        <v>665</v>
      </c>
      <c r="AO202" s="106">
        <v>647.66318864456343</v>
      </c>
      <c r="AP202" s="106">
        <v>582</v>
      </c>
      <c r="AQ202" s="106">
        <v>653</v>
      </c>
      <c r="AR202" s="106">
        <v>658</v>
      </c>
      <c r="AS202" s="106">
        <v>644.56197753395782</v>
      </c>
      <c r="AT202" s="106">
        <v>574.74974999729011</v>
      </c>
      <c r="AU202" s="106">
        <v>570</v>
      </c>
      <c r="AV202" s="106">
        <v>703</v>
      </c>
      <c r="AW202" s="106">
        <v>674</v>
      </c>
      <c r="AX202" s="106">
        <v>667</v>
      </c>
      <c r="AY202" s="106">
        <v>742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264.70975462716251</v>
      </c>
      <c r="D209" s="124">
        <v>276.22154432660369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>
        <v>342.88256693524295</v>
      </c>
      <c r="D210" s="110">
        <v>330.9462936282128</v>
      </c>
      <c r="E210" s="110">
        <v>555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0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</v>
      </c>
      <c r="AC210" s="110">
        <v>0</v>
      </c>
      <c r="AD210" s="110">
        <v>0</v>
      </c>
      <c r="AE210" s="110">
        <v>0</v>
      </c>
      <c r="AF210" s="110">
        <v>0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>
        <v>0</v>
      </c>
      <c r="D211" s="110">
        <v>0</v>
      </c>
      <c r="E211" s="110">
        <v>0</v>
      </c>
      <c r="F211" s="110">
        <v>505</v>
      </c>
      <c r="G211" s="110">
        <v>262.03936060590337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378.96063939409663</v>
      </c>
      <c r="H212" s="110">
        <v>627</v>
      </c>
      <c r="I212" s="110">
        <v>389.44958369914002</v>
      </c>
      <c r="J212" s="110">
        <v>104.33328224865716</v>
      </c>
      <c r="K212" s="110">
        <v>31.728410990497196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188.55041630086001</v>
      </c>
      <c r="J213" s="110">
        <v>439.66671775134284</v>
      </c>
      <c r="K213" s="110">
        <v>630.2715890095028</v>
      </c>
      <c r="L213" s="110">
        <v>595</v>
      </c>
      <c r="M213" s="110">
        <v>430.9722422195311</v>
      </c>
      <c r="N213" s="110">
        <v>384.13715717543175</v>
      </c>
      <c r="O213" s="110">
        <v>444.82714329765315</v>
      </c>
      <c r="P213" s="110">
        <v>422.39938323144918</v>
      </c>
      <c r="Q213" s="110">
        <v>478.40606191562068</v>
      </c>
      <c r="R213" s="110">
        <v>249.84743487776129</v>
      </c>
      <c r="S213" s="110">
        <v>350.05228616172428</v>
      </c>
      <c r="T213" s="110">
        <v>415.04085426974564</v>
      </c>
      <c r="U213" s="110">
        <v>403.48676597126541</v>
      </c>
      <c r="V213" s="110">
        <v>396.76267057077945</v>
      </c>
      <c r="W213" s="110">
        <v>326.26750375072379</v>
      </c>
      <c r="X213" s="110">
        <v>381.14034150955382</v>
      </c>
      <c r="Y213" s="110">
        <v>243.82372342557574</v>
      </c>
      <c r="Z213" s="110">
        <v>227.02533736925216</v>
      </c>
      <c r="AA213" s="110">
        <v>339.79534387073414</v>
      </c>
      <c r="AB213" s="110">
        <v>345.18392201111749</v>
      </c>
      <c r="AC213" s="110">
        <v>333.78627388467635</v>
      </c>
      <c r="AD213" s="110">
        <v>416.16676127619291</v>
      </c>
      <c r="AE213" s="110">
        <v>425.23945306393875</v>
      </c>
      <c r="AF213" s="110">
        <v>426.30469465612669</v>
      </c>
      <c r="AG213" s="110">
        <v>368.01682593555506</v>
      </c>
      <c r="AH213" s="110">
        <v>330.05044043996253</v>
      </c>
      <c r="AI213" s="110">
        <v>313.6692960342931</v>
      </c>
      <c r="AJ213" s="110">
        <v>271.71823534565613</v>
      </c>
      <c r="AK213" s="110">
        <v>212.67327095385474</v>
      </c>
      <c r="AL213" s="110">
        <v>310.20075472420484</v>
      </c>
      <c r="AM213" s="110">
        <v>337.39945923043706</v>
      </c>
      <c r="AN213" s="110">
        <v>377.58223427495511</v>
      </c>
      <c r="AO213" s="110">
        <v>336.44507103732849</v>
      </c>
      <c r="AP213" s="110">
        <v>282.94421029052376</v>
      </c>
      <c r="AQ213" s="110">
        <v>298.17801725642784</v>
      </c>
      <c r="AR213" s="110">
        <v>249.36206426018038</v>
      </c>
      <c r="AS213" s="110">
        <v>355.72780803260343</v>
      </c>
      <c r="AT213" s="110">
        <v>472.83503268051487</v>
      </c>
      <c r="AU213" s="110">
        <v>374.12311148856634</v>
      </c>
      <c r="AV213" s="110">
        <v>458.13259135794294</v>
      </c>
      <c r="AW213" s="110">
        <v>495.29429103455186</v>
      </c>
      <c r="AX213" s="110">
        <v>468.13748992061983</v>
      </c>
      <c r="AY213" s="110">
        <v>483.9827279734028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56.027757780468924</v>
      </c>
      <c r="N214" s="110">
        <v>179.86284282456828</v>
      </c>
      <c r="O214" s="110">
        <v>211.17285670234688</v>
      </c>
      <c r="P214" s="110">
        <v>170.60061676855079</v>
      </c>
      <c r="Q214" s="110">
        <v>185.59393808437932</v>
      </c>
      <c r="R214" s="110">
        <v>148.15256512223871</v>
      </c>
      <c r="S214" s="110">
        <v>300.94771383827572</v>
      </c>
      <c r="T214" s="110">
        <v>233.95914573025436</v>
      </c>
      <c r="U214" s="110">
        <v>190.51323402873462</v>
      </c>
      <c r="V214" s="110">
        <v>198.23732942922055</v>
      </c>
      <c r="W214" s="110">
        <v>202.73249624927624</v>
      </c>
      <c r="X214" s="110">
        <v>249.85965849044618</v>
      </c>
      <c r="Y214" s="110">
        <v>213.17627657442426</v>
      </c>
      <c r="Z214" s="110">
        <v>304.97466263074784</v>
      </c>
      <c r="AA214" s="110">
        <v>316.20465612926586</v>
      </c>
      <c r="AB214" s="110">
        <v>240.81607798888248</v>
      </c>
      <c r="AC214" s="110">
        <v>237.21372611532368</v>
      </c>
      <c r="AD214" s="110">
        <v>244.83323872380711</v>
      </c>
      <c r="AE214" s="110">
        <v>189.76054693606125</v>
      </c>
      <c r="AF214" s="110">
        <v>183.69530534387331</v>
      </c>
      <c r="AG214" s="110">
        <v>182.98317406444494</v>
      </c>
      <c r="AH214" s="110">
        <v>221.94955956003747</v>
      </c>
      <c r="AI214" s="110">
        <v>247.3307039657069</v>
      </c>
      <c r="AJ214" s="110">
        <v>258.28176465434387</v>
      </c>
      <c r="AK214" s="110">
        <v>286.32672904614526</v>
      </c>
      <c r="AL214" s="110">
        <v>325.79924527579516</v>
      </c>
      <c r="AM214" s="110">
        <v>260.60054076956294</v>
      </c>
      <c r="AN214" s="110">
        <v>242.41776572504489</v>
      </c>
      <c r="AO214" s="110">
        <v>215.55492896267151</v>
      </c>
      <c r="AP214" s="110">
        <v>243.05578970947624</v>
      </c>
      <c r="AQ214" s="110">
        <v>278.82198274357216</v>
      </c>
      <c r="AR214" s="110">
        <v>268.63793573981962</v>
      </c>
      <c r="AS214" s="110">
        <v>301.27219196739657</v>
      </c>
      <c r="AT214" s="110">
        <v>230.16496731948513</v>
      </c>
      <c r="AU214" s="110">
        <v>151.87688851143363</v>
      </c>
      <c r="AV214" s="110">
        <v>217.86740864205703</v>
      </c>
      <c r="AW214" s="110">
        <v>161.70570896544814</v>
      </c>
      <c r="AX214" s="110">
        <v>136.8625100793802</v>
      </c>
      <c r="AY214" s="110">
        <v>155.0172720265972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1236269.3038735834</v>
      </c>
      <c r="E259" s="124">
        <f t="shared" ref="E259:AX259" si="5">F$14*$B$259</f>
        <v>1865265.053721851</v>
      </c>
      <c r="F259" s="124">
        <f t="shared" si="5"/>
        <v>2256981.6434353366</v>
      </c>
      <c r="G259" s="124">
        <f t="shared" si="5"/>
        <v>2529623.7590836259</v>
      </c>
      <c r="H259" s="124">
        <f t="shared" si="5"/>
        <v>2682586.2684239321</v>
      </c>
      <c r="I259" s="124">
        <f t="shared" si="5"/>
        <v>2787860.6889400003</v>
      </c>
      <c r="J259" s="124">
        <f t="shared" si="5"/>
        <v>2868796.1047807392</v>
      </c>
      <c r="K259" s="124">
        <f t="shared" si="5"/>
        <v>2930228.5344057493</v>
      </c>
      <c r="L259" s="124">
        <f t="shared" si="5"/>
        <v>2945872.3037072895</v>
      </c>
      <c r="M259" s="124">
        <f t="shared" si="5"/>
        <v>2970766.5359292966</v>
      </c>
      <c r="N259" s="124">
        <f t="shared" si="5"/>
        <v>3010678.8954448886</v>
      </c>
      <c r="O259" s="124">
        <f t="shared" si="5"/>
        <v>3020770.1917029968</v>
      </c>
      <c r="P259" s="124">
        <f t="shared" si="5"/>
        <v>3007693.6566805211</v>
      </c>
      <c r="Q259" s="124">
        <f t="shared" si="5"/>
        <v>3012526.0418682648</v>
      </c>
      <c r="R259" s="124">
        <f t="shared" si="5"/>
        <v>3000458.5931489444</v>
      </c>
      <c r="S259" s="124">
        <f t="shared" si="5"/>
        <v>3049704.8540581288</v>
      </c>
      <c r="T259" s="124">
        <f t="shared" si="5"/>
        <v>3028114.2699937671</v>
      </c>
      <c r="U259" s="124">
        <f t="shared" si="5"/>
        <v>3014111.5433295406</v>
      </c>
      <c r="V259" s="124">
        <f t="shared" si="5"/>
        <v>3016601.0387132377</v>
      </c>
      <c r="W259" s="124">
        <f t="shared" si="5"/>
        <v>3018049.8422905169</v>
      </c>
      <c r="X259" s="124">
        <f t="shared" si="5"/>
        <v>3033239.0452667931</v>
      </c>
      <c r="Y259" s="124">
        <f t="shared" si="5"/>
        <v>3021415.8989689676</v>
      </c>
      <c r="Z259" s="124">
        <f t="shared" si="5"/>
        <v>3051002.7497869427</v>
      </c>
      <c r="AA259" s="124">
        <f t="shared" si="5"/>
        <v>3054622.2049495168</v>
      </c>
      <c r="AB259" s="124">
        <f t="shared" si="5"/>
        <v>3030324.2765148021</v>
      </c>
      <c r="AC259" s="124">
        <f t="shared" si="5"/>
        <v>3029163.2294413662</v>
      </c>
      <c r="AD259" s="124">
        <f t="shared" si="5"/>
        <v>3031619.0175280389</v>
      </c>
      <c r="AE259" s="124">
        <f t="shared" si="5"/>
        <v>3013868.9503855882</v>
      </c>
      <c r="AF259" s="124">
        <f t="shared" si="5"/>
        <v>3011914.107758475</v>
      </c>
      <c r="AG259" s="124">
        <f t="shared" si="5"/>
        <v>3011684.5860551819</v>
      </c>
      <c r="AH259" s="124">
        <f t="shared" si="5"/>
        <v>3024243.550151418</v>
      </c>
      <c r="AI259" s="124">
        <f t="shared" si="5"/>
        <v>3032423.956859868</v>
      </c>
      <c r="AJ259" s="124">
        <f t="shared" si="5"/>
        <v>3035953.5112759392</v>
      </c>
      <c r="AK259" s="124">
        <f t="shared" si="5"/>
        <v>3044992.4738688827</v>
      </c>
      <c r="AL259" s="124">
        <f t="shared" si="5"/>
        <v>3057714.5651742807</v>
      </c>
      <c r="AM259" s="124">
        <f t="shared" si="5"/>
        <v>3036700.8586526043</v>
      </c>
      <c r="AN259" s="124">
        <f t="shared" si="5"/>
        <v>3030840.5045024902</v>
      </c>
      <c r="AO259" s="124">
        <f t="shared" si="5"/>
        <v>3022182.544619096</v>
      </c>
      <c r="AP259" s="124">
        <f t="shared" si="5"/>
        <v>3031046.1412381302</v>
      </c>
      <c r="AQ259" s="124">
        <f t="shared" si="5"/>
        <v>3042573.6752513913</v>
      </c>
      <c r="AR259" s="124">
        <f t="shared" si="5"/>
        <v>3039291.3312759921</v>
      </c>
      <c r="AS259" s="124">
        <f t="shared" si="5"/>
        <v>3049809.4341756282</v>
      </c>
      <c r="AT259" s="124">
        <f t="shared" si="5"/>
        <v>3026891.3967446955</v>
      </c>
      <c r="AU259" s="124">
        <f t="shared" si="5"/>
        <v>3001658.9519487871</v>
      </c>
      <c r="AV259" s="124">
        <f t="shared" si="5"/>
        <v>3022927.8626386477</v>
      </c>
      <c r="AW259" s="124">
        <f t="shared" si="5"/>
        <v>3004826.8055133489</v>
      </c>
      <c r="AX259" s="124">
        <f t="shared" si="5"/>
        <v>2996819.7799994969</v>
      </c>
      <c r="AY259" s="124">
        <f>AZ$14*$B$259</f>
        <v>3002671.1054578619</v>
      </c>
      <c r="AZ259" s="139">
        <f>SUM($D259:$AY259)</f>
        <v>140045381.63953647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599566.01066587411</v>
      </c>
      <c r="E260" s="125">
        <f t="shared" ref="E260:AY260" si="6">(E$175-E$176+E$177-E$178+E$179-E$180+E$181-E$182)*$B$260</f>
        <v>836475.92115693353</v>
      </c>
      <c r="F260" s="125">
        <f t="shared" si="6"/>
        <v>1092552.6601402457</v>
      </c>
      <c r="G260" s="125">
        <f t="shared" si="6"/>
        <v>1326407.9547618846</v>
      </c>
      <c r="H260" s="125">
        <f t="shared" si="6"/>
        <v>1654993.1332864896</v>
      </c>
      <c r="I260" s="125">
        <f t="shared" si="6"/>
        <v>1861134.4206902571</v>
      </c>
      <c r="J260" s="125">
        <f t="shared" si="6"/>
        <v>1967608.0518663931</v>
      </c>
      <c r="K260" s="125">
        <f t="shared" si="6"/>
        <v>2003157.3660548541</v>
      </c>
      <c r="L260" s="125">
        <f t="shared" si="6"/>
        <v>2001713.3258116348</v>
      </c>
      <c r="M260" s="125">
        <f t="shared" si="6"/>
        <v>2012855.3966834492</v>
      </c>
      <c r="N260" s="125">
        <f t="shared" si="6"/>
        <v>2004611.1788820103</v>
      </c>
      <c r="O260" s="125">
        <f t="shared" si="6"/>
        <v>1981779.6746120313</v>
      </c>
      <c r="P260" s="125">
        <f t="shared" si="6"/>
        <v>1991326.7393833366</v>
      </c>
      <c r="Q260" s="125">
        <f t="shared" si="6"/>
        <v>1977740.6730583142</v>
      </c>
      <c r="R260" s="125">
        <f t="shared" si="6"/>
        <v>2015034.5914016357</v>
      </c>
      <c r="S260" s="125">
        <f t="shared" si="6"/>
        <v>1983188.7827023268</v>
      </c>
      <c r="T260" s="125">
        <f t="shared" si="6"/>
        <v>1991781.7596928827</v>
      </c>
      <c r="U260" s="125">
        <f t="shared" si="6"/>
        <v>2005434.3190772731</v>
      </c>
      <c r="V260" s="125">
        <f t="shared" si="6"/>
        <v>1982704.5195033937</v>
      </c>
      <c r="W260" s="125">
        <f t="shared" si="6"/>
        <v>1981490.7837885679</v>
      </c>
      <c r="X260" s="125">
        <f t="shared" si="6"/>
        <v>1990648.7035138344</v>
      </c>
      <c r="Y260" s="125">
        <f t="shared" si="6"/>
        <v>2019040.0708644029</v>
      </c>
      <c r="Z260" s="125">
        <f t="shared" si="6"/>
        <v>1996268.9769427434</v>
      </c>
      <c r="AA260" s="125">
        <f t="shared" si="6"/>
        <v>1984414.8733892755</v>
      </c>
      <c r="AB260" s="125">
        <f t="shared" si="6"/>
        <v>2002137.7590909412</v>
      </c>
      <c r="AC260" s="125">
        <f t="shared" si="6"/>
        <v>1994264.9326669509</v>
      </c>
      <c r="AD260" s="125">
        <f t="shared" si="6"/>
        <v>1991458.2445358736</v>
      </c>
      <c r="AE260" s="125">
        <f t="shared" si="6"/>
        <v>1997536.7122720999</v>
      </c>
      <c r="AF260" s="125">
        <f t="shared" si="6"/>
        <v>1980917.1592838326</v>
      </c>
      <c r="AG260" s="125">
        <f t="shared" si="6"/>
        <v>1992638.3459025989</v>
      </c>
      <c r="AH260" s="125">
        <f t="shared" si="6"/>
        <v>1982179.0569090997</v>
      </c>
      <c r="AI260" s="125">
        <f t="shared" si="6"/>
        <v>1990843.9424437042</v>
      </c>
      <c r="AJ260" s="125">
        <f t="shared" si="6"/>
        <v>1996938.1374206827</v>
      </c>
      <c r="AK260" s="125">
        <f t="shared" si="6"/>
        <v>2006543.7716428726</v>
      </c>
      <c r="AL260" s="125">
        <f t="shared" si="6"/>
        <v>1981609.424753143</v>
      </c>
      <c r="AM260" s="125">
        <f t="shared" si="6"/>
        <v>1985949.15150899</v>
      </c>
      <c r="AN260" s="125">
        <f t="shared" si="6"/>
        <v>1980790.1072766935</v>
      </c>
      <c r="AO260" s="125">
        <f t="shared" si="6"/>
        <v>1982729.3035736224</v>
      </c>
      <c r="AP260" s="125">
        <f t="shared" si="6"/>
        <v>1999251.1254241727</v>
      </c>
      <c r="AQ260" s="125">
        <f t="shared" si="6"/>
        <v>1990027.0453614099</v>
      </c>
      <c r="AR260" s="125">
        <f t="shared" si="6"/>
        <v>1996330.0309591393</v>
      </c>
      <c r="AS260" s="125">
        <f t="shared" si="6"/>
        <v>1982339.1291530188</v>
      </c>
      <c r="AT260" s="125">
        <f t="shared" si="6"/>
        <v>1981274.64030049</v>
      </c>
      <c r="AU260" s="125">
        <f t="shared" si="6"/>
        <v>2014743.7890508813</v>
      </c>
      <c r="AV260" s="125">
        <f t="shared" si="6"/>
        <v>1989860.5049872014</v>
      </c>
      <c r="AW260" s="125">
        <f t="shared" si="6"/>
        <v>1996031.3717987677</v>
      </c>
      <c r="AX260" s="125">
        <f t="shared" si="6"/>
        <v>1982130.4818461998</v>
      </c>
      <c r="AY260" s="125">
        <f t="shared" si="6"/>
        <v>1989450.3594961974</v>
      </c>
      <c r="AZ260" s="141">
        <f>SUM($D260:$AY260)</f>
        <v>91049904.415588588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3">
      <c r="A1" s="102" t="s">
        <v>284</v>
      </c>
    </row>
    <row r="2" spans="1:53">
      <c r="A2" s="100" t="s">
        <v>285</v>
      </c>
      <c r="B2" s="107" t="s">
        <v>59</v>
      </c>
    </row>
    <row r="3" spans="1:53">
      <c r="A3" s="100" t="s">
        <v>286</v>
      </c>
      <c r="B3" s="108">
        <v>43000</v>
      </c>
      <c r="C3" s="109"/>
    </row>
    <row r="4" spans="1:53">
      <c r="B4" s="110"/>
      <c r="C4" s="110"/>
    </row>
    <row r="5" spans="1:53">
      <c r="C5" s="111" t="s">
        <v>287</v>
      </c>
    </row>
    <row r="6" spans="1:53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3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3">
      <c r="A8" s="102" t="s">
        <v>292</v>
      </c>
      <c r="B8" s="114"/>
      <c r="AY8" s="110"/>
    </row>
    <row r="9" spans="1:53">
      <c r="A9" s="115" t="s">
        <v>125</v>
      </c>
      <c r="B9" s="116">
        <v>1</v>
      </c>
      <c r="C9" s="117" t="s">
        <v>293</v>
      </c>
      <c r="D9" s="117">
        <v>4790.2482433845389</v>
      </c>
      <c r="E9" s="117">
        <v>4790.2482433845389</v>
      </c>
      <c r="F9" s="117">
        <v>4790.2482433845389</v>
      </c>
      <c r="G9" s="117">
        <v>4790.2482433845389</v>
      </c>
      <c r="H9" s="117">
        <v>4790.2482433845389</v>
      </c>
      <c r="I9" s="117">
        <v>4790.2482433845389</v>
      </c>
      <c r="J9" s="117">
        <v>4790.2482433845389</v>
      </c>
      <c r="K9" s="117">
        <v>4790.2482433845389</v>
      </c>
      <c r="L9" s="117">
        <v>4790.2482433845389</v>
      </c>
      <c r="M9" s="117">
        <v>4790.2482433845389</v>
      </c>
      <c r="N9" s="117">
        <v>4790.2482433845389</v>
      </c>
      <c r="O9" s="117">
        <v>4790.2482433845389</v>
      </c>
      <c r="P9" s="117">
        <v>4790.2482433845389</v>
      </c>
      <c r="Q9" s="117">
        <v>4790.2482433845389</v>
      </c>
      <c r="R9" s="117">
        <v>4790.2482433845389</v>
      </c>
      <c r="S9" s="117">
        <v>4790.2482433845389</v>
      </c>
      <c r="T9" s="117">
        <v>4790.2482433845389</v>
      </c>
      <c r="U9" s="117">
        <v>4790.2482433845389</v>
      </c>
      <c r="V9" s="117">
        <v>4790.2482433845389</v>
      </c>
      <c r="W9" s="117">
        <v>4790.2482433845389</v>
      </c>
      <c r="X9" s="117">
        <v>4790.2482433845389</v>
      </c>
      <c r="Y9" s="117">
        <v>4790.2482433845389</v>
      </c>
      <c r="Z9" s="117">
        <v>4790.2482433845389</v>
      </c>
      <c r="AA9" s="117">
        <v>4790.2482433845389</v>
      </c>
      <c r="AB9" s="117">
        <v>4790.2482433845389</v>
      </c>
      <c r="AC9" s="117">
        <v>4790.2482433845389</v>
      </c>
      <c r="AD9" s="117">
        <v>4790.2482433845389</v>
      </c>
      <c r="AE9" s="117">
        <v>4790.2482433845389</v>
      </c>
      <c r="AF9" s="117">
        <v>4790.2482433845389</v>
      </c>
      <c r="AG9" s="117">
        <v>4790.2482433845389</v>
      </c>
      <c r="AH9" s="117">
        <v>4790.2482433845389</v>
      </c>
      <c r="AI9" s="117">
        <v>4790.2482433845389</v>
      </c>
      <c r="AJ9" s="117">
        <v>4790.2482433845389</v>
      </c>
      <c r="AK9" s="117">
        <v>4790.2482433845389</v>
      </c>
      <c r="AL9" s="117">
        <v>4790.2482433845389</v>
      </c>
      <c r="AM9" s="117">
        <v>4790.2482433845389</v>
      </c>
      <c r="AN9" s="117">
        <v>4790.2482433845389</v>
      </c>
      <c r="AO9" s="117">
        <v>4790.2482433845389</v>
      </c>
      <c r="AP9" s="117">
        <v>4790.2482433845389</v>
      </c>
      <c r="AQ9" s="117">
        <v>4790.2482433845389</v>
      </c>
      <c r="AR9" s="117">
        <v>4790.2482433845389</v>
      </c>
      <c r="AS9" s="117">
        <v>4790.2482433845389</v>
      </c>
      <c r="AT9" s="117">
        <v>4790.2482433845389</v>
      </c>
      <c r="AU9" s="117">
        <v>4790.2482433845389</v>
      </c>
      <c r="AV9" s="117">
        <v>4790.2482433845389</v>
      </c>
      <c r="AW9" s="117">
        <v>4790.2482433845389</v>
      </c>
      <c r="AX9" s="117">
        <v>4790.2482433845389</v>
      </c>
      <c r="AY9" s="117">
        <v>4790.2482433845389</v>
      </c>
    </row>
    <row r="10" spans="1:53">
      <c r="A10" s="118" t="s">
        <v>133</v>
      </c>
      <c r="B10" s="119">
        <v>1</v>
      </c>
      <c r="C10" s="106" t="s">
        <v>293</v>
      </c>
      <c r="D10" s="100">
        <v>915.83727127866814</v>
      </c>
      <c r="E10" s="100">
        <v>30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</row>
    <row r="11" spans="1:53">
      <c r="B11" s="119">
        <v>2</v>
      </c>
      <c r="C11" s="106" t="s">
        <v>293</v>
      </c>
      <c r="D11" s="100">
        <v>84.389081316503507</v>
      </c>
      <c r="E11" s="100">
        <v>0</v>
      </c>
      <c r="F11" s="100">
        <v>24.892142701720985</v>
      </c>
      <c r="H11" s="100">
        <v>0</v>
      </c>
      <c r="I11" s="100">
        <v>0</v>
      </c>
      <c r="J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V11" s="100">
        <v>0</v>
      </c>
      <c r="X11" s="100">
        <v>0</v>
      </c>
      <c r="Y11" s="100">
        <v>0</v>
      </c>
      <c r="AB11" s="100">
        <v>0</v>
      </c>
      <c r="AC11" s="100">
        <v>0</v>
      </c>
      <c r="AD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O11" s="100">
        <v>0</v>
      </c>
      <c r="AP11" s="100">
        <v>0</v>
      </c>
      <c r="AQ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</row>
    <row r="12" spans="1:53">
      <c r="B12" s="120">
        <v>3</v>
      </c>
      <c r="C12" s="106" t="s">
        <v>293</v>
      </c>
      <c r="J12" s="100">
        <v>0</v>
      </c>
      <c r="L12" s="100">
        <v>0</v>
      </c>
      <c r="M12" s="100">
        <v>0</v>
      </c>
      <c r="N12" s="100">
        <v>0</v>
      </c>
      <c r="O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AA12" s="100">
        <v>0</v>
      </c>
      <c r="AB12" s="100">
        <v>0</v>
      </c>
      <c r="AF12" s="100">
        <v>0</v>
      </c>
      <c r="AH12" s="100">
        <v>0</v>
      </c>
      <c r="AL12" s="100">
        <v>0</v>
      </c>
      <c r="AO12" s="100">
        <v>0</v>
      </c>
      <c r="AP12" s="100">
        <v>0</v>
      </c>
      <c r="AS12" s="100">
        <v>0</v>
      </c>
      <c r="AW12" s="100">
        <v>0</v>
      </c>
    </row>
    <row r="13" spans="1:53">
      <c r="B13" s="120">
        <v>4</v>
      </c>
      <c r="C13" s="106" t="s">
        <v>293</v>
      </c>
      <c r="I13" s="100">
        <v>0</v>
      </c>
      <c r="Y13" s="100">
        <v>0</v>
      </c>
    </row>
    <row r="14" spans="1:53">
      <c r="A14" s="115" t="s">
        <v>134</v>
      </c>
      <c r="B14" s="121">
        <v>1</v>
      </c>
      <c r="C14" s="117" t="s">
        <v>293</v>
      </c>
      <c r="D14" s="117">
        <v>4766.6377099239708</v>
      </c>
      <c r="E14" s="117">
        <f t="shared" ref="E14:AZ14" si="0">D$172*SUM(D$122:D$169)</f>
        <v>2685.5020370193547</v>
      </c>
      <c r="F14" s="117">
        <f t="shared" si="0"/>
        <v>1649.5410366728506</v>
      </c>
      <c r="G14" s="117">
        <f t="shared" si="0"/>
        <v>1009.0222262771332</v>
      </c>
      <c r="H14" s="117">
        <f t="shared" si="0"/>
        <v>534.82054745551352</v>
      </c>
      <c r="I14" s="117">
        <f t="shared" si="0"/>
        <v>409.14105870760847</v>
      </c>
      <c r="J14" s="117">
        <f t="shared" si="0"/>
        <v>409.14105870760847</v>
      </c>
      <c r="K14" s="117">
        <f t="shared" si="0"/>
        <v>409.14105870760847</v>
      </c>
      <c r="L14" s="117">
        <f t="shared" si="0"/>
        <v>409.14105870760847</v>
      </c>
      <c r="M14" s="117">
        <f t="shared" si="0"/>
        <v>409.14105870760847</v>
      </c>
      <c r="N14" s="117">
        <f t="shared" si="0"/>
        <v>409.14105870760847</v>
      </c>
      <c r="O14" s="117">
        <f t="shared" si="0"/>
        <v>409.14105870760847</v>
      </c>
      <c r="P14" s="117">
        <f t="shared" si="0"/>
        <v>409.14105870760847</v>
      </c>
      <c r="Q14" s="117">
        <f t="shared" si="0"/>
        <v>409.14105870760847</v>
      </c>
      <c r="R14" s="117">
        <f t="shared" si="0"/>
        <v>409.14105870760847</v>
      </c>
      <c r="S14" s="117">
        <f t="shared" si="0"/>
        <v>409.14105870760847</v>
      </c>
      <c r="T14" s="117">
        <f t="shared" si="0"/>
        <v>409.14105870760847</v>
      </c>
      <c r="U14" s="117">
        <f t="shared" si="0"/>
        <v>409.14105870760847</v>
      </c>
      <c r="V14" s="117">
        <f t="shared" si="0"/>
        <v>409.14105870760847</v>
      </c>
      <c r="W14" s="117">
        <f t="shared" si="0"/>
        <v>409.14105870760847</v>
      </c>
      <c r="X14" s="117">
        <f t="shared" si="0"/>
        <v>409.14105870760847</v>
      </c>
      <c r="Y14" s="117">
        <f t="shared" si="0"/>
        <v>409.14105870760847</v>
      </c>
      <c r="Z14" s="117">
        <f t="shared" si="0"/>
        <v>409.14105870760847</v>
      </c>
      <c r="AA14" s="117">
        <f t="shared" si="0"/>
        <v>409.14105870760847</v>
      </c>
      <c r="AB14" s="117">
        <f t="shared" si="0"/>
        <v>409.14105870760847</v>
      </c>
      <c r="AC14" s="117">
        <f t="shared" si="0"/>
        <v>409.14105870760847</v>
      </c>
      <c r="AD14" s="117">
        <f t="shared" si="0"/>
        <v>409.14105870760847</v>
      </c>
      <c r="AE14" s="117">
        <f t="shared" si="0"/>
        <v>409.14105870760847</v>
      </c>
      <c r="AF14" s="117">
        <f t="shared" si="0"/>
        <v>409.14105870760847</v>
      </c>
      <c r="AG14" s="117">
        <f t="shared" si="0"/>
        <v>409.14105870760847</v>
      </c>
      <c r="AH14" s="117">
        <f t="shared" si="0"/>
        <v>409.14105870760847</v>
      </c>
      <c r="AI14" s="117">
        <f t="shared" si="0"/>
        <v>409.14105870760847</v>
      </c>
      <c r="AJ14" s="117">
        <f t="shared" si="0"/>
        <v>409.14105870760847</v>
      </c>
      <c r="AK14" s="117">
        <f t="shared" si="0"/>
        <v>409.14105870760847</v>
      </c>
      <c r="AL14" s="117">
        <f t="shared" si="0"/>
        <v>409.14105870760847</v>
      </c>
      <c r="AM14" s="117">
        <f t="shared" si="0"/>
        <v>409.14105870760847</v>
      </c>
      <c r="AN14" s="117">
        <f t="shared" si="0"/>
        <v>409.14105870760847</v>
      </c>
      <c r="AO14" s="117">
        <f t="shared" si="0"/>
        <v>409.14105870760847</v>
      </c>
      <c r="AP14" s="117">
        <f t="shared" si="0"/>
        <v>409.14105870760847</v>
      </c>
      <c r="AQ14" s="117">
        <f t="shared" si="0"/>
        <v>409.14105870760847</v>
      </c>
      <c r="AR14" s="117">
        <f t="shared" si="0"/>
        <v>409.14105870760847</v>
      </c>
      <c r="AS14" s="117">
        <f t="shared" si="0"/>
        <v>409.14105870760847</v>
      </c>
      <c r="AT14" s="117">
        <f t="shared" si="0"/>
        <v>409.14105870760847</v>
      </c>
      <c r="AU14" s="117">
        <f t="shared" si="0"/>
        <v>409.14105870760847</v>
      </c>
      <c r="AV14" s="117">
        <f t="shared" si="0"/>
        <v>409.14105870760847</v>
      </c>
      <c r="AW14" s="117">
        <f t="shared" si="0"/>
        <v>409.14105870760847</v>
      </c>
      <c r="AX14" s="117">
        <f t="shared" si="0"/>
        <v>409.14105870760847</v>
      </c>
      <c r="AY14" s="117">
        <f t="shared" si="0"/>
        <v>409.14105870760847</v>
      </c>
      <c r="AZ14" s="110">
        <f t="shared" si="0"/>
        <v>409.14105870760847</v>
      </c>
      <c r="BA14" s="107">
        <f>SUM($E14:$AZ14)</f>
        <v>23881.092430559642</v>
      </c>
    </row>
    <row r="15" spans="1:53">
      <c r="A15" s="122" t="s">
        <v>123</v>
      </c>
      <c r="B15" s="123">
        <v>1</v>
      </c>
      <c r="C15" s="124" t="s">
        <v>293</v>
      </c>
      <c r="D15" s="124">
        <v>1742.1703405964663</v>
      </c>
      <c r="E15" s="124">
        <v>1007.3512296560705</v>
      </c>
      <c r="F15" s="124">
        <v>1007.3512296560705</v>
      </c>
      <c r="G15" s="124">
        <v>1007.3512296560705</v>
      </c>
      <c r="H15" s="124">
        <v>1007.3512296560705</v>
      </c>
      <c r="I15" s="124">
        <v>1007.3512296560705</v>
      </c>
      <c r="J15" s="124">
        <v>1007.3512296560705</v>
      </c>
      <c r="K15" s="124">
        <v>1007.3512296560705</v>
      </c>
      <c r="L15" s="124">
        <v>1007.3512296560705</v>
      </c>
      <c r="M15" s="124">
        <v>1007.3512296560705</v>
      </c>
      <c r="N15" s="124">
        <v>1007.3512296560705</v>
      </c>
      <c r="O15" s="124">
        <v>1007.3512296560705</v>
      </c>
      <c r="P15" s="124">
        <v>1007.3512296560705</v>
      </c>
      <c r="Q15" s="124">
        <v>1007.3512296560705</v>
      </c>
      <c r="R15" s="124">
        <v>1007.3512296560705</v>
      </c>
      <c r="S15" s="124">
        <v>1007.3512296560705</v>
      </c>
      <c r="T15" s="124">
        <v>1007.3512296560705</v>
      </c>
      <c r="U15" s="124">
        <v>1007.3512296560705</v>
      </c>
      <c r="V15" s="124">
        <v>1007.3512296560705</v>
      </c>
      <c r="W15" s="124">
        <v>1007.3512296560705</v>
      </c>
      <c r="X15" s="124">
        <v>1007.3512296560705</v>
      </c>
      <c r="Y15" s="124">
        <v>1007.3512296560705</v>
      </c>
      <c r="Z15" s="124">
        <v>1007.3512296560705</v>
      </c>
      <c r="AA15" s="124">
        <v>1007.3512296560705</v>
      </c>
      <c r="AB15" s="124">
        <v>1007.3512296560705</v>
      </c>
      <c r="AC15" s="124">
        <v>1007.3512296560705</v>
      </c>
      <c r="AD15" s="124">
        <v>1007.3512296560705</v>
      </c>
      <c r="AE15" s="124">
        <v>1007.3512296560705</v>
      </c>
      <c r="AF15" s="124">
        <v>1007.3512296560705</v>
      </c>
      <c r="AG15" s="124">
        <v>1007.3512296560705</v>
      </c>
      <c r="AH15" s="124">
        <v>1007.3512296560705</v>
      </c>
      <c r="AI15" s="124">
        <v>1007.3512296560705</v>
      </c>
      <c r="AJ15" s="124">
        <v>1007.3512296560705</v>
      </c>
      <c r="AK15" s="124">
        <v>1007.3512296560705</v>
      </c>
      <c r="AL15" s="124">
        <v>1007.3512296560705</v>
      </c>
      <c r="AM15" s="124">
        <v>1007.3512296560705</v>
      </c>
      <c r="AN15" s="124">
        <v>1007.3512296560705</v>
      </c>
      <c r="AO15" s="124">
        <v>1007.3512296560705</v>
      </c>
      <c r="AP15" s="124">
        <v>1007.3512296560705</v>
      </c>
      <c r="AQ15" s="124">
        <v>1007.3512296560705</v>
      </c>
      <c r="AR15" s="124">
        <v>1007.3512296560705</v>
      </c>
      <c r="AS15" s="124">
        <v>1007.3512296560705</v>
      </c>
      <c r="AT15" s="124">
        <v>1007.3512296560705</v>
      </c>
      <c r="AU15" s="124">
        <v>1007.3512296560705</v>
      </c>
      <c r="AV15" s="124">
        <v>1007.3512296560705</v>
      </c>
      <c r="AW15" s="124">
        <v>1007.3512296560705</v>
      </c>
      <c r="AX15" s="124">
        <v>1007.3512296560705</v>
      </c>
      <c r="AY15" s="124">
        <v>1007.3512296560705</v>
      </c>
      <c r="AZ15" s="100">
        <v>0</v>
      </c>
    </row>
    <row r="16" spans="1:53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/>
      <c r="H16" s="110">
        <v>0</v>
      </c>
      <c r="I16" s="110">
        <v>0</v>
      </c>
      <c r="J16" s="110">
        <v>0</v>
      </c>
      <c r="K16" s="110"/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0"/>
      <c r="U16" s="110"/>
      <c r="V16" s="110">
        <v>0</v>
      </c>
      <c r="W16" s="110"/>
      <c r="X16" s="110">
        <v>0</v>
      </c>
      <c r="Y16" s="110">
        <v>0</v>
      </c>
      <c r="Z16" s="110"/>
      <c r="AA16" s="110"/>
      <c r="AB16" s="110">
        <v>0</v>
      </c>
      <c r="AC16" s="110">
        <v>0</v>
      </c>
      <c r="AD16" s="110">
        <v>0</v>
      </c>
      <c r="AE16" s="110"/>
      <c r="AF16" s="110">
        <v>0</v>
      </c>
      <c r="AG16" s="110">
        <v>0</v>
      </c>
      <c r="AH16" s="110">
        <v>0</v>
      </c>
      <c r="AI16" s="110">
        <v>0</v>
      </c>
      <c r="AJ16" s="110">
        <v>0</v>
      </c>
      <c r="AK16" s="110">
        <v>0</v>
      </c>
      <c r="AL16" s="110">
        <v>0</v>
      </c>
      <c r="AM16" s="110">
        <v>0</v>
      </c>
      <c r="AN16" s="110"/>
      <c r="AO16" s="110">
        <v>0</v>
      </c>
      <c r="AP16" s="110">
        <v>0</v>
      </c>
      <c r="AQ16" s="110">
        <v>0</v>
      </c>
      <c r="AR16" s="110"/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10">
        <v>0</v>
      </c>
      <c r="AZ16" s="100">
        <v>0</v>
      </c>
      <c r="BA16" s="100">
        <v>0</v>
      </c>
    </row>
    <row r="17" spans="1:51">
      <c r="A17" s="110"/>
      <c r="B17" s="119">
        <v>3</v>
      </c>
      <c r="C17" s="109" t="s">
        <v>293</v>
      </c>
      <c r="D17" s="106"/>
      <c r="E17" s="110"/>
      <c r="F17" s="110"/>
      <c r="G17" s="110"/>
      <c r="H17" s="110"/>
      <c r="I17" s="110"/>
      <c r="J17" s="110">
        <v>0</v>
      </c>
      <c r="K17" s="110"/>
      <c r="L17" s="110">
        <v>0</v>
      </c>
      <c r="M17" s="110">
        <v>0</v>
      </c>
      <c r="N17" s="110">
        <v>0</v>
      </c>
      <c r="O17" s="110">
        <v>0</v>
      </c>
      <c r="P17" s="110"/>
      <c r="Q17" s="110">
        <v>0</v>
      </c>
      <c r="R17" s="110">
        <v>0</v>
      </c>
      <c r="S17" s="110">
        <v>0</v>
      </c>
      <c r="T17" s="110">
        <v>0</v>
      </c>
      <c r="U17" s="110">
        <v>0</v>
      </c>
      <c r="V17" s="110">
        <v>0</v>
      </c>
      <c r="W17" s="110">
        <v>0</v>
      </c>
      <c r="X17" s="110"/>
      <c r="Y17" s="110"/>
      <c r="Z17" s="110"/>
      <c r="AA17" s="110">
        <v>0</v>
      </c>
      <c r="AB17" s="110">
        <v>0</v>
      </c>
      <c r="AC17" s="110"/>
      <c r="AD17" s="110"/>
      <c r="AE17" s="110"/>
      <c r="AF17" s="110">
        <v>0</v>
      </c>
      <c r="AG17" s="110"/>
      <c r="AH17" s="110">
        <v>0</v>
      </c>
      <c r="AI17" s="110"/>
      <c r="AJ17" s="110"/>
      <c r="AK17" s="110"/>
      <c r="AL17" s="110">
        <v>0</v>
      </c>
      <c r="AM17" s="110"/>
      <c r="AN17" s="110"/>
      <c r="AO17" s="110">
        <v>0</v>
      </c>
      <c r="AP17" s="110">
        <v>0</v>
      </c>
      <c r="AQ17" s="110"/>
      <c r="AR17" s="110"/>
      <c r="AS17" s="110">
        <v>0</v>
      </c>
      <c r="AT17" s="110"/>
      <c r="AU17" s="110"/>
      <c r="AV17" s="110"/>
      <c r="AW17" s="110">
        <v>0</v>
      </c>
      <c r="AX17" s="110"/>
      <c r="AY17" s="110"/>
    </row>
    <row r="18" spans="1:51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>
        <v>0</v>
      </c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>
        <v>0</v>
      </c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1">
      <c r="A20" s="102" t="s">
        <v>294</v>
      </c>
    </row>
    <row r="21" spans="1:51">
      <c r="A21" s="126" t="s">
        <v>125</v>
      </c>
      <c r="B21" s="123">
        <v>1</v>
      </c>
      <c r="C21" s="124" t="s">
        <v>293</v>
      </c>
      <c r="D21" s="124">
        <v>3582.2618223070021</v>
      </c>
      <c r="E21" s="124">
        <v>1022.3836888817141</v>
      </c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1">
      <c r="A22" s="109"/>
      <c r="B22" s="120">
        <v>2</v>
      </c>
      <c r="C22" s="110" t="s">
        <v>293</v>
      </c>
      <c r="D22" s="110">
        <v>0</v>
      </c>
      <c r="E22" s="110">
        <v>353.98642107753676</v>
      </c>
      <c r="F22" s="110">
        <v>1940.8127575799808</v>
      </c>
      <c r="G22" s="110">
        <v>1690.5945705698523</v>
      </c>
      <c r="H22" s="110">
        <v>94.759942116730357</v>
      </c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1:51">
      <c r="A23" s="109"/>
      <c r="B23" s="127">
        <v>3</v>
      </c>
      <c r="C23" s="110" t="s">
        <v>293</v>
      </c>
      <c r="D23" s="110">
        <v>0</v>
      </c>
      <c r="E23" s="110">
        <v>0</v>
      </c>
      <c r="F23" s="110">
        <v>0</v>
      </c>
      <c r="G23" s="110">
        <v>0</v>
      </c>
      <c r="H23" s="110">
        <v>1875.7054697375306</v>
      </c>
      <c r="I23" s="110">
        <v>2078.8560848431475</v>
      </c>
      <c r="J23" s="110">
        <v>924.25634750848508</v>
      </c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</row>
    <row r="24" spans="1:51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789.63221642466078</v>
      </c>
      <c r="K24" s="125">
        <v>1877.9514609200885</v>
      </c>
      <c r="L24" s="125">
        <v>1430.2134860017959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1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1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1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1">
      <c r="A28" s="109"/>
      <c r="B28" s="120">
        <v>4</v>
      </c>
      <c r="C28" s="109" t="s">
        <v>293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1">
      <c r="A29" s="109"/>
      <c r="B29" s="127">
        <v>5</v>
      </c>
      <c r="C29" s="109" t="s">
        <v>293</v>
      </c>
      <c r="D29" s="110">
        <v>0</v>
      </c>
      <c r="E29" s="110">
        <v>0</v>
      </c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1">
      <c r="A30" s="109"/>
      <c r="B30" s="127">
        <v>6</v>
      </c>
      <c r="C30" s="109" t="s">
        <v>293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1">
      <c r="A31" s="109"/>
      <c r="B31" s="130">
        <v>7</v>
      </c>
      <c r="C31" s="109" t="s">
        <v>293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2" spans="1:51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>
        <v>0</v>
      </c>
      <c r="E41" s="106">
        <v>0</v>
      </c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293</v>
      </c>
      <c r="D42" s="106">
        <v>0</v>
      </c>
      <c r="E42" s="106">
        <v>0</v>
      </c>
      <c r="F42" s="106">
        <v>0</v>
      </c>
      <c r="G42" s="106">
        <v>106.37918873096537</v>
      </c>
      <c r="H42" s="106">
        <v>52.166364933319763</v>
      </c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293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342.53321724899843</v>
      </c>
      <c r="J43" s="106">
        <v>650.50073815899998</v>
      </c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627.43784117206485</v>
      </c>
      <c r="L44" s="106">
        <v>929.13538113438881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>
        <v>0</v>
      </c>
      <c r="E89" s="110">
        <v>0</v>
      </c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293</v>
      </c>
      <c r="D90" s="110">
        <v>0</v>
      </c>
      <c r="E90" s="110">
        <v>0</v>
      </c>
      <c r="F90" s="110">
        <v>0</v>
      </c>
      <c r="G90" s="110">
        <v>0</v>
      </c>
      <c r="H90" s="110">
        <v>0</v>
      </c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293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20369.566999347262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0</v>
      </c>
      <c r="D95" s="110">
        <v>1207.9864210775368</v>
      </c>
      <c r="E95" s="110">
        <v>3767.8645545028248</v>
      </c>
      <c r="F95" s="110">
        <v>4790.2482433845389</v>
      </c>
      <c r="G95" s="110">
        <v>4790.2482433845389</v>
      </c>
      <c r="H95" s="110">
        <v>4790.2482433845389</v>
      </c>
      <c r="I95" s="110">
        <v>4790.2482433845389</v>
      </c>
      <c r="J95" s="110">
        <v>4790.2482433845389</v>
      </c>
      <c r="K95" s="110">
        <v>4790.2482433845389</v>
      </c>
      <c r="L95" s="110">
        <v>4790.2482433845389</v>
      </c>
      <c r="M95" s="110">
        <v>4790.2482433845389</v>
      </c>
      <c r="N95" s="110">
        <v>4790.2482433845389</v>
      </c>
      <c r="O95" s="110">
        <v>4790.2482433845389</v>
      </c>
      <c r="P95" s="110">
        <v>4790.2482433845389</v>
      </c>
      <c r="Q95" s="110">
        <v>4790.2482433845389</v>
      </c>
      <c r="R95" s="110">
        <v>4790.2482433845389</v>
      </c>
      <c r="S95" s="110">
        <v>4790.2482433845389</v>
      </c>
      <c r="T95" s="110">
        <v>4790.2482433845389</v>
      </c>
      <c r="U95" s="110">
        <v>4790.2482433845389</v>
      </c>
      <c r="V95" s="110">
        <v>4790.2482433845389</v>
      </c>
      <c r="W95" s="110">
        <v>4790.2482433845389</v>
      </c>
      <c r="X95" s="110">
        <v>4790.2482433845389</v>
      </c>
      <c r="Y95" s="110">
        <v>4790.2482433845389</v>
      </c>
      <c r="Z95" s="110">
        <v>4790.2482433845389</v>
      </c>
      <c r="AA95" s="110">
        <v>4790.2482433845389</v>
      </c>
      <c r="AB95" s="110">
        <v>4790.2482433845389</v>
      </c>
      <c r="AC95" s="110">
        <v>4790.2482433845389</v>
      </c>
      <c r="AD95" s="110">
        <v>4790.2482433845389</v>
      </c>
      <c r="AE95" s="110">
        <v>4790.2482433845389</v>
      </c>
      <c r="AF95" s="110">
        <v>4790.2482433845389</v>
      </c>
      <c r="AG95" s="110">
        <v>4790.2482433845389</v>
      </c>
      <c r="AH95" s="110">
        <v>4790.2482433845389</v>
      </c>
      <c r="AI95" s="110">
        <v>4790.2482433845389</v>
      </c>
      <c r="AJ95" s="110">
        <v>4790.2482433845389</v>
      </c>
      <c r="AK95" s="110">
        <v>4790.2482433845389</v>
      </c>
      <c r="AL95" s="110">
        <v>4790.2482433845389</v>
      </c>
      <c r="AM95" s="110">
        <v>4790.2482433845389</v>
      </c>
      <c r="AN95" s="110">
        <v>4790.2482433845389</v>
      </c>
      <c r="AO95" s="110">
        <v>4790.2482433845389</v>
      </c>
      <c r="AP95" s="110">
        <v>4790.2482433845389</v>
      </c>
      <c r="AQ95" s="110">
        <v>4790.2482433845389</v>
      </c>
      <c r="AR95" s="110">
        <v>4790.2482433845389</v>
      </c>
      <c r="AS95" s="110">
        <v>4790.2482433845389</v>
      </c>
      <c r="AT95" s="110">
        <v>4790.2482433845389</v>
      </c>
      <c r="AU95" s="110">
        <v>4790.2482433845389</v>
      </c>
      <c r="AV95" s="110">
        <v>4790.2482433845389</v>
      </c>
      <c r="AW95" s="110">
        <v>4790.2482433845389</v>
      </c>
      <c r="AX95" s="110">
        <v>4790.2482433845389</v>
      </c>
      <c r="AY95" s="110">
        <v>4790.2482433845389</v>
      </c>
    </row>
    <row r="96" spans="1:52">
      <c r="A96" s="109"/>
      <c r="B96" s="120">
        <v>2</v>
      </c>
      <c r="C96" s="110">
        <v>0</v>
      </c>
      <c r="D96" s="110">
        <v>0</v>
      </c>
      <c r="E96" s="110">
        <v>0</v>
      </c>
      <c r="F96" s="110">
        <v>683.05179692284401</v>
      </c>
      <c r="G96" s="110">
        <v>2761.7054697375306</v>
      </c>
      <c r="H96" s="110">
        <v>4695.4883012678083</v>
      </c>
      <c r="I96" s="110">
        <v>4790.2482433845389</v>
      </c>
      <c r="J96" s="110">
        <v>4790.2482433845389</v>
      </c>
      <c r="K96" s="110">
        <v>4790.2482433845389</v>
      </c>
      <c r="L96" s="110">
        <v>4790.2482433845389</v>
      </c>
      <c r="M96" s="110">
        <v>4790.2482433845389</v>
      </c>
      <c r="N96" s="110">
        <v>4790.2482433845389</v>
      </c>
      <c r="O96" s="110">
        <v>4790.2482433845389</v>
      </c>
      <c r="P96" s="110">
        <v>4790.2482433845389</v>
      </c>
      <c r="Q96" s="110">
        <v>4790.2482433845389</v>
      </c>
      <c r="R96" s="110">
        <v>4790.2482433845389</v>
      </c>
      <c r="S96" s="110">
        <v>4790.2482433845389</v>
      </c>
      <c r="T96" s="110">
        <v>4790.2482433845389</v>
      </c>
      <c r="U96" s="110">
        <v>4790.2482433845389</v>
      </c>
      <c r="V96" s="110">
        <v>4790.2482433845389</v>
      </c>
      <c r="W96" s="110">
        <v>4790.2482433845389</v>
      </c>
      <c r="X96" s="110">
        <v>4790.2482433845389</v>
      </c>
      <c r="Y96" s="110">
        <v>4790.2482433845389</v>
      </c>
      <c r="Z96" s="110">
        <v>4790.2482433845389</v>
      </c>
      <c r="AA96" s="110">
        <v>4790.2482433845389</v>
      </c>
      <c r="AB96" s="110">
        <v>4790.2482433845389</v>
      </c>
      <c r="AC96" s="110">
        <v>4790.2482433845389</v>
      </c>
      <c r="AD96" s="110">
        <v>4790.2482433845389</v>
      </c>
      <c r="AE96" s="110">
        <v>4790.2482433845389</v>
      </c>
      <c r="AF96" s="110">
        <v>4790.2482433845389</v>
      </c>
      <c r="AG96" s="110">
        <v>4790.2482433845389</v>
      </c>
      <c r="AH96" s="110">
        <v>4790.2482433845389</v>
      </c>
      <c r="AI96" s="110">
        <v>4790.2482433845389</v>
      </c>
      <c r="AJ96" s="110">
        <v>4790.2482433845389</v>
      </c>
      <c r="AK96" s="110">
        <v>4790.2482433845389</v>
      </c>
      <c r="AL96" s="110">
        <v>4790.2482433845389</v>
      </c>
      <c r="AM96" s="110">
        <v>4790.2482433845389</v>
      </c>
      <c r="AN96" s="110">
        <v>4790.2482433845389</v>
      </c>
      <c r="AO96" s="110">
        <v>4790.2482433845389</v>
      </c>
      <c r="AP96" s="110">
        <v>4790.2482433845389</v>
      </c>
      <c r="AQ96" s="110">
        <v>4790.2482433845389</v>
      </c>
      <c r="AR96" s="110">
        <v>4790.2482433845389</v>
      </c>
      <c r="AS96" s="110">
        <v>4790.2482433845389</v>
      </c>
      <c r="AT96" s="110">
        <v>4790.2482433845389</v>
      </c>
      <c r="AU96" s="110">
        <v>4790.2482433845389</v>
      </c>
      <c r="AV96" s="110">
        <v>4790.2482433845389</v>
      </c>
      <c r="AW96" s="110">
        <v>4790.2482433845389</v>
      </c>
      <c r="AX96" s="110">
        <v>4790.2482433845389</v>
      </c>
      <c r="AY96" s="110">
        <v>4790.2482433845389</v>
      </c>
    </row>
    <row r="97" spans="1:52">
      <c r="A97" s="109"/>
      <c r="B97" s="127">
        <v>3</v>
      </c>
      <c r="C97" s="110">
        <v>0</v>
      </c>
      <c r="D97" s="110">
        <v>0</v>
      </c>
      <c r="E97" s="110">
        <v>0</v>
      </c>
      <c r="F97" s="110">
        <v>0</v>
      </c>
      <c r="G97" s="110">
        <v>0</v>
      </c>
      <c r="H97" s="110">
        <v>0</v>
      </c>
      <c r="I97" s="110">
        <v>1786.6322164246608</v>
      </c>
      <c r="J97" s="110">
        <v>3865.9918958760536</v>
      </c>
      <c r="K97" s="110">
        <v>4790.2482433845389</v>
      </c>
      <c r="L97" s="110">
        <v>4790.2482433845389</v>
      </c>
      <c r="M97" s="110">
        <v>4790.2482433845389</v>
      </c>
      <c r="N97" s="110">
        <v>4790.2482433845389</v>
      </c>
      <c r="O97" s="110">
        <v>4790.2482433845389</v>
      </c>
      <c r="P97" s="110">
        <v>4790.2482433845389</v>
      </c>
      <c r="Q97" s="110">
        <v>4790.2482433845389</v>
      </c>
      <c r="R97" s="110">
        <v>4790.2482433845389</v>
      </c>
      <c r="S97" s="110">
        <v>4790.2482433845389</v>
      </c>
      <c r="T97" s="110">
        <v>4790.2482433845389</v>
      </c>
      <c r="U97" s="110">
        <v>4790.2482433845389</v>
      </c>
      <c r="V97" s="110">
        <v>4790.2482433845389</v>
      </c>
      <c r="W97" s="110">
        <v>4790.2482433845389</v>
      </c>
      <c r="X97" s="110">
        <v>4790.2482433845389</v>
      </c>
      <c r="Y97" s="110">
        <v>4790.2482433845389</v>
      </c>
      <c r="Z97" s="110">
        <v>4790.2482433845389</v>
      </c>
      <c r="AA97" s="110">
        <v>4790.2482433845389</v>
      </c>
      <c r="AB97" s="110">
        <v>4790.2482433845389</v>
      </c>
      <c r="AC97" s="110">
        <v>4790.2482433845389</v>
      </c>
      <c r="AD97" s="110">
        <v>4790.2482433845389</v>
      </c>
      <c r="AE97" s="110">
        <v>4790.2482433845389</v>
      </c>
      <c r="AF97" s="110">
        <v>4790.2482433845389</v>
      </c>
      <c r="AG97" s="110">
        <v>4790.2482433845389</v>
      </c>
      <c r="AH97" s="110">
        <v>4790.2482433845389</v>
      </c>
      <c r="AI97" s="110">
        <v>4790.2482433845389</v>
      </c>
      <c r="AJ97" s="110">
        <v>4790.2482433845389</v>
      </c>
      <c r="AK97" s="110">
        <v>4790.2482433845389</v>
      </c>
      <c r="AL97" s="110">
        <v>4790.2482433845389</v>
      </c>
      <c r="AM97" s="110">
        <v>4790.2482433845389</v>
      </c>
      <c r="AN97" s="110">
        <v>4790.2482433845389</v>
      </c>
      <c r="AO97" s="110">
        <v>4790.2482433845389</v>
      </c>
      <c r="AP97" s="110">
        <v>4790.2482433845389</v>
      </c>
      <c r="AQ97" s="110">
        <v>4790.2482433845389</v>
      </c>
      <c r="AR97" s="110">
        <v>4790.2482433845389</v>
      </c>
      <c r="AS97" s="110">
        <v>4790.2482433845389</v>
      </c>
      <c r="AT97" s="110">
        <v>4790.2482433845389</v>
      </c>
      <c r="AU97" s="110">
        <v>4790.2482433845389</v>
      </c>
      <c r="AV97" s="110">
        <v>4790.2482433845389</v>
      </c>
      <c r="AW97" s="110">
        <v>4790.2482433845389</v>
      </c>
      <c r="AX97" s="110">
        <v>4790.2482433845389</v>
      </c>
      <c r="AY97" s="110">
        <v>4790.2482433845389</v>
      </c>
    </row>
    <row r="98" spans="1:52">
      <c r="A98" s="109"/>
      <c r="B98" s="130">
        <v>4</v>
      </c>
      <c r="C98" s="106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1040.0404349559651</v>
      </c>
      <c r="L98" s="110">
        <v>3360.034757382743</v>
      </c>
      <c r="M98" s="110">
        <v>4790.2482433845389</v>
      </c>
      <c r="N98" s="110">
        <v>4790.2482433845389</v>
      </c>
      <c r="O98" s="110">
        <v>4790.2482433845389</v>
      </c>
      <c r="P98" s="110">
        <v>4790.2482433845389</v>
      </c>
      <c r="Q98" s="110">
        <v>4790.2482433845389</v>
      </c>
      <c r="R98" s="110">
        <v>4790.2482433845389</v>
      </c>
      <c r="S98" s="110">
        <v>4790.2482433845389</v>
      </c>
      <c r="T98" s="110">
        <v>4790.2482433845389</v>
      </c>
      <c r="U98" s="110">
        <v>4790.2482433845389</v>
      </c>
      <c r="V98" s="110">
        <v>4790.2482433845389</v>
      </c>
      <c r="W98" s="110">
        <v>4790.2482433845389</v>
      </c>
      <c r="X98" s="110">
        <v>4790.2482433845389</v>
      </c>
      <c r="Y98" s="110">
        <v>4790.2482433845389</v>
      </c>
      <c r="Z98" s="110">
        <v>4790.2482433845389</v>
      </c>
      <c r="AA98" s="110">
        <v>4790.2482433845389</v>
      </c>
      <c r="AB98" s="110">
        <v>4790.2482433845389</v>
      </c>
      <c r="AC98" s="110">
        <v>4790.2482433845389</v>
      </c>
      <c r="AD98" s="110">
        <v>4790.2482433845389</v>
      </c>
      <c r="AE98" s="110">
        <v>4790.2482433845389</v>
      </c>
      <c r="AF98" s="110">
        <v>4790.2482433845389</v>
      </c>
      <c r="AG98" s="110">
        <v>4790.2482433845389</v>
      </c>
      <c r="AH98" s="110">
        <v>4790.2482433845389</v>
      </c>
      <c r="AI98" s="110">
        <v>4790.2482433845389</v>
      </c>
      <c r="AJ98" s="110">
        <v>4790.2482433845389</v>
      </c>
      <c r="AK98" s="110">
        <v>4790.2482433845389</v>
      </c>
      <c r="AL98" s="110">
        <v>4790.2482433845389</v>
      </c>
      <c r="AM98" s="110">
        <v>4790.2482433845389</v>
      </c>
      <c r="AN98" s="110">
        <v>4790.2482433845389</v>
      </c>
      <c r="AO98" s="110">
        <v>4790.2482433845389</v>
      </c>
      <c r="AP98" s="110">
        <v>4790.2482433845389</v>
      </c>
      <c r="AQ98" s="110">
        <v>4790.2482433845389</v>
      </c>
      <c r="AR98" s="110">
        <v>4790.2482433845389</v>
      </c>
      <c r="AS98" s="110">
        <v>4790.2482433845389</v>
      </c>
      <c r="AT98" s="110">
        <v>4790.2482433845389</v>
      </c>
      <c r="AU98" s="110">
        <v>4790.2482433845389</v>
      </c>
      <c r="AV98" s="110">
        <v>4790.2482433845389</v>
      </c>
      <c r="AW98" s="110">
        <v>4790.2482433845389</v>
      </c>
      <c r="AX98" s="110">
        <v>4790.2482433845389</v>
      </c>
      <c r="AY98" s="110">
        <v>4790.2482433845389</v>
      </c>
    </row>
    <row r="99" spans="1:52">
      <c r="A99" s="128"/>
      <c r="B99" s="132" t="s">
        <v>296</v>
      </c>
      <c r="C99" s="125">
        <v>0</v>
      </c>
      <c r="D99" s="125">
        <v>0</v>
      </c>
      <c r="E99" s="125">
        <v>0</v>
      </c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0</v>
      </c>
      <c r="L99" s="125">
        <v>275.04043495596511</v>
      </c>
      <c r="M99" s="125">
        <v>2461.034757382743</v>
      </c>
      <c r="N99" s="125">
        <v>4020.2482433845389</v>
      </c>
      <c r="O99" s="125">
        <v>3806.2482433845389</v>
      </c>
      <c r="P99" s="125">
        <v>3859.2482433845389</v>
      </c>
      <c r="Q99" s="125">
        <v>3843.2482433845389</v>
      </c>
      <c r="R99" s="125">
        <v>3853.2482433845389</v>
      </c>
      <c r="S99" s="125">
        <v>3805.2482433845389</v>
      </c>
      <c r="T99" s="125">
        <v>3982.2482433845389</v>
      </c>
      <c r="U99" s="125">
        <v>3780.2482433845389</v>
      </c>
      <c r="V99" s="125">
        <v>3814.2482433845389</v>
      </c>
      <c r="W99" s="125">
        <v>3840.2482433845389</v>
      </c>
      <c r="X99" s="125">
        <v>3819.2482433845389</v>
      </c>
      <c r="Y99" s="125">
        <v>4052.2482433845389</v>
      </c>
      <c r="Z99" s="125">
        <v>3899.2482433845389</v>
      </c>
      <c r="AA99" s="125">
        <v>3844.2482433845389</v>
      </c>
      <c r="AB99" s="125">
        <v>3800.2482433845389</v>
      </c>
      <c r="AC99" s="125">
        <v>3717.2482433845389</v>
      </c>
      <c r="AD99" s="125">
        <v>3831.2482433845389</v>
      </c>
      <c r="AE99" s="125">
        <v>3762.2482433845389</v>
      </c>
      <c r="AF99" s="125">
        <v>3813.2482433845389</v>
      </c>
      <c r="AG99" s="125">
        <v>3784.2482433845389</v>
      </c>
      <c r="AH99" s="125">
        <v>3753.2482433845389</v>
      </c>
      <c r="AI99" s="125">
        <v>3746.2482433845389</v>
      </c>
      <c r="AJ99" s="125">
        <v>3671.2482433845389</v>
      </c>
      <c r="AK99" s="125">
        <v>3794.2482433845389</v>
      </c>
      <c r="AL99" s="125">
        <v>3600.2482433845389</v>
      </c>
      <c r="AM99" s="125">
        <v>3821.2482433845389</v>
      </c>
      <c r="AN99" s="125">
        <v>3850.2482433845389</v>
      </c>
      <c r="AO99" s="125">
        <v>3756.2482433845389</v>
      </c>
      <c r="AP99" s="125">
        <v>3692.2482433845389</v>
      </c>
      <c r="AQ99" s="125">
        <v>3951.2482433845389</v>
      </c>
      <c r="AR99" s="125">
        <v>3754.2482433845389</v>
      </c>
      <c r="AS99" s="125">
        <v>3877.2482433845389</v>
      </c>
      <c r="AT99" s="125">
        <v>4033.2482433845389</v>
      </c>
      <c r="AU99" s="125">
        <v>3765.2482433845389</v>
      </c>
      <c r="AV99" s="125">
        <v>3768.2482433845389</v>
      </c>
      <c r="AW99" s="125">
        <v>3754.2482433845389</v>
      </c>
      <c r="AX99" s="125">
        <v>3909.2482433845389</v>
      </c>
      <c r="AY99" s="125">
        <v>3784.2482433845389</v>
      </c>
      <c r="AZ99" s="107">
        <f>SUM($D99:$AY99)</f>
        <v>147946.50844095121</v>
      </c>
    </row>
    <row r="100" spans="1:52">
      <c r="A100" s="131" t="s">
        <v>133</v>
      </c>
      <c r="B100" s="119">
        <v>1</v>
      </c>
      <c r="C100" s="106">
        <v>724.38311426917357</v>
      </c>
      <c r="D100" s="106">
        <v>915.83727127866814</v>
      </c>
      <c r="E100" s="106">
        <v>30</v>
      </c>
      <c r="F100" s="106">
        <v>0</v>
      </c>
      <c r="G100" s="106">
        <v>0</v>
      </c>
      <c r="H100" s="106">
        <v>0</v>
      </c>
      <c r="I100" s="106">
        <v>0</v>
      </c>
      <c r="J100" s="106">
        <v>0</v>
      </c>
      <c r="K100" s="106">
        <v>0</v>
      </c>
      <c r="L100" s="106">
        <v>0</v>
      </c>
      <c r="M100" s="106">
        <v>0</v>
      </c>
      <c r="N100" s="106">
        <v>0</v>
      </c>
      <c r="O100" s="106">
        <v>0</v>
      </c>
      <c r="P100" s="106">
        <v>0</v>
      </c>
      <c r="Q100" s="106">
        <v>0</v>
      </c>
      <c r="R100" s="106">
        <v>0</v>
      </c>
      <c r="S100" s="106">
        <v>0</v>
      </c>
      <c r="T100" s="106">
        <v>0</v>
      </c>
      <c r="U100" s="106">
        <v>0</v>
      </c>
      <c r="V100" s="106">
        <v>0</v>
      </c>
      <c r="W100" s="106">
        <v>0</v>
      </c>
      <c r="X100" s="106">
        <v>0</v>
      </c>
      <c r="Y100" s="106">
        <v>0</v>
      </c>
      <c r="Z100" s="106">
        <v>0</v>
      </c>
      <c r="AA100" s="106">
        <v>0</v>
      </c>
      <c r="AB100" s="106">
        <v>0</v>
      </c>
      <c r="AC100" s="106">
        <v>0</v>
      </c>
      <c r="AD100" s="106">
        <v>0</v>
      </c>
      <c r="AE100" s="106">
        <v>0</v>
      </c>
      <c r="AF100" s="106">
        <v>0</v>
      </c>
      <c r="AG100" s="106">
        <v>0</v>
      </c>
      <c r="AH100" s="106">
        <v>0</v>
      </c>
      <c r="AI100" s="106">
        <v>0</v>
      </c>
      <c r="AJ100" s="106">
        <v>0</v>
      </c>
      <c r="AK100" s="106">
        <v>0</v>
      </c>
      <c r="AL100" s="106">
        <v>0</v>
      </c>
      <c r="AM100" s="106">
        <v>0</v>
      </c>
      <c r="AN100" s="106">
        <v>0</v>
      </c>
      <c r="AO100" s="106">
        <v>0</v>
      </c>
      <c r="AP100" s="106">
        <v>0</v>
      </c>
      <c r="AQ100" s="106">
        <v>0</v>
      </c>
      <c r="AR100" s="106">
        <v>0</v>
      </c>
      <c r="AS100" s="106">
        <v>0</v>
      </c>
      <c r="AT100" s="106">
        <v>0</v>
      </c>
      <c r="AU100" s="106">
        <v>0</v>
      </c>
      <c r="AV100" s="106">
        <v>0</v>
      </c>
      <c r="AW100" s="106">
        <v>0</v>
      </c>
      <c r="AX100" s="106">
        <v>0</v>
      </c>
      <c r="AY100" s="106">
        <v>0</v>
      </c>
    </row>
    <row r="101" spans="1:52">
      <c r="A101" s="109"/>
      <c r="B101" s="119">
        <v>2</v>
      </c>
      <c r="C101" s="106">
        <v>0</v>
      </c>
      <c r="D101" s="106">
        <v>84.389081316503507</v>
      </c>
      <c r="E101" s="106">
        <v>0</v>
      </c>
      <c r="F101" s="106">
        <v>24.892142701720985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0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106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4847.6729474641752</v>
      </c>
      <c r="D109" s="106">
        <v>4766.6377099239708</v>
      </c>
      <c r="E109" s="106">
        <v>2685.5020370193547</v>
      </c>
      <c r="F109" s="106">
        <v>1649.5410366728506</v>
      </c>
      <c r="G109" s="106">
        <v>1009.0222262771332</v>
      </c>
      <c r="H109" s="106">
        <v>534.82054745551352</v>
      </c>
      <c r="I109" s="106">
        <v>409.14105870760847</v>
      </c>
      <c r="J109" s="106">
        <v>409.14105870760847</v>
      </c>
      <c r="K109" s="106">
        <v>409.14105870760847</v>
      </c>
      <c r="L109" s="106">
        <v>409.14105870760847</v>
      </c>
      <c r="M109" s="106">
        <v>409.14105870760847</v>
      </c>
      <c r="N109" s="106">
        <v>409.14105870760847</v>
      </c>
      <c r="O109" s="106">
        <v>409.14105870760847</v>
      </c>
      <c r="P109" s="106">
        <v>409.14105870760847</v>
      </c>
      <c r="Q109" s="106">
        <v>409.14105870760847</v>
      </c>
      <c r="R109" s="106">
        <v>409.14105870760847</v>
      </c>
      <c r="S109" s="106">
        <v>409.14105870760847</v>
      </c>
      <c r="T109" s="106">
        <v>409.14105870760847</v>
      </c>
      <c r="U109" s="106">
        <v>409.14105870760847</v>
      </c>
      <c r="V109" s="106">
        <v>409.14105870760847</v>
      </c>
      <c r="W109" s="106">
        <v>409.14105870760847</v>
      </c>
      <c r="X109" s="106">
        <v>409.14105870760847</v>
      </c>
      <c r="Y109" s="106">
        <v>409.14105870760847</v>
      </c>
      <c r="Z109" s="106">
        <v>409.14105870760847</v>
      </c>
      <c r="AA109" s="106">
        <v>409.14105870760847</v>
      </c>
      <c r="AB109" s="106">
        <v>409.14105870760847</v>
      </c>
      <c r="AC109" s="106">
        <v>409.14105870760847</v>
      </c>
      <c r="AD109" s="106">
        <v>409.14105870760847</v>
      </c>
      <c r="AE109" s="106">
        <v>409.14105870760847</v>
      </c>
      <c r="AF109" s="106">
        <v>409.14105870760847</v>
      </c>
      <c r="AG109" s="106">
        <v>409.14105870760847</v>
      </c>
      <c r="AH109" s="106">
        <v>409.14105870760847</v>
      </c>
      <c r="AI109" s="106">
        <v>409.14105870760847</v>
      </c>
      <c r="AJ109" s="106">
        <v>409.14105870760847</v>
      </c>
      <c r="AK109" s="106">
        <v>409.14105870760847</v>
      </c>
      <c r="AL109" s="106">
        <v>409.14105870760847</v>
      </c>
      <c r="AM109" s="106">
        <v>409.14105870760847</v>
      </c>
      <c r="AN109" s="106">
        <v>409.14105870760847</v>
      </c>
      <c r="AO109" s="106">
        <v>409.14105870760847</v>
      </c>
      <c r="AP109" s="106">
        <v>409.14105870760847</v>
      </c>
      <c r="AQ109" s="106">
        <v>409.14105870760847</v>
      </c>
      <c r="AR109" s="106">
        <v>409.14105870760847</v>
      </c>
      <c r="AS109" s="106">
        <v>409.14105870760847</v>
      </c>
      <c r="AT109" s="106">
        <v>409.14105870760847</v>
      </c>
      <c r="AU109" s="106">
        <v>409.14105870760847</v>
      </c>
      <c r="AV109" s="106">
        <v>409.14105870760847</v>
      </c>
      <c r="AW109" s="106">
        <v>409.14105870760847</v>
      </c>
      <c r="AX109" s="106">
        <v>409.14105870760847</v>
      </c>
      <c r="AY109" s="106">
        <v>409.14105870760847</v>
      </c>
    </row>
    <row r="110" spans="1:52">
      <c r="A110" s="109"/>
      <c r="B110" s="119">
        <v>2</v>
      </c>
      <c r="C110" s="106">
        <v>4949.2685647403196</v>
      </c>
      <c r="D110" s="106">
        <v>4847.6729474641752</v>
      </c>
      <c r="E110" s="106">
        <v>4766.6377099239708</v>
      </c>
      <c r="F110" s="106">
        <v>2685.5020370193547</v>
      </c>
      <c r="G110" s="106">
        <v>1649.5410366728506</v>
      </c>
      <c r="H110" s="106">
        <v>1009.0222262771332</v>
      </c>
      <c r="I110" s="106">
        <v>534.82054745551352</v>
      </c>
      <c r="J110" s="106">
        <v>409.14105870760847</v>
      </c>
      <c r="K110" s="106">
        <v>409.14105870760847</v>
      </c>
      <c r="L110" s="106">
        <v>409.14105870760847</v>
      </c>
      <c r="M110" s="106">
        <v>409.14105870760847</v>
      </c>
      <c r="N110" s="106">
        <v>409.14105870760847</v>
      </c>
      <c r="O110" s="106">
        <v>409.14105870760847</v>
      </c>
      <c r="P110" s="106">
        <v>409.14105870760847</v>
      </c>
      <c r="Q110" s="106">
        <v>409.14105870760847</v>
      </c>
      <c r="R110" s="106">
        <v>409.14105870760847</v>
      </c>
      <c r="S110" s="106">
        <v>409.14105870760847</v>
      </c>
      <c r="T110" s="106">
        <v>409.14105870760847</v>
      </c>
      <c r="U110" s="106">
        <v>409.14105870760847</v>
      </c>
      <c r="V110" s="106">
        <v>0</v>
      </c>
      <c r="W110" s="106">
        <v>0</v>
      </c>
      <c r="X110" s="106">
        <v>0</v>
      </c>
      <c r="Y110" s="106">
        <v>0</v>
      </c>
      <c r="Z110" s="106">
        <v>0</v>
      </c>
      <c r="AA110" s="106">
        <v>0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6">
        <v>0</v>
      </c>
      <c r="AL110" s="106">
        <v>0</v>
      </c>
      <c r="AM110" s="106">
        <v>0</v>
      </c>
      <c r="AN110" s="106">
        <v>0</v>
      </c>
      <c r="AO110" s="106">
        <v>0</v>
      </c>
      <c r="AP110" s="106">
        <v>0</v>
      </c>
      <c r="AQ110" s="106">
        <v>0</v>
      </c>
      <c r="AR110" s="106">
        <v>0</v>
      </c>
      <c r="AS110" s="106">
        <v>0</v>
      </c>
      <c r="AT110" s="106">
        <v>0</v>
      </c>
      <c r="AU110" s="106">
        <v>0</v>
      </c>
      <c r="AV110" s="106">
        <v>0</v>
      </c>
      <c r="AW110" s="106">
        <v>0</v>
      </c>
      <c r="AX110" s="106">
        <v>0</v>
      </c>
      <c r="AY110" s="106">
        <v>0</v>
      </c>
    </row>
    <row r="111" spans="1:52">
      <c r="A111" s="109"/>
      <c r="B111" s="119">
        <v>3</v>
      </c>
      <c r="C111" s="106">
        <v>4564.4899538807267</v>
      </c>
      <c r="D111" s="106">
        <v>4949.2685647403196</v>
      </c>
      <c r="E111" s="106">
        <v>4847.6729474641752</v>
      </c>
      <c r="F111" s="106">
        <v>4766.6377099239708</v>
      </c>
      <c r="G111" s="106">
        <v>2685.5020370193547</v>
      </c>
      <c r="H111" s="106">
        <v>1649.5410366728506</v>
      </c>
      <c r="I111" s="106">
        <v>1009.0222262771332</v>
      </c>
      <c r="J111" s="106">
        <v>534.82054745551352</v>
      </c>
      <c r="K111" s="106">
        <v>409.14105870760847</v>
      </c>
      <c r="L111" s="106">
        <v>409.14105870760847</v>
      </c>
      <c r="M111" s="106">
        <v>409.14105870760847</v>
      </c>
      <c r="N111" s="106">
        <v>409.14105870760847</v>
      </c>
      <c r="O111" s="106">
        <v>409.14105870760847</v>
      </c>
      <c r="P111" s="106">
        <v>409.14105870760847</v>
      </c>
      <c r="Q111" s="106">
        <v>409.14105870760847</v>
      </c>
      <c r="R111" s="106">
        <v>409.14105870760847</v>
      </c>
      <c r="S111" s="106">
        <v>409.14105870760847</v>
      </c>
      <c r="T111" s="106">
        <v>409.14105870760847</v>
      </c>
      <c r="U111" s="106">
        <v>106.93545618919018</v>
      </c>
      <c r="V111" s="106">
        <v>0</v>
      </c>
      <c r="W111" s="106">
        <v>0</v>
      </c>
      <c r="X111" s="106">
        <v>0</v>
      </c>
      <c r="Y111" s="106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6">
        <v>0</v>
      </c>
      <c r="AL111" s="106">
        <v>0</v>
      </c>
      <c r="AM111" s="106">
        <v>0</v>
      </c>
      <c r="AN111" s="106">
        <v>0</v>
      </c>
      <c r="AO111" s="106">
        <v>0</v>
      </c>
      <c r="AP111" s="106">
        <v>0</v>
      </c>
      <c r="AQ111" s="106">
        <v>0</v>
      </c>
      <c r="AR111" s="106">
        <v>0</v>
      </c>
      <c r="AS111" s="106">
        <v>0</v>
      </c>
      <c r="AT111" s="106">
        <v>0</v>
      </c>
      <c r="AU111" s="106">
        <v>0</v>
      </c>
      <c r="AV111" s="106">
        <v>0</v>
      </c>
      <c r="AW111" s="106">
        <v>0</v>
      </c>
      <c r="AX111" s="106">
        <v>0</v>
      </c>
      <c r="AY111" s="106">
        <v>0</v>
      </c>
    </row>
    <row r="112" spans="1:52">
      <c r="A112" s="109"/>
      <c r="B112" s="120">
        <v>4</v>
      </c>
      <c r="C112" s="106">
        <v>4915.0405086368119</v>
      </c>
      <c r="D112" s="106">
        <v>4564.4899538807267</v>
      </c>
      <c r="E112" s="106">
        <v>4949.2685647403196</v>
      </c>
      <c r="F112" s="106">
        <v>4847.6729474641752</v>
      </c>
      <c r="G112" s="106">
        <v>4766.6377099239708</v>
      </c>
      <c r="H112" s="106">
        <v>2685.5020370193547</v>
      </c>
      <c r="I112" s="106">
        <v>1649.5410366728506</v>
      </c>
      <c r="J112" s="106">
        <v>1009.0222262771332</v>
      </c>
      <c r="K112" s="106">
        <v>534.82054745551352</v>
      </c>
      <c r="L112" s="106">
        <v>409.14105870760847</v>
      </c>
      <c r="M112" s="106">
        <v>409.14105870760847</v>
      </c>
      <c r="N112" s="106">
        <v>409.14105870760847</v>
      </c>
      <c r="O112" s="106">
        <v>409.14105870760847</v>
      </c>
      <c r="P112" s="106">
        <v>409.14105870760847</v>
      </c>
      <c r="Q112" s="106">
        <v>409.14105870760847</v>
      </c>
      <c r="R112" s="106">
        <v>409.14105870760847</v>
      </c>
      <c r="S112" s="106">
        <v>409.14105870760847</v>
      </c>
      <c r="T112" s="106">
        <v>409.14105870760847</v>
      </c>
      <c r="U112" s="106">
        <v>0</v>
      </c>
      <c r="V112" s="106">
        <v>0</v>
      </c>
      <c r="W112" s="106">
        <v>0</v>
      </c>
      <c r="X112" s="106">
        <v>0</v>
      </c>
      <c r="Y112" s="106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6">
        <v>0</v>
      </c>
      <c r="AL112" s="106">
        <v>0</v>
      </c>
      <c r="AM112" s="106">
        <v>0</v>
      </c>
      <c r="AN112" s="106">
        <v>0</v>
      </c>
      <c r="AO112" s="106">
        <v>0</v>
      </c>
      <c r="AP112" s="106">
        <v>0</v>
      </c>
      <c r="AQ112" s="106">
        <v>0</v>
      </c>
      <c r="AR112" s="106">
        <v>0</v>
      </c>
      <c r="AS112" s="106">
        <v>0</v>
      </c>
      <c r="AT112" s="106">
        <v>0</v>
      </c>
      <c r="AU112" s="106">
        <v>0</v>
      </c>
      <c r="AV112" s="106">
        <v>0</v>
      </c>
      <c r="AW112" s="106">
        <v>0</v>
      </c>
      <c r="AX112" s="106">
        <v>0</v>
      </c>
      <c r="AY112" s="106">
        <v>0</v>
      </c>
    </row>
    <row r="113" spans="1:52">
      <c r="A113" s="109"/>
      <c r="B113" s="120">
        <v>5</v>
      </c>
      <c r="C113" s="106">
        <v>4570.3051507700893</v>
      </c>
      <c r="D113" s="106">
        <v>4915.0405086368119</v>
      </c>
      <c r="E113" s="106">
        <v>4564.4899538807267</v>
      </c>
      <c r="F113" s="106">
        <v>4949.2685647403196</v>
      </c>
      <c r="G113" s="106">
        <v>4847.6729474641752</v>
      </c>
      <c r="H113" s="106">
        <v>4766.6377099239708</v>
      </c>
      <c r="I113" s="106">
        <v>2685.5020370193547</v>
      </c>
      <c r="J113" s="106">
        <v>1649.5410366728506</v>
      </c>
      <c r="K113" s="106">
        <v>1009.0222262771332</v>
      </c>
      <c r="L113" s="106">
        <v>534.82054745551352</v>
      </c>
      <c r="M113" s="106">
        <v>409.14105870760847</v>
      </c>
      <c r="N113" s="106">
        <v>409.14105870760847</v>
      </c>
      <c r="O113" s="106">
        <v>409.14105870760847</v>
      </c>
      <c r="P113" s="106">
        <v>409.14105870760847</v>
      </c>
      <c r="Q113" s="106">
        <v>409.14105870760847</v>
      </c>
      <c r="R113" s="106">
        <v>409.14105870760847</v>
      </c>
      <c r="S113" s="106">
        <v>409.14105870760847</v>
      </c>
      <c r="T113" s="106">
        <v>409.14105870760847</v>
      </c>
      <c r="U113" s="106">
        <v>0</v>
      </c>
      <c r="V113" s="106">
        <v>0</v>
      </c>
      <c r="W113" s="106">
        <v>0</v>
      </c>
      <c r="X113" s="106">
        <v>0</v>
      </c>
      <c r="Y113" s="106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6">
        <v>0</v>
      </c>
      <c r="AL113" s="106">
        <v>0</v>
      </c>
      <c r="AM113" s="106">
        <v>0</v>
      </c>
      <c r="AN113" s="106">
        <v>0</v>
      </c>
      <c r="AO113" s="106">
        <v>0</v>
      </c>
      <c r="AP113" s="106">
        <v>0</v>
      </c>
      <c r="AQ113" s="106">
        <v>0</v>
      </c>
      <c r="AR113" s="106">
        <v>0</v>
      </c>
      <c r="AS113" s="106">
        <v>0</v>
      </c>
      <c r="AT113" s="106">
        <v>0</v>
      </c>
      <c r="AU113" s="106">
        <v>0</v>
      </c>
      <c r="AV113" s="106">
        <v>0</v>
      </c>
      <c r="AW113" s="106">
        <v>0</v>
      </c>
      <c r="AX113" s="106">
        <v>0</v>
      </c>
      <c r="AY113" s="106">
        <v>0</v>
      </c>
    </row>
    <row r="114" spans="1:52">
      <c r="A114" s="109"/>
      <c r="B114" s="120">
        <v>6</v>
      </c>
      <c r="C114" s="106">
        <v>4883.3193227354514</v>
      </c>
      <c r="D114" s="106">
        <v>4570.3051507700893</v>
      </c>
      <c r="E114" s="106">
        <v>4915.0405086368119</v>
      </c>
      <c r="F114" s="106">
        <v>4564.4899538807267</v>
      </c>
      <c r="G114" s="106">
        <v>4949.2685647403196</v>
      </c>
      <c r="H114" s="106">
        <v>4847.6729474641752</v>
      </c>
      <c r="I114" s="106">
        <v>4766.6377099239708</v>
      </c>
      <c r="J114" s="106">
        <v>2685.5020370193547</v>
      </c>
      <c r="K114" s="106">
        <v>1649.5410366728506</v>
      </c>
      <c r="L114" s="106">
        <v>1009.0222262771332</v>
      </c>
      <c r="M114" s="106">
        <v>534.82054745551352</v>
      </c>
      <c r="N114" s="106">
        <v>409.14105870760847</v>
      </c>
      <c r="O114" s="106">
        <v>409.14105870760847</v>
      </c>
      <c r="P114" s="106">
        <v>409.14105870760847</v>
      </c>
      <c r="Q114" s="106">
        <v>409.14105870760847</v>
      </c>
      <c r="R114" s="106">
        <v>409.14105870760847</v>
      </c>
      <c r="S114" s="106">
        <v>409.14105870760847</v>
      </c>
      <c r="T114" s="106">
        <v>409.14105870760847</v>
      </c>
      <c r="U114" s="106">
        <v>0</v>
      </c>
      <c r="V114" s="106">
        <v>0</v>
      </c>
      <c r="W114" s="106">
        <v>0</v>
      </c>
      <c r="X114" s="106">
        <v>0</v>
      </c>
      <c r="Y114" s="106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6">
        <v>0</v>
      </c>
      <c r="AL114" s="106">
        <v>0</v>
      </c>
      <c r="AM114" s="106">
        <v>0</v>
      </c>
      <c r="AN114" s="106">
        <v>0</v>
      </c>
      <c r="AO114" s="106">
        <v>0</v>
      </c>
      <c r="AP114" s="106">
        <v>0</v>
      </c>
      <c r="AQ114" s="106">
        <v>0</v>
      </c>
      <c r="AR114" s="106">
        <v>0</v>
      </c>
      <c r="AS114" s="106">
        <v>0</v>
      </c>
      <c r="AT114" s="106">
        <v>0</v>
      </c>
      <c r="AU114" s="106">
        <v>0</v>
      </c>
      <c r="AV114" s="106">
        <v>0</v>
      </c>
      <c r="AW114" s="106">
        <v>0</v>
      </c>
      <c r="AX114" s="106">
        <v>0</v>
      </c>
      <c r="AY114" s="106">
        <v>0</v>
      </c>
    </row>
    <row r="115" spans="1:52">
      <c r="A115" s="109"/>
      <c r="B115" s="127">
        <v>7</v>
      </c>
      <c r="C115" s="106">
        <v>2533.0454936227766</v>
      </c>
      <c r="D115" s="106">
        <v>4883.3193227354514</v>
      </c>
      <c r="E115" s="106">
        <v>4570.3051507700893</v>
      </c>
      <c r="F115" s="106">
        <v>4915.0405086368119</v>
      </c>
      <c r="G115" s="106">
        <v>4564.4899538807267</v>
      </c>
      <c r="H115" s="106">
        <v>4949.2685647403196</v>
      </c>
      <c r="I115" s="106">
        <v>4847.6729474641752</v>
      </c>
      <c r="J115" s="106">
        <v>4766.6377099239708</v>
      </c>
      <c r="K115" s="106">
        <v>2685.5020370193547</v>
      </c>
      <c r="L115" s="106">
        <v>1649.5410366728506</v>
      </c>
      <c r="M115" s="106">
        <v>1009.0222262771332</v>
      </c>
      <c r="N115" s="106">
        <v>534.82054745551352</v>
      </c>
      <c r="O115" s="106">
        <v>409.14105870760847</v>
      </c>
      <c r="P115" s="106">
        <v>409.14105870760847</v>
      </c>
      <c r="Q115" s="106">
        <v>409.14105870760847</v>
      </c>
      <c r="R115" s="106">
        <v>409.14105870760847</v>
      </c>
      <c r="S115" s="106">
        <v>409.14105870760847</v>
      </c>
      <c r="T115" s="106">
        <v>294.23016265114791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6">
        <v>0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6">
        <v>0</v>
      </c>
      <c r="AV115" s="106">
        <v>0</v>
      </c>
      <c r="AW115" s="106">
        <v>0</v>
      </c>
      <c r="AX115" s="106">
        <v>0</v>
      </c>
      <c r="AY115" s="106">
        <v>0</v>
      </c>
    </row>
    <row r="116" spans="1:52">
      <c r="A116" s="109"/>
      <c r="B116" s="127">
        <v>8</v>
      </c>
      <c r="C116" s="106">
        <v>0</v>
      </c>
      <c r="D116" s="106">
        <v>683.04549362277658</v>
      </c>
      <c r="E116" s="106">
        <v>3841.863311115133</v>
      </c>
      <c r="F116" s="106">
        <v>4570.3051507700893</v>
      </c>
      <c r="G116" s="106">
        <v>4915.0405086368119</v>
      </c>
      <c r="H116" s="106">
        <v>4564.4899538807267</v>
      </c>
      <c r="I116" s="106">
        <v>4949.2685647403196</v>
      </c>
      <c r="J116" s="106">
        <v>4847.6729474641752</v>
      </c>
      <c r="K116" s="106">
        <v>4766.6377099239708</v>
      </c>
      <c r="L116" s="106">
        <v>2685.5020370193547</v>
      </c>
      <c r="M116" s="106">
        <v>1649.5410366728506</v>
      </c>
      <c r="N116" s="106">
        <v>1009.0222262771332</v>
      </c>
      <c r="O116" s="106">
        <v>534.82054745551352</v>
      </c>
      <c r="P116" s="106">
        <v>409.14105870760847</v>
      </c>
      <c r="Q116" s="106">
        <v>409.14105870760847</v>
      </c>
      <c r="R116" s="106">
        <v>409.14105870760847</v>
      </c>
      <c r="S116" s="106">
        <v>409.14105870760847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2069.0238820339555</v>
      </c>
      <c r="G117" s="106">
        <v>4570.3051507700893</v>
      </c>
      <c r="H117" s="106">
        <v>4915.0405086368119</v>
      </c>
      <c r="I117" s="106">
        <v>4564.4899538807267</v>
      </c>
      <c r="J117" s="106">
        <v>4949.2685647403196</v>
      </c>
      <c r="K117" s="106">
        <v>4847.6729474641752</v>
      </c>
      <c r="L117" s="106">
        <v>4766.6377099239708</v>
      </c>
      <c r="M117" s="106">
        <v>2685.5020370193547</v>
      </c>
      <c r="N117" s="106">
        <v>1649.5410366728506</v>
      </c>
      <c r="O117" s="106">
        <v>1009.0222262771332</v>
      </c>
      <c r="P117" s="106">
        <v>534.82054745551352</v>
      </c>
      <c r="Q117" s="106">
        <v>409.14105870760847</v>
      </c>
      <c r="R117" s="106">
        <v>409.14105870760847</v>
      </c>
      <c r="S117" s="106">
        <v>409.14105870760847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173.77790778395814</v>
      </c>
      <c r="H118" s="106">
        <v>2584.9166936207275</v>
      </c>
      <c r="I118" s="106">
        <v>4915.0405086368119</v>
      </c>
      <c r="J118" s="106">
        <v>4564.4899538807267</v>
      </c>
      <c r="K118" s="106">
        <v>4949.2685647403196</v>
      </c>
      <c r="L118" s="106">
        <v>4847.6729474641752</v>
      </c>
      <c r="M118" s="106">
        <v>4766.6377099239708</v>
      </c>
      <c r="N118" s="106">
        <v>2685.5020370193547</v>
      </c>
      <c r="O118" s="106">
        <v>1649.5410366728506</v>
      </c>
      <c r="P118" s="106">
        <v>1009.0222262771332</v>
      </c>
      <c r="Q118" s="106">
        <v>534.82054745551352</v>
      </c>
      <c r="R118" s="106">
        <v>409.14105870760847</v>
      </c>
      <c r="S118" s="106">
        <v>409.14105870760847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294.3834763717291</v>
      </c>
      <c r="J119" s="106">
        <v>2720.9232468495411</v>
      </c>
      <c r="K119" s="106">
        <v>4564.4899538807267</v>
      </c>
      <c r="L119" s="106">
        <v>4949.2685647403196</v>
      </c>
      <c r="M119" s="106">
        <v>4847.6729474641752</v>
      </c>
      <c r="N119" s="106">
        <v>4766.6377099239708</v>
      </c>
      <c r="O119" s="106">
        <v>2685.5020370193547</v>
      </c>
      <c r="P119" s="106">
        <v>1649.5410366728506</v>
      </c>
      <c r="Q119" s="106">
        <v>1009.0222262771332</v>
      </c>
      <c r="R119" s="106">
        <v>534.82054745551352</v>
      </c>
      <c r="S119" s="106">
        <v>105.52486911310581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347.48540567747625</v>
      </c>
      <c r="L120" s="106">
        <v>2182.839978423814</v>
      </c>
      <c r="M120" s="106">
        <v>4949.2685647403196</v>
      </c>
      <c r="N120" s="106">
        <v>4847.6729474641752</v>
      </c>
      <c r="O120" s="106">
        <v>4766.6377099239708</v>
      </c>
      <c r="P120" s="106">
        <v>2685.5020370193547</v>
      </c>
      <c r="Q120" s="106">
        <v>1649.5410366728506</v>
      </c>
      <c r="R120" s="106">
        <v>658.56326294998382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592.83997842381405</v>
      </c>
      <c r="N121" s="125">
        <v>2778.2685647403196</v>
      </c>
      <c r="O121" s="125">
        <v>3026.6729474641752</v>
      </c>
      <c r="P121" s="125">
        <v>3107.6377099239708</v>
      </c>
      <c r="Q121" s="125">
        <v>754.5020370193547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10259.921237571634</v>
      </c>
    </row>
    <row r="122" spans="1:52">
      <c r="A122" s="131" t="s">
        <v>123</v>
      </c>
      <c r="B122" s="119">
        <v>1</v>
      </c>
      <c r="C122" s="106">
        <v>5895.4553367938779</v>
      </c>
      <c r="D122" s="106">
        <v>1742.1703405964663</v>
      </c>
      <c r="E122" s="106">
        <v>1007.3512296560705</v>
      </c>
      <c r="F122" s="106">
        <v>1007.3512296560705</v>
      </c>
      <c r="G122" s="106">
        <v>1007.3512296560705</v>
      </c>
      <c r="H122" s="106">
        <v>1007.3512296560705</v>
      </c>
      <c r="I122" s="106">
        <v>1007.3512296560705</v>
      </c>
      <c r="J122" s="106">
        <v>1007.3512296560705</v>
      </c>
      <c r="K122" s="106">
        <v>1007.3512296560705</v>
      </c>
      <c r="L122" s="106">
        <v>1007.3512296560705</v>
      </c>
      <c r="M122" s="106">
        <v>1007.3512296560705</v>
      </c>
      <c r="N122" s="106">
        <v>1007.3512296560705</v>
      </c>
      <c r="O122" s="106">
        <v>1007.3512296560705</v>
      </c>
      <c r="P122" s="106">
        <v>1007.3512296560705</v>
      </c>
      <c r="Q122" s="106">
        <v>1007.3512296560705</v>
      </c>
      <c r="R122" s="106">
        <v>1007.3512296560705</v>
      </c>
      <c r="S122" s="106">
        <v>1007.3512296560705</v>
      </c>
      <c r="T122" s="106">
        <v>1007.3512296560705</v>
      </c>
      <c r="U122" s="106">
        <v>1007.3512296560705</v>
      </c>
      <c r="V122" s="106">
        <v>1007.3512296560705</v>
      </c>
      <c r="W122" s="106">
        <v>1007.3512296560705</v>
      </c>
      <c r="X122" s="106">
        <v>1007.3512296560705</v>
      </c>
      <c r="Y122" s="106">
        <v>1007.3512296560705</v>
      </c>
      <c r="Z122" s="106">
        <v>1007.3512296560705</v>
      </c>
      <c r="AA122" s="106">
        <v>1007.3512296560705</v>
      </c>
      <c r="AB122" s="106">
        <v>1007.3512296560705</v>
      </c>
      <c r="AC122" s="106">
        <v>1007.3512296560705</v>
      </c>
      <c r="AD122" s="106">
        <v>1007.3512296560705</v>
      </c>
      <c r="AE122" s="106">
        <v>1007.3512296560705</v>
      </c>
      <c r="AF122" s="106">
        <v>1007.3512296560705</v>
      </c>
      <c r="AG122" s="106">
        <v>1007.3512296560705</v>
      </c>
      <c r="AH122" s="106">
        <v>1007.3512296560705</v>
      </c>
      <c r="AI122" s="106">
        <v>1007.3512296560705</v>
      </c>
      <c r="AJ122" s="106">
        <v>1007.3512296560705</v>
      </c>
      <c r="AK122" s="106">
        <v>1007.3512296560705</v>
      </c>
      <c r="AL122" s="106">
        <v>1007.3512296560705</v>
      </c>
      <c r="AM122" s="106">
        <v>1007.3512296560705</v>
      </c>
      <c r="AN122" s="106">
        <v>1007.3512296560705</v>
      </c>
      <c r="AO122" s="106">
        <v>1007.3512296560705</v>
      </c>
      <c r="AP122" s="106">
        <v>1007.3512296560705</v>
      </c>
      <c r="AQ122" s="106">
        <v>1007.3512296560705</v>
      </c>
      <c r="AR122" s="106">
        <v>1007.3512296560705</v>
      </c>
      <c r="AS122" s="106">
        <v>1007.3512296560705</v>
      </c>
      <c r="AT122" s="106">
        <v>1007.3512296560705</v>
      </c>
      <c r="AU122" s="106">
        <v>1007.3512296560705</v>
      </c>
      <c r="AV122" s="106">
        <v>1007.3512296560705</v>
      </c>
      <c r="AW122" s="106">
        <v>1007.3512296560705</v>
      </c>
      <c r="AX122" s="106">
        <v>1007.3512296560705</v>
      </c>
      <c r="AY122" s="106">
        <v>1007.3512296560705</v>
      </c>
    </row>
    <row r="123" spans="1:52">
      <c r="A123" s="109"/>
      <c r="B123" s="119">
        <v>2</v>
      </c>
      <c r="C123" s="106">
        <v>3182.6475905003654</v>
      </c>
      <c r="D123" s="106">
        <v>3343.6674899438881</v>
      </c>
      <c r="E123" s="106">
        <v>1034.5785924392771</v>
      </c>
      <c r="F123" s="106">
        <v>598.21017094846195</v>
      </c>
      <c r="G123" s="106">
        <v>309.43701405246952</v>
      </c>
      <c r="H123" s="106">
        <v>0</v>
      </c>
      <c r="I123" s="106">
        <v>0</v>
      </c>
      <c r="J123" s="106">
        <v>0</v>
      </c>
      <c r="K123" s="106">
        <v>0</v>
      </c>
      <c r="L123" s="106">
        <v>0</v>
      </c>
      <c r="M123" s="106">
        <v>0</v>
      </c>
      <c r="N123" s="106">
        <v>0</v>
      </c>
      <c r="O123" s="106">
        <v>0</v>
      </c>
      <c r="P123" s="106">
        <v>0</v>
      </c>
      <c r="Q123" s="106">
        <v>0</v>
      </c>
      <c r="R123" s="106">
        <v>0</v>
      </c>
      <c r="S123" s="106">
        <v>0</v>
      </c>
      <c r="T123" s="106">
        <v>0</v>
      </c>
      <c r="U123" s="106">
        <v>0</v>
      </c>
      <c r="V123" s="106">
        <v>0</v>
      </c>
      <c r="W123" s="106">
        <v>0</v>
      </c>
      <c r="X123" s="106">
        <v>0</v>
      </c>
      <c r="Y123" s="106">
        <v>0</v>
      </c>
      <c r="Z123" s="106">
        <v>0</v>
      </c>
      <c r="AA123" s="106">
        <v>0</v>
      </c>
      <c r="AB123" s="106">
        <v>0</v>
      </c>
      <c r="AC123" s="106">
        <v>0</v>
      </c>
      <c r="AD123" s="106">
        <v>0</v>
      </c>
      <c r="AE123" s="106">
        <v>0</v>
      </c>
      <c r="AF123" s="106">
        <v>0</v>
      </c>
      <c r="AG123" s="106">
        <v>0</v>
      </c>
      <c r="AH123" s="106">
        <v>0</v>
      </c>
      <c r="AI123" s="106">
        <v>0</v>
      </c>
      <c r="AJ123" s="106">
        <v>0</v>
      </c>
      <c r="AK123" s="106">
        <v>0</v>
      </c>
      <c r="AL123" s="106">
        <v>0</v>
      </c>
      <c r="AM123" s="106">
        <v>0</v>
      </c>
      <c r="AN123" s="106">
        <v>0</v>
      </c>
      <c r="AO123" s="106">
        <v>0</v>
      </c>
      <c r="AP123" s="106">
        <v>0</v>
      </c>
      <c r="AQ123" s="106">
        <v>0</v>
      </c>
      <c r="AR123" s="106">
        <v>0</v>
      </c>
      <c r="AS123" s="106">
        <v>0</v>
      </c>
      <c r="AT123" s="106">
        <v>0</v>
      </c>
      <c r="AU123" s="106">
        <v>0</v>
      </c>
      <c r="AV123" s="106">
        <v>0</v>
      </c>
      <c r="AW123" s="106">
        <v>0</v>
      </c>
      <c r="AX123" s="106">
        <v>0</v>
      </c>
      <c r="AY123" s="106">
        <v>0</v>
      </c>
    </row>
    <row r="124" spans="1:52">
      <c r="A124" s="109"/>
      <c r="B124" s="119">
        <v>3</v>
      </c>
      <c r="C124" s="106">
        <v>1804.9433242887872</v>
      </c>
      <c r="D124" s="106">
        <v>1526.1697440126177</v>
      </c>
      <c r="E124" s="106">
        <v>1985.6191583119039</v>
      </c>
      <c r="F124" s="106">
        <v>614.37899555056106</v>
      </c>
      <c r="G124" s="106">
        <v>0</v>
      </c>
      <c r="H124" s="106">
        <v>0</v>
      </c>
      <c r="I124" s="106">
        <v>0</v>
      </c>
      <c r="J124" s="106">
        <v>0</v>
      </c>
      <c r="K124" s="106">
        <v>0</v>
      </c>
      <c r="L124" s="106">
        <v>0</v>
      </c>
      <c r="M124" s="106">
        <v>0</v>
      </c>
      <c r="N124" s="106">
        <v>0</v>
      </c>
      <c r="O124" s="106">
        <v>0</v>
      </c>
      <c r="P124" s="106">
        <v>0</v>
      </c>
      <c r="Q124" s="106">
        <v>0</v>
      </c>
      <c r="R124" s="106">
        <v>0</v>
      </c>
      <c r="S124" s="106">
        <v>0</v>
      </c>
      <c r="T124" s="106">
        <v>0</v>
      </c>
      <c r="U124" s="106">
        <v>0</v>
      </c>
      <c r="V124" s="106">
        <v>0</v>
      </c>
      <c r="W124" s="106">
        <v>0</v>
      </c>
      <c r="X124" s="106">
        <v>0</v>
      </c>
      <c r="Y124" s="106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6">
        <v>0</v>
      </c>
      <c r="AL124" s="106">
        <v>0</v>
      </c>
      <c r="AM124" s="106">
        <v>0</v>
      </c>
      <c r="AN124" s="106">
        <v>0</v>
      </c>
      <c r="AO124" s="106">
        <v>0</v>
      </c>
      <c r="AP124" s="106">
        <v>0</v>
      </c>
      <c r="AQ124" s="106">
        <v>0</v>
      </c>
      <c r="AR124" s="106">
        <v>0</v>
      </c>
      <c r="AS124" s="106">
        <v>0</v>
      </c>
      <c r="AT124" s="106">
        <v>0</v>
      </c>
      <c r="AU124" s="106">
        <v>0</v>
      </c>
      <c r="AV124" s="106">
        <v>0</v>
      </c>
      <c r="AW124" s="106">
        <v>0</v>
      </c>
      <c r="AX124" s="106">
        <v>0</v>
      </c>
      <c r="AY124" s="106">
        <v>0</v>
      </c>
    </row>
    <row r="125" spans="1:52">
      <c r="A125" s="109"/>
      <c r="B125" s="119">
        <v>4</v>
      </c>
      <c r="C125" s="106">
        <v>129.42869229744633</v>
      </c>
      <c r="D125" s="106">
        <v>0</v>
      </c>
      <c r="E125" s="106">
        <v>33.806281539341171</v>
      </c>
      <c r="F125" s="106">
        <v>264.38562969354132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0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6">
        <v>0</v>
      </c>
      <c r="AL125" s="106">
        <v>0</v>
      </c>
      <c r="AM125" s="106">
        <v>0</v>
      </c>
      <c r="AN125" s="106">
        <v>0</v>
      </c>
      <c r="AO125" s="106">
        <v>0</v>
      </c>
      <c r="AP125" s="106">
        <v>0</v>
      </c>
      <c r="AQ125" s="106">
        <v>0</v>
      </c>
      <c r="AR125" s="106">
        <v>0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0.4328398234016182</v>
      </c>
      <c r="D172" s="134">
        <v>0.40615531769122598</v>
      </c>
      <c r="E172" s="134">
        <v>0.40615531769122598</v>
      </c>
      <c r="F172" s="134">
        <v>0.40615531769122598</v>
      </c>
      <c r="G172" s="134">
        <v>0.40615531769122598</v>
      </c>
      <c r="H172" s="134">
        <v>0.40615531769122598</v>
      </c>
      <c r="I172" s="134">
        <v>0.40615531769122598</v>
      </c>
      <c r="J172" s="134">
        <v>0.40615531769122598</v>
      </c>
      <c r="K172" s="134">
        <v>0.40615531769122598</v>
      </c>
      <c r="L172" s="134">
        <v>0.40615531769122598</v>
      </c>
      <c r="M172" s="134">
        <v>0.40615531769122598</v>
      </c>
      <c r="N172" s="134">
        <v>0.40615531769122598</v>
      </c>
      <c r="O172" s="134">
        <v>0.40615531769122598</v>
      </c>
      <c r="P172" s="134">
        <v>0.40615531769122598</v>
      </c>
      <c r="Q172" s="134">
        <v>0.40615531769122598</v>
      </c>
      <c r="R172" s="134">
        <v>0.40615531769122598</v>
      </c>
      <c r="S172" s="134">
        <v>0.40615531769122598</v>
      </c>
      <c r="T172" s="134">
        <v>0.40615531769122598</v>
      </c>
      <c r="U172" s="134">
        <v>0.40615531769122598</v>
      </c>
      <c r="V172" s="134">
        <v>0.40615531769122598</v>
      </c>
      <c r="W172" s="134">
        <v>0.40615531769122598</v>
      </c>
      <c r="X172" s="134">
        <v>0.40615531769122598</v>
      </c>
      <c r="Y172" s="134">
        <v>0.40615531769122598</v>
      </c>
      <c r="Z172" s="134">
        <v>0.40615531769122598</v>
      </c>
      <c r="AA172" s="134">
        <v>0.40615531769122598</v>
      </c>
      <c r="AB172" s="134">
        <v>0.40615531769122598</v>
      </c>
      <c r="AC172" s="134">
        <v>0.40615531769122598</v>
      </c>
      <c r="AD172" s="134">
        <v>0.40615531769122598</v>
      </c>
      <c r="AE172" s="134">
        <v>0.40615531769122598</v>
      </c>
      <c r="AF172" s="134">
        <v>0.40615531769122598</v>
      </c>
      <c r="AG172" s="134">
        <v>0.40615531769122598</v>
      </c>
      <c r="AH172" s="134">
        <v>0.40615531769122598</v>
      </c>
      <c r="AI172" s="134">
        <v>0.40615531769122598</v>
      </c>
      <c r="AJ172" s="134">
        <v>0.40615531769122598</v>
      </c>
      <c r="AK172" s="134">
        <v>0.40615531769122598</v>
      </c>
      <c r="AL172" s="134">
        <v>0.40615531769122598</v>
      </c>
      <c r="AM172" s="134">
        <v>0.40615531769122598</v>
      </c>
      <c r="AN172" s="134">
        <v>0.40615531769122598</v>
      </c>
      <c r="AO172" s="134">
        <v>0.40615531769122598</v>
      </c>
      <c r="AP172" s="134">
        <v>0.40615531769122598</v>
      </c>
      <c r="AQ172" s="134">
        <v>0.40615531769122598</v>
      </c>
      <c r="AR172" s="134">
        <v>0.40615531769122598</v>
      </c>
      <c r="AS172" s="134">
        <v>0.40615531769122598</v>
      </c>
      <c r="AT172" s="134">
        <v>0.40615531769122598</v>
      </c>
      <c r="AU172" s="134">
        <v>0.40615531769122598</v>
      </c>
      <c r="AV172" s="134">
        <v>0.40615531769122598</v>
      </c>
      <c r="AW172" s="134">
        <v>0.40615531769122598</v>
      </c>
      <c r="AX172" s="134">
        <v>0.40615531769122598</v>
      </c>
      <c r="AY172" s="134">
        <v>0.40615531769122598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1207.9864210775368</v>
      </c>
      <c r="E175" s="124">
        <f t="shared" si="1"/>
        <v>3767.8645545028248</v>
      </c>
      <c r="F175" s="124">
        <f t="shared" si="1"/>
        <v>5473.3000403073829</v>
      </c>
      <c r="G175" s="124">
        <f t="shared" si="1"/>
        <v>7551.9537131220695</v>
      </c>
      <c r="H175" s="124">
        <f t="shared" si="1"/>
        <v>9485.7365446523472</v>
      </c>
      <c r="I175" s="124">
        <f t="shared" si="1"/>
        <v>11367.128703193739</v>
      </c>
      <c r="J175" s="124">
        <f t="shared" si="1"/>
        <v>13446.488382645131</v>
      </c>
      <c r="K175" s="124">
        <f t="shared" si="1"/>
        <v>15410.785165109581</v>
      </c>
      <c r="L175" s="124">
        <f t="shared" si="1"/>
        <v>17730.779487536358</v>
      </c>
      <c r="M175" s="124">
        <f t="shared" si="1"/>
        <v>19160.992973538156</v>
      </c>
      <c r="N175" s="124">
        <f t="shared" si="1"/>
        <v>19160.992973538156</v>
      </c>
      <c r="O175" s="124">
        <f t="shared" si="1"/>
        <v>19160.992973538156</v>
      </c>
      <c r="P175" s="124">
        <f t="shared" si="1"/>
        <v>19160.992973538156</v>
      </c>
      <c r="Q175" s="124">
        <f t="shared" si="1"/>
        <v>19160.992973538156</v>
      </c>
      <c r="R175" s="124">
        <f t="shared" si="1"/>
        <v>19160.992973538156</v>
      </c>
      <c r="S175" s="124">
        <f t="shared" si="1"/>
        <v>19160.992973538156</v>
      </c>
      <c r="T175" s="124">
        <f t="shared" si="1"/>
        <v>19160.992973538156</v>
      </c>
      <c r="U175" s="124">
        <f t="shared" si="1"/>
        <v>19160.992973538156</v>
      </c>
      <c r="V175" s="124">
        <f t="shared" si="1"/>
        <v>19160.992973538156</v>
      </c>
      <c r="W175" s="124">
        <f t="shared" si="1"/>
        <v>19160.992973538156</v>
      </c>
      <c r="X175" s="124">
        <f t="shared" si="1"/>
        <v>19160.992973538156</v>
      </c>
      <c r="Y175" s="124">
        <f t="shared" si="1"/>
        <v>19160.992973538156</v>
      </c>
      <c r="Z175" s="124">
        <f t="shared" si="1"/>
        <v>19160.992973538156</v>
      </c>
      <c r="AA175" s="124">
        <f t="shared" si="1"/>
        <v>19160.992973538156</v>
      </c>
      <c r="AB175" s="124">
        <f t="shared" si="1"/>
        <v>19160.992973538156</v>
      </c>
      <c r="AC175" s="124">
        <f t="shared" si="1"/>
        <v>19160.992973538156</v>
      </c>
      <c r="AD175" s="124">
        <f t="shared" si="1"/>
        <v>19160.992973538156</v>
      </c>
      <c r="AE175" s="124">
        <f t="shared" si="1"/>
        <v>19160.992973538156</v>
      </c>
      <c r="AF175" s="124">
        <f t="shared" si="1"/>
        <v>19160.992973538156</v>
      </c>
      <c r="AG175" s="124">
        <f t="shared" si="1"/>
        <v>19160.992973538156</v>
      </c>
      <c r="AH175" s="124">
        <f t="shared" si="1"/>
        <v>19160.992973538156</v>
      </c>
      <c r="AI175" s="124">
        <f t="shared" si="1"/>
        <v>19160.992973538156</v>
      </c>
      <c r="AJ175" s="124">
        <f t="shared" si="1"/>
        <v>19160.992973538156</v>
      </c>
      <c r="AK175" s="124">
        <f t="shared" si="1"/>
        <v>19160.992973538156</v>
      </c>
      <c r="AL175" s="124">
        <f t="shared" si="1"/>
        <v>19160.992973538156</v>
      </c>
      <c r="AM175" s="124">
        <f t="shared" si="1"/>
        <v>19160.992973538156</v>
      </c>
      <c r="AN175" s="124">
        <f t="shared" si="1"/>
        <v>19160.992973538156</v>
      </c>
      <c r="AO175" s="124">
        <f t="shared" si="1"/>
        <v>19160.992973538156</v>
      </c>
      <c r="AP175" s="124">
        <f t="shared" si="1"/>
        <v>19160.992973538156</v>
      </c>
      <c r="AQ175" s="124">
        <f t="shared" si="1"/>
        <v>19160.992973538156</v>
      </c>
      <c r="AR175" s="124">
        <f t="shared" si="1"/>
        <v>19160.992973538156</v>
      </c>
      <c r="AS175" s="124">
        <f t="shared" si="1"/>
        <v>19160.992973538156</v>
      </c>
      <c r="AT175" s="124">
        <f t="shared" si="1"/>
        <v>19160.992973538156</v>
      </c>
      <c r="AU175" s="124">
        <f t="shared" si="1"/>
        <v>19160.992973538156</v>
      </c>
      <c r="AV175" s="124">
        <f t="shared" si="1"/>
        <v>19160.992973538156</v>
      </c>
      <c r="AW175" s="124">
        <f t="shared" si="1"/>
        <v>19160.992973538156</v>
      </c>
      <c r="AX175" s="124">
        <f t="shared" si="1"/>
        <v>19160.992973538156</v>
      </c>
      <c r="AY175" s="124">
        <f t="shared" si="1"/>
        <v>19160.992973538156</v>
      </c>
    </row>
    <row r="176" spans="1:52">
      <c r="A176" s="125"/>
      <c r="B176" s="136" t="s">
        <v>299</v>
      </c>
      <c r="C176" s="125" t="s">
        <v>293</v>
      </c>
      <c r="D176" s="125">
        <v>854</v>
      </c>
      <c r="E176" s="125">
        <v>1144</v>
      </c>
      <c r="F176" s="125">
        <v>1021</v>
      </c>
      <c r="G176" s="125">
        <v>886</v>
      </c>
      <c r="H176" s="125">
        <v>830</v>
      </c>
      <c r="I176" s="125">
        <v>997</v>
      </c>
      <c r="J176" s="125">
        <v>948</v>
      </c>
      <c r="K176" s="125">
        <v>765</v>
      </c>
      <c r="L176" s="125">
        <v>899</v>
      </c>
      <c r="M176" s="125">
        <v>770</v>
      </c>
      <c r="N176" s="125">
        <v>984</v>
      </c>
      <c r="O176" s="125">
        <v>931</v>
      </c>
      <c r="P176" s="125">
        <v>947</v>
      </c>
      <c r="Q176" s="125">
        <v>937</v>
      </c>
      <c r="R176" s="125">
        <v>985</v>
      </c>
      <c r="S176" s="125">
        <v>808</v>
      </c>
      <c r="T176" s="125">
        <v>1010</v>
      </c>
      <c r="U176" s="125">
        <v>976</v>
      </c>
      <c r="V176" s="125">
        <v>950</v>
      </c>
      <c r="W176" s="125">
        <v>971</v>
      </c>
      <c r="X176" s="125">
        <v>738</v>
      </c>
      <c r="Y176" s="125">
        <v>891</v>
      </c>
      <c r="Z176" s="125">
        <v>946</v>
      </c>
      <c r="AA176" s="125">
        <v>990</v>
      </c>
      <c r="AB176" s="125">
        <v>1073</v>
      </c>
      <c r="AC176" s="125">
        <v>959</v>
      </c>
      <c r="AD176" s="125">
        <v>1028</v>
      </c>
      <c r="AE176" s="125">
        <v>977</v>
      </c>
      <c r="AF176" s="125">
        <v>1006</v>
      </c>
      <c r="AG176" s="125">
        <v>1037</v>
      </c>
      <c r="AH176" s="125">
        <v>1044</v>
      </c>
      <c r="AI176" s="125">
        <v>1119</v>
      </c>
      <c r="AJ176" s="125">
        <v>996</v>
      </c>
      <c r="AK176" s="125">
        <v>1190</v>
      </c>
      <c r="AL176" s="125">
        <v>969</v>
      </c>
      <c r="AM176" s="125">
        <v>940</v>
      </c>
      <c r="AN176" s="125">
        <v>1034</v>
      </c>
      <c r="AO176" s="125">
        <v>1098</v>
      </c>
      <c r="AP176" s="125">
        <v>839</v>
      </c>
      <c r="AQ176" s="125">
        <v>1036</v>
      </c>
      <c r="AR176" s="125">
        <v>913</v>
      </c>
      <c r="AS176" s="125">
        <v>757</v>
      </c>
      <c r="AT176" s="125">
        <v>1025</v>
      </c>
      <c r="AU176" s="125">
        <v>1022</v>
      </c>
      <c r="AV176" s="125">
        <v>1036</v>
      </c>
      <c r="AW176" s="125">
        <v>881</v>
      </c>
      <c r="AX176" s="125">
        <v>1006</v>
      </c>
      <c r="AY176" s="125">
        <v>1005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1000.2263525951716</v>
      </c>
      <c r="E177" s="124">
        <f t="shared" si="2"/>
        <v>30</v>
      </c>
      <c r="F177" s="124">
        <f t="shared" si="2"/>
        <v>24.892142701720985</v>
      </c>
      <c r="G177" s="124">
        <f t="shared" si="2"/>
        <v>0</v>
      </c>
      <c r="H177" s="124">
        <f t="shared" si="2"/>
        <v>0</v>
      </c>
      <c r="I177" s="124">
        <f t="shared" si="2"/>
        <v>0</v>
      </c>
      <c r="J177" s="124">
        <f t="shared" si="2"/>
        <v>0</v>
      </c>
      <c r="K177" s="124">
        <f t="shared" si="2"/>
        <v>0</v>
      </c>
      <c r="L177" s="124">
        <f t="shared" si="2"/>
        <v>0</v>
      </c>
      <c r="M177" s="124">
        <f t="shared" si="2"/>
        <v>0</v>
      </c>
      <c r="N177" s="124">
        <f t="shared" si="2"/>
        <v>0</v>
      </c>
      <c r="O177" s="124">
        <f t="shared" si="2"/>
        <v>0</v>
      </c>
      <c r="P177" s="124">
        <f t="shared" si="2"/>
        <v>0</v>
      </c>
      <c r="Q177" s="124">
        <f t="shared" si="2"/>
        <v>0</v>
      </c>
      <c r="R177" s="124">
        <f t="shared" si="2"/>
        <v>0</v>
      </c>
      <c r="S177" s="124">
        <f t="shared" si="2"/>
        <v>0</v>
      </c>
      <c r="T177" s="124">
        <f t="shared" si="2"/>
        <v>0</v>
      </c>
      <c r="U177" s="124">
        <f t="shared" si="2"/>
        <v>0</v>
      </c>
      <c r="V177" s="124">
        <f t="shared" si="2"/>
        <v>0</v>
      </c>
      <c r="W177" s="124">
        <f t="shared" si="2"/>
        <v>0</v>
      </c>
      <c r="X177" s="124">
        <f t="shared" si="2"/>
        <v>0</v>
      </c>
      <c r="Y177" s="124">
        <f t="shared" si="2"/>
        <v>0</v>
      </c>
      <c r="Z177" s="124">
        <f t="shared" si="2"/>
        <v>0</v>
      </c>
      <c r="AA177" s="124">
        <f t="shared" si="2"/>
        <v>0</v>
      </c>
      <c r="AB177" s="124">
        <f t="shared" si="2"/>
        <v>0</v>
      </c>
      <c r="AC177" s="124">
        <f t="shared" si="2"/>
        <v>0</v>
      </c>
      <c r="AD177" s="124">
        <f t="shared" si="2"/>
        <v>0</v>
      </c>
      <c r="AE177" s="124">
        <f t="shared" si="2"/>
        <v>0</v>
      </c>
      <c r="AF177" s="124">
        <f t="shared" si="2"/>
        <v>0</v>
      </c>
      <c r="AG177" s="124">
        <f t="shared" si="2"/>
        <v>0</v>
      </c>
      <c r="AH177" s="124">
        <f t="shared" si="2"/>
        <v>0</v>
      </c>
      <c r="AI177" s="124">
        <f t="shared" si="2"/>
        <v>0</v>
      </c>
      <c r="AJ177" s="124">
        <f t="shared" si="2"/>
        <v>0</v>
      </c>
      <c r="AK177" s="124">
        <f t="shared" si="2"/>
        <v>0</v>
      </c>
      <c r="AL177" s="124">
        <f t="shared" si="2"/>
        <v>0</v>
      </c>
      <c r="AM177" s="124">
        <f t="shared" si="2"/>
        <v>0</v>
      </c>
      <c r="AN177" s="124">
        <f t="shared" si="2"/>
        <v>0</v>
      </c>
      <c r="AO177" s="124">
        <f t="shared" si="2"/>
        <v>0</v>
      </c>
      <c r="AP177" s="124">
        <f t="shared" si="2"/>
        <v>0</v>
      </c>
      <c r="AQ177" s="124">
        <f t="shared" si="2"/>
        <v>0</v>
      </c>
      <c r="AR177" s="124">
        <f t="shared" si="2"/>
        <v>0</v>
      </c>
      <c r="AS177" s="124">
        <f t="shared" si="2"/>
        <v>0</v>
      </c>
      <c r="AT177" s="124">
        <f t="shared" si="2"/>
        <v>0</v>
      </c>
      <c r="AU177" s="124">
        <f t="shared" si="2"/>
        <v>0</v>
      </c>
      <c r="AV177" s="124">
        <f t="shared" si="2"/>
        <v>0</v>
      </c>
      <c r="AW177" s="124">
        <f t="shared" si="2"/>
        <v>0</v>
      </c>
      <c r="AX177" s="124">
        <f t="shared" si="2"/>
        <v>0</v>
      </c>
      <c r="AY177" s="124">
        <f t="shared" si="2"/>
        <v>0</v>
      </c>
    </row>
    <row r="178" spans="1:51">
      <c r="A178" s="125"/>
      <c r="B178" s="136" t="s">
        <v>299</v>
      </c>
      <c r="C178" s="125" t="s">
        <v>293</v>
      </c>
      <c r="D178" s="125">
        <v>1000.2263525951716</v>
      </c>
      <c r="E178" s="125">
        <v>30</v>
      </c>
      <c r="F178" s="125">
        <v>24.892142701720985</v>
      </c>
      <c r="G178" s="125">
        <v>0</v>
      </c>
      <c r="H178" s="125">
        <v>0</v>
      </c>
      <c r="I178" s="125">
        <v>0</v>
      </c>
      <c r="J178" s="125">
        <v>0</v>
      </c>
      <c r="K178" s="125">
        <v>0</v>
      </c>
      <c r="L178" s="125">
        <v>0</v>
      </c>
      <c r="M178" s="125">
        <v>0</v>
      </c>
      <c r="N178" s="125">
        <v>0</v>
      </c>
      <c r="O178" s="125">
        <v>0</v>
      </c>
      <c r="P178" s="125">
        <v>0</v>
      </c>
      <c r="Q178" s="125">
        <v>0</v>
      </c>
      <c r="R178" s="125">
        <v>0</v>
      </c>
      <c r="S178" s="125">
        <v>0</v>
      </c>
      <c r="T178" s="125">
        <v>0</v>
      </c>
      <c r="U178" s="125">
        <v>0</v>
      </c>
      <c r="V178" s="125">
        <v>0</v>
      </c>
      <c r="W178" s="125">
        <v>0</v>
      </c>
      <c r="X178" s="125">
        <v>0</v>
      </c>
      <c r="Y178" s="125">
        <v>0</v>
      </c>
      <c r="Z178" s="125">
        <v>0</v>
      </c>
      <c r="AA178" s="125">
        <v>0</v>
      </c>
      <c r="AB178" s="125">
        <v>0</v>
      </c>
      <c r="AC178" s="125">
        <v>0</v>
      </c>
      <c r="AD178" s="125">
        <v>0</v>
      </c>
      <c r="AE178" s="125">
        <v>0</v>
      </c>
      <c r="AF178" s="125">
        <v>0</v>
      </c>
      <c r="AG178" s="125">
        <v>0</v>
      </c>
      <c r="AH178" s="125">
        <v>0</v>
      </c>
      <c r="AI178" s="125">
        <v>0</v>
      </c>
      <c r="AJ178" s="125">
        <v>0</v>
      </c>
      <c r="AK178" s="125">
        <v>0</v>
      </c>
      <c r="AL178" s="125">
        <v>0</v>
      </c>
      <c r="AM178" s="125">
        <v>0</v>
      </c>
      <c r="AN178" s="125">
        <v>0</v>
      </c>
      <c r="AO178" s="125">
        <v>0</v>
      </c>
      <c r="AP178" s="125">
        <v>0</v>
      </c>
      <c r="AQ178" s="125">
        <v>0</v>
      </c>
      <c r="AR178" s="125">
        <v>0</v>
      </c>
      <c r="AS178" s="125">
        <v>0</v>
      </c>
      <c r="AT178" s="125">
        <v>0</v>
      </c>
      <c r="AU178" s="125">
        <v>0</v>
      </c>
      <c r="AV178" s="125">
        <v>0</v>
      </c>
      <c r="AW178" s="125">
        <v>0</v>
      </c>
      <c r="AX178" s="125">
        <v>0</v>
      </c>
      <c r="AY178" s="125">
        <v>0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34179.779651774319</v>
      </c>
      <c r="E179" s="124">
        <f t="shared" si="3"/>
        <v>35140.780183550582</v>
      </c>
      <c r="F179" s="124">
        <f t="shared" si="3"/>
        <v>35017.481791142258</v>
      </c>
      <c r="G179" s="124">
        <f t="shared" si="3"/>
        <v>34131.258043169393</v>
      </c>
      <c r="H179" s="124">
        <f t="shared" si="3"/>
        <v>32506.91222569158</v>
      </c>
      <c r="I179" s="124">
        <f t="shared" si="3"/>
        <v>30625.520067150192</v>
      </c>
      <c r="J179" s="124">
        <f t="shared" si="3"/>
        <v>28546.160387698801</v>
      </c>
      <c r="K179" s="124">
        <f t="shared" si="3"/>
        <v>26581.863605234343</v>
      </c>
      <c r="L179" s="124">
        <f t="shared" si="3"/>
        <v>24261.869282807565</v>
      </c>
      <c r="M179" s="124">
        <f t="shared" si="3"/>
        <v>22488.170363091358</v>
      </c>
      <c r="N179" s="124">
        <f t="shared" si="3"/>
        <v>17948.042857058648</v>
      </c>
      <c r="O179" s="124">
        <f t="shared" si="3"/>
        <v>13509.510968302082</v>
      </c>
      <c r="P179" s="124">
        <f t="shared" si="3"/>
        <v>9152.0143170857191</v>
      </c>
      <c r="Q179" s="124">
        <f t="shared" si="3"/>
        <v>6875.6533387739728</v>
      </c>
      <c r="R179" s="124">
        <f t="shared" si="3"/>
        <v>5284.7943974815826</v>
      </c>
      <c r="S179" s="124">
        <f t="shared" si="3"/>
        <v>4196.9354561891905</v>
      </c>
      <c r="T179" s="124">
        <f t="shared" si="3"/>
        <v>2749.0765148967989</v>
      </c>
      <c r="U179" s="124">
        <f t="shared" si="3"/>
        <v>925.21757360440711</v>
      </c>
      <c r="V179" s="124">
        <f t="shared" si="3"/>
        <v>409.14105870760847</v>
      </c>
      <c r="W179" s="124">
        <f t="shared" si="3"/>
        <v>409.14105870760847</v>
      </c>
      <c r="X179" s="124">
        <f t="shared" si="3"/>
        <v>409.14105870760847</v>
      </c>
      <c r="Y179" s="124">
        <f t="shared" si="3"/>
        <v>409.14105870760847</v>
      </c>
      <c r="Z179" s="124">
        <f t="shared" si="3"/>
        <v>409.14105870760847</v>
      </c>
      <c r="AA179" s="124">
        <f t="shared" si="3"/>
        <v>409.14105870760847</v>
      </c>
      <c r="AB179" s="124">
        <f t="shared" si="3"/>
        <v>409.14105870760847</v>
      </c>
      <c r="AC179" s="124">
        <f t="shared" si="3"/>
        <v>409.14105870760847</v>
      </c>
      <c r="AD179" s="124">
        <f t="shared" si="3"/>
        <v>409.14105870760847</v>
      </c>
      <c r="AE179" s="124">
        <f t="shared" si="3"/>
        <v>409.14105870760847</v>
      </c>
      <c r="AF179" s="124">
        <f t="shared" si="3"/>
        <v>409.14105870760847</v>
      </c>
      <c r="AG179" s="124">
        <f t="shared" si="3"/>
        <v>409.14105870760847</v>
      </c>
      <c r="AH179" s="124">
        <f t="shared" si="3"/>
        <v>409.14105870760847</v>
      </c>
      <c r="AI179" s="124">
        <f t="shared" si="3"/>
        <v>409.14105870760847</v>
      </c>
      <c r="AJ179" s="124">
        <f t="shared" si="3"/>
        <v>409.14105870760847</v>
      </c>
      <c r="AK179" s="124">
        <f t="shared" si="3"/>
        <v>409.14105870760847</v>
      </c>
      <c r="AL179" s="124">
        <f t="shared" si="3"/>
        <v>409.14105870760847</v>
      </c>
      <c r="AM179" s="124">
        <f t="shared" si="3"/>
        <v>409.14105870760847</v>
      </c>
      <c r="AN179" s="124">
        <f t="shared" si="3"/>
        <v>409.14105870760847</v>
      </c>
      <c r="AO179" s="124">
        <f t="shared" si="3"/>
        <v>409.14105870760847</v>
      </c>
      <c r="AP179" s="124">
        <f t="shared" si="3"/>
        <v>409.14105870760847</v>
      </c>
      <c r="AQ179" s="124">
        <f t="shared" si="3"/>
        <v>409.14105870760847</v>
      </c>
      <c r="AR179" s="124">
        <f t="shared" si="3"/>
        <v>409.14105870760847</v>
      </c>
      <c r="AS179" s="124">
        <f t="shared" si="3"/>
        <v>409.14105870760847</v>
      </c>
      <c r="AT179" s="124">
        <f t="shared" si="3"/>
        <v>409.14105870760847</v>
      </c>
      <c r="AU179" s="124">
        <f t="shared" si="3"/>
        <v>409.14105870760847</v>
      </c>
      <c r="AV179" s="124">
        <f t="shared" si="3"/>
        <v>409.14105870760847</v>
      </c>
      <c r="AW179" s="124">
        <f t="shared" si="3"/>
        <v>409.14105870760847</v>
      </c>
      <c r="AX179" s="124">
        <f t="shared" si="3"/>
        <v>409.14105870760847</v>
      </c>
      <c r="AY179" s="124">
        <f t="shared" si="3"/>
        <v>409.14105870760847</v>
      </c>
    </row>
    <row r="180" spans="1:51">
      <c r="A180" s="125"/>
      <c r="B180" s="136" t="s">
        <v>299</v>
      </c>
      <c r="C180" s="125" t="s">
        <v>293</v>
      </c>
      <c r="D180" s="125">
        <v>1724.5015052430947</v>
      </c>
      <c r="E180" s="125">
        <v>1772.8394290811775</v>
      </c>
      <c r="F180" s="125">
        <v>1788.866785519032</v>
      </c>
      <c r="G180" s="125">
        <v>2107</v>
      </c>
      <c r="H180" s="125">
        <v>1948</v>
      </c>
      <c r="I180" s="125">
        <v>1838</v>
      </c>
      <c r="J180" s="125">
        <v>1746</v>
      </c>
      <c r="K180" s="125">
        <v>1800</v>
      </c>
      <c r="L180" s="125">
        <v>1590</v>
      </c>
      <c r="M180" s="125">
        <v>2171</v>
      </c>
      <c r="N180" s="125">
        <v>1821</v>
      </c>
      <c r="O180" s="125">
        <v>1659</v>
      </c>
      <c r="P180" s="125">
        <v>1931</v>
      </c>
      <c r="Q180" s="125">
        <v>2000</v>
      </c>
      <c r="R180" s="125">
        <v>1497</v>
      </c>
      <c r="S180" s="125">
        <v>1857</v>
      </c>
      <c r="T180" s="125">
        <v>2233</v>
      </c>
      <c r="U180" s="125">
        <v>925.21757360440711</v>
      </c>
      <c r="V180" s="125">
        <v>409.14105870760847</v>
      </c>
      <c r="W180" s="125">
        <v>409.14105870760847</v>
      </c>
      <c r="X180" s="125">
        <v>409.14105870760847</v>
      </c>
      <c r="Y180" s="125">
        <v>409.14105870760847</v>
      </c>
      <c r="Z180" s="125">
        <v>409.14105870760847</v>
      </c>
      <c r="AA180" s="125">
        <v>409.14105870760847</v>
      </c>
      <c r="AB180" s="125">
        <v>409.14105870760847</v>
      </c>
      <c r="AC180" s="125">
        <v>409.14105870760847</v>
      </c>
      <c r="AD180" s="125">
        <v>409.14105870760847</v>
      </c>
      <c r="AE180" s="125">
        <v>409.14105870760847</v>
      </c>
      <c r="AF180" s="125">
        <v>409.14105870760847</v>
      </c>
      <c r="AG180" s="125">
        <v>409.14105870760847</v>
      </c>
      <c r="AH180" s="125">
        <v>409.14105870760847</v>
      </c>
      <c r="AI180" s="125">
        <v>409.14105870760847</v>
      </c>
      <c r="AJ180" s="125">
        <v>409.14105870760847</v>
      </c>
      <c r="AK180" s="125">
        <v>409.14105870760847</v>
      </c>
      <c r="AL180" s="125">
        <v>409.14105870760847</v>
      </c>
      <c r="AM180" s="125">
        <v>409.14105870760847</v>
      </c>
      <c r="AN180" s="125">
        <v>409.14105870760847</v>
      </c>
      <c r="AO180" s="125">
        <v>409.14105870760847</v>
      </c>
      <c r="AP180" s="125">
        <v>409.14105870760847</v>
      </c>
      <c r="AQ180" s="125">
        <v>409.14105870760847</v>
      </c>
      <c r="AR180" s="125">
        <v>409.14105870760847</v>
      </c>
      <c r="AS180" s="125">
        <v>409.14105870760847</v>
      </c>
      <c r="AT180" s="125">
        <v>409.14105870760847</v>
      </c>
      <c r="AU180" s="125">
        <v>409.14105870760847</v>
      </c>
      <c r="AV180" s="125">
        <v>409.14105870760847</v>
      </c>
      <c r="AW180" s="125">
        <v>409.14105870760847</v>
      </c>
      <c r="AX180" s="125">
        <v>409.14105870760847</v>
      </c>
      <c r="AY180" s="125">
        <v>409.14105870760847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3926.5055375336169</v>
      </c>
      <c r="E181" s="124">
        <f t="shared" si="4"/>
        <v>2411.8142252737416</v>
      </c>
      <c r="F181" s="124">
        <f t="shared" si="4"/>
        <v>1475.3037995715015</v>
      </c>
      <c r="G181" s="124">
        <f t="shared" si="4"/>
        <v>781.96769625302636</v>
      </c>
      <c r="H181" s="124">
        <f t="shared" si="4"/>
        <v>598.21017094846195</v>
      </c>
      <c r="I181" s="124">
        <f t="shared" si="4"/>
        <v>598.21017094846195</v>
      </c>
      <c r="J181" s="124">
        <f t="shared" si="4"/>
        <v>598.21017094846195</v>
      </c>
      <c r="K181" s="124">
        <f t="shared" si="4"/>
        <v>598.21017094846195</v>
      </c>
      <c r="L181" s="124">
        <f t="shared" si="4"/>
        <v>598.21017094846195</v>
      </c>
      <c r="M181" s="124">
        <f t="shared" si="4"/>
        <v>598.21017094846195</v>
      </c>
      <c r="N181" s="124">
        <f t="shared" si="4"/>
        <v>598.21017094846195</v>
      </c>
      <c r="O181" s="124">
        <f t="shared" si="4"/>
        <v>598.21017094846195</v>
      </c>
      <c r="P181" s="124">
        <f t="shared" si="4"/>
        <v>598.21017094846195</v>
      </c>
      <c r="Q181" s="124">
        <f t="shared" si="4"/>
        <v>598.21017094846195</v>
      </c>
      <c r="R181" s="124">
        <f t="shared" si="4"/>
        <v>598.21017094846195</v>
      </c>
      <c r="S181" s="124">
        <f t="shared" si="4"/>
        <v>598.21017094846195</v>
      </c>
      <c r="T181" s="124">
        <f t="shared" si="4"/>
        <v>598.21017094846195</v>
      </c>
      <c r="U181" s="124">
        <f t="shared" si="4"/>
        <v>598.21017094846195</v>
      </c>
      <c r="V181" s="124">
        <f t="shared" si="4"/>
        <v>598.21017094846195</v>
      </c>
      <c r="W181" s="124">
        <f t="shared" si="4"/>
        <v>598.21017094846195</v>
      </c>
      <c r="X181" s="124">
        <f t="shared" si="4"/>
        <v>598.21017094846195</v>
      </c>
      <c r="Y181" s="124">
        <f t="shared" si="4"/>
        <v>598.21017094846195</v>
      </c>
      <c r="Z181" s="124">
        <f t="shared" si="4"/>
        <v>598.21017094846195</v>
      </c>
      <c r="AA181" s="124">
        <f t="shared" si="4"/>
        <v>598.21017094846195</v>
      </c>
      <c r="AB181" s="124">
        <f t="shared" si="4"/>
        <v>598.21017094846195</v>
      </c>
      <c r="AC181" s="124">
        <f t="shared" si="4"/>
        <v>598.21017094846195</v>
      </c>
      <c r="AD181" s="124">
        <f t="shared" si="4"/>
        <v>598.21017094846195</v>
      </c>
      <c r="AE181" s="124">
        <f t="shared" si="4"/>
        <v>598.21017094846195</v>
      </c>
      <c r="AF181" s="124">
        <f t="shared" si="4"/>
        <v>598.21017094846195</v>
      </c>
      <c r="AG181" s="124">
        <f t="shared" si="4"/>
        <v>598.21017094846195</v>
      </c>
      <c r="AH181" s="124">
        <f t="shared" si="4"/>
        <v>598.21017094846195</v>
      </c>
      <c r="AI181" s="124">
        <f t="shared" si="4"/>
        <v>598.21017094846195</v>
      </c>
      <c r="AJ181" s="124">
        <f t="shared" si="4"/>
        <v>598.21017094846195</v>
      </c>
      <c r="AK181" s="124">
        <f t="shared" si="4"/>
        <v>598.21017094846195</v>
      </c>
      <c r="AL181" s="124">
        <f t="shared" si="4"/>
        <v>598.21017094846195</v>
      </c>
      <c r="AM181" s="124">
        <f t="shared" si="4"/>
        <v>598.21017094846195</v>
      </c>
      <c r="AN181" s="124">
        <f t="shared" si="4"/>
        <v>598.21017094846195</v>
      </c>
      <c r="AO181" s="124">
        <f t="shared" si="4"/>
        <v>598.21017094846195</v>
      </c>
      <c r="AP181" s="124">
        <f t="shared" si="4"/>
        <v>598.21017094846195</v>
      </c>
      <c r="AQ181" s="124">
        <f t="shared" si="4"/>
        <v>598.21017094846195</v>
      </c>
      <c r="AR181" s="124">
        <f t="shared" si="4"/>
        <v>598.21017094846195</v>
      </c>
      <c r="AS181" s="124">
        <f t="shared" si="4"/>
        <v>598.21017094846195</v>
      </c>
      <c r="AT181" s="124">
        <f t="shared" si="4"/>
        <v>598.21017094846195</v>
      </c>
      <c r="AU181" s="124">
        <f t="shared" si="4"/>
        <v>598.21017094846195</v>
      </c>
      <c r="AV181" s="124">
        <f t="shared" si="4"/>
        <v>598.21017094846195</v>
      </c>
      <c r="AW181" s="124">
        <f t="shared" si="4"/>
        <v>598.21017094846195</v>
      </c>
      <c r="AX181" s="124">
        <f t="shared" si="4"/>
        <v>598.21017094846195</v>
      </c>
      <c r="AY181" s="124">
        <f t="shared" si="4"/>
        <v>598.21017094846195</v>
      </c>
    </row>
    <row r="182" spans="1:51">
      <c r="A182" s="125"/>
      <c r="B182" s="136" t="s">
        <v>299</v>
      </c>
      <c r="C182" s="125" t="s">
        <v>293</v>
      </c>
      <c r="D182" s="125">
        <v>872.5015052430947</v>
      </c>
      <c r="E182" s="125">
        <v>934.83942908117751</v>
      </c>
      <c r="F182" s="125">
        <v>1165.866785519032</v>
      </c>
      <c r="G182" s="125">
        <v>781.96769625302636</v>
      </c>
      <c r="H182" s="125">
        <v>598.21017094846195</v>
      </c>
      <c r="I182" s="125">
        <v>598.21017094846195</v>
      </c>
      <c r="J182" s="125">
        <v>598.21017094846195</v>
      </c>
      <c r="K182" s="125">
        <v>598.21017094846195</v>
      </c>
      <c r="L182" s="125">
        <v>598.21017094846195</v>
      </c>
      <c r="M182" s="125">
        <v>598.21017094846195</v>
      </c>
      <c r="N182" s="125">
        <v>598.21017094846195</v>
      </c>
      <c r="O182" s="125">
        <v>598.21017094846195</v>
      </c>
      <c r="P182" s="125">
        <v>598.21017094846195</v>
      </c>
      <c r="Q182" s="125">
        <v>598.21017094846195</v>
      </c>
      <c r="R182" s="125">
        <v>598.21017094846195</v>
      </c>
      <c r="S182" s="125">
        <v>598.21017094846195</v>
      </c>
      <c r="T182" s="125">
        <v>598.21017094846195</v>
      </c>
      <c r="U182" s="125">
        <v>598.21017094846195</v>
      </c>
      <c r="V182" s="125">
        <v>598.21017094846195</v>
      </c>
      <c r="W182" s="125">
        <v>598.21017094846195</v>
      </c>
      <c r="X182" s="125">
        <v>598.21017094846195</v>
      </c>
      <c r="Y182" s="125">
        <v>598.21017094846195</v>
      </c>
      <c r="Z182" s="125">
        <v>598.21017094846195</v>
      </c>
      <c r="AA182" s="125">
        <v>598.21017094846195</v>
      </c>
      <c r="AB182" s="125">
        <v>598.21017094846195</v>
      </c>
      <c r="AC182" s="125">
        <v>598.21017094846195</v>
      </c>
      <c r="AD182" s="125">
        <v>598.21017094846195</v>
      </c>
      <c r="AE182" s="125">
        <v>598.21017094846195</v>
      </c>
      <c r="AF182" s="125">
        <v>598.21017094846195</v>
      </c>
      <c r="AG182" s="125">
        <v>598.21017094846195</v>
      </c>
      <c r="AH182" s="125">
        <v>598.21017094846195</v>
      </c>
      <c r="AI182" s="125">
        <v>598.21017094846195</v>
      </c>
      <c r="AJ182" s="125">
        <v>598.21017094846195</v>
      </c>
      <c r="AK182" s="125">
        <v>598.21017094846195</v>
      </c>
      <c r="AL182" s="125">
        <v>598.21017094846195</v>
      </c>
      <c r="AM182" s="125">
        <v>598.21017094846195</v>
      </c>
      <c r="AN182" s="125">
        <v>598.21017094846195</v>
      </c>
      <c r="AO182" s="125">
        <v>598.21017094846195</v>
      </c>
      <c r="AP182" s="125">
        <v>598.21017094846195</v>
      </c>
      <c r="AQ182" s="125">
        <v>598.21017094846195</v>
      </c>
      <c r="AR182" s="125">
        <v>598.21017094846195</v>
      </c>
      <c r="AS182" s="125">
        <v>598.21017094846195</v>
      </c>
      <c r="AT182" s="125">
        <v>598.21017094846195</v>
      </c>
      <c r="AU182" s="125">
        <v>598.21017094846195</v>
      </c>
      <c r="AV182" s="125">
        <v>598.21017094846195</v>
      </c>
      <c r="AW182" s="125">
        <v>598.21017094846195</v>
      </c>
      <c r="AX182" s="125">
        <v>598.21017094846195</v>
      </c>
      <c r="AY182" s="125">
        <v>598.21017094846195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854</v>
      </c>
      <c r="E185" s="124">
        <v>1144</v>
      </c>
      <c r="F185" s="124">
        <v>337.94820307715599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683.05179692284401</v>
      </c>
      <c r="G186" s="106">
        <v>886</v>
      </c>
      <c r="H186" s="106">
        <v>830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997</v>
      </c>
      <c r="J187" s="106">
        <v>948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765</v>
      </c>
      <c r="L188" s="106">
        <v>899</v>
      </c>
      <c r="M188" s="106">
        <v>770</v>
      </c>
      <c r="N188" s="106">
        <v>984</v>
      </c>
      <c r="O188" s="106">
        <v>931</v>
      </c>
      <c r="P188" s="106">
        <v>947</v>
      </c>
      <c r="Q188" s="106">
        <v>937</v>
      </c>
      <c r="R188" s="106">
        <v>985</v>
      </c>
      <c r="S188" s="106">
        <v>808</v>
      </c>
      <c r="T188" s="106">
        <v>1010</v>
      </c>
      <c r="U188" s="106">
        <v>976</v>
      </c>
      <c r="V188" s="106">
        <v>950</v>
      </c>
      <c r="W188" s="106">
        <v>971</v>
      </c>
      <c r="X188" s="106">
        <v>738</v>
      </c>
      <c r="Y188" s="106">
        <v>891</v>
      </c>
      <c r="Z188" s="106">
        <v>946</v>
      </c>
      <c r="AA188" s="106">
        <v>990</v>
      </c>
      <c r="AB188" s="106">
        <v>1073</v>
      </c>
      <c r="AC188" s="106">
        <v>959</v>
      </c>
      <c r="AD188" s="106">
        <v>1028</v>
      </c>
      <c r="AE188" s="106">
        <v>977</v>
      </c>
      <c r="AF188" s="106">
        <v>1006</v>
      </c>
      <c r="AG188" s="106">
        <v>1037</v>
      </c>
      <c r="AH188" s="106">
        <v>1044</v>
      </c>
      <c r="AI188" s="106">
        <v>1119</v>
      </c>
      <c r="AJ188" s="106">
        <v>996</v>
      </c>
      <c r="AK188" s="106">
        <v>1190</v>
      </c>
      <c r="AL188" s="106">
        <v>969</v>
      </c>
      <c r="AM188" s="106">
        <v>940</v>
      </c>
      <c r="AN188" s="106">
        <v>1034</v>
      </c>
      <c r="AO188" s="106">
        <v>1098</v>
      </c>
      <c r="AP188" s="106">
        <v>839</v>
      </c>
      <c r="AQ188" s="106">
        <v>1036</v>
      </c>
      <c r="AR188" s="106">
        <v>913</v>
      </c>
      <c r="AS188" s="106">
        <v>757</v>
      </c>
      <c r="AT188" s="106">
        <v>1025</v>
      </c>
      <c r="AU188" s="106">
        <v>1022</v>
      </c>
      <c r="AV188" s="106">
        <v>1036</v>
      </c>
      <c r="AW188" s="106">
        <v>881</v>
      </c>
      <c r="AX188" s="106">
        <v>1006</v>
      </c>
      <c r="AY188" s="106">
        <v>1005</v>
      </c>
    </row>
    <row r="189" spans="1:51">
      <c r="A189" s="126" t="s">
        <v>133</v>
      </c>
      <c r="B189" s="123">
        <v>1</v>
      </c>
      <c r="C189" s="124">
        <v>724.38311426917357</v>
      </c>
      <c r="D189" s="124">
        <v>915.83727127866814</v>
      </c>
      <c r="E189" s="124">
        <v>30</v>
      </c>
      <c r="F189" s="124">
        <v>0</v>
      </c>
      <c r="G189" s="124">
        <v>0</v>
      </c>
      <c r="H189" s="124">
        <v>0</v>
      </c>
      <c r="I189" s="124">
        <v>0</v>
      </c>
      <c r="J189" s="124">
        <v>0</v>
      </c>
      <c r="K189" s="124">
        <v>0</v>
      </c>
      <c r="L189" s="124">
        <v>0</v>
      </c>
      <c r="M189" s="124">
        <v>0</v>
      </c>
      <c r="N189" s="124">
        <v>0</v>
      </c>
      <c r="O189" s="124">
        <v>0</v>
      </c>
      <c r="P189" s="124">
        <v>0</v>
      </c>
      <c r="Q189" s="124">
        <v>0</v>
      </c>
      <c r="R189" s="124">
        <v>0</v>
      </c>
      <c r="S189" s="124">
        <v>0</v>
      </c>
      <c r="T189" s="124">
        <v>0</v>
      </c>
      <c r="U189" s="124">
        <v>0</v>
      </c>
      <c r="V189" s="124">
        <v>0</v>
      </c>
      <c r="W189" s="124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24">
        <v>0</v>
      </c>
      <c r="AH189" s="124">
        <v>0</v>
      </c>
      <c r="AI189" s="124">
        <v>0</v>
      </c>
      <c r="AJ189" s="124">
        <v>0</v>
      </c>
      <c r="AK189" s="124">
        <v>0</v>
      </c>
      <c r="AL189" s="124">
        <v>0</v>
      </c>
      <c r="AM189" s="124">
        <v>0</v>
      </c>
      <c r="AN189" s="124">
        <v>0</v>
      </c>
      <c r="AO189" s="124">
        <v>0</v>
      </c>
      <c r="AP189" s="124">
        <v>0</v>
      </c>
      <c r="AQ189" s="124">
        <v>0</v>
      </c>
      <c r="AR189" s="124">
        <v>0</v>
      </c>
      <c r="AS189" s="124">
        <v>0</v>
      </c>
      <c r="AT189" s="124">
        <v>0</v>
      </c>
      <c r="AU189" s="124">
        <v>0</v>
      </c>
      <c r="AV189" s="124">
        <v>0</v>
      </c>
      <c r="AW189" s="124">
        <v>0</v>
      </c>
      <c r="AX189" s="124">
        <v>0</v>
      </c>
      <c r="AY189" s="124">
        <v>0</v>
      </c>
    </row>
    <row r="190" spans="1:51">
      <c r="A190" s="109"/>
      <c r="B190" s="119">
        <v>2</v>
      </c>
      <c r="C190" s="106">
        <v>0</v>
      </c>
      <c r="D190" s="106">
        <v>84.389081316503507</v>
      </c>
      <c r="E190" s="106">
        <v>0</v>
      </c>
      <c r="F190" s="106">
        <v>24.892142701720985</v>
      </c>
      <c r="G190" s="106">
        <v>0</v>
      </c>
      <c r="H190" s="106">
        <v>0</v>
      </c>
      <c r="I190" s="106">
        <v>0</v>
      </c>
      <c r="J190" s="106">
        <v>0</v>
      </c>
      <c r="K190" s="106">
        <v>0</v>
      </c>
      <c r="L190" s="106">
        <v>0</v>
      </c>
      <c r="M190" s="106">
        <v>0</v>
      </c>
      <c r="N190" s="106">
        <v>0</v>
      </c>
      <c r="O190" s="106">
        <v>0</v>
      </c>
      <c r="P190" s="106">
        <v>0</v>
      </c>
      <c r="Q190" s="106">
        <v>0</v>
      </c>
      <c r="R190" s="106">
        <v>0</v>
      </c>
      <c r="S190" s="106">
        <v>0</v>
      </c>
      <c r="T190" s="106">
        <v>0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6">
        <v>0</v>
      </c>
      <c r="AL190" s="106">
        <v>0</v>
      </c>
      <c r="AM190" s="106">
        <v>0</v>
      </c>
      <c r="AN190" s="106">
        <v>0</v>
      </c>
      <c r="AO190" s="106">
        <v>0</v>
      </c>
      <c r="AP190" s="106">
        <v>0</v>
      </c>
      <c r="AQ190" s="106">
        <v>0</v>
      </c>
      <c r="AR190" s="106">
        <v>0</v>
      </c>
      <c r="AS190" s="106">
        <v>0</v>
      </c>
      <c r="AT190" s="106">
        <v>0</v>
      </c>
      <c r="AU190" s="106">
        <v>0</v>
      </c>
      <c r="AV190" s="106">
        <v>0</v>
      </c>
      <c r="AW190" s="106">
        <v>0</v>
      </c>
      <c r="AX190" s="106">
        <v>0</v>
      </c>
      <c r="AY190" s="106">
        <v>0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0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409.14105870760847</v>
      </c>
      <c r="V197" s="106">
        <v>409.14105870760847</v>
      </c>
      <c r="W197" s="106">
        <v>409.14105870760847</v>
      </c>
      <c r="X197" s="106">
        <v>409.14105870760847</v>
      </c>
      <c r="Y197" s="106">
        <v>409.14105870760847</v>
      </c>
      <c r="Z197" s="106">
        <v>409.14105870760847</v>
      </c>
      <c r="AA197" s="106">
        <v>409.14105870760847</v>
      </c>
      <c r="AB197" s="106">
        <v>409.14105870760847</v>
      </c>
      <c r="AC197" s="106">
        <v>409.14105870760847</v>
      </c>
      <c r="AD197" s="106">
        <v>409.14105870760847</v>
      </c>
      <c r="AE197" s="106">
        <v>409.14105870760847</v>
      </c>
      <c r="AF197" s="106">
        <v>409.14105870760847</v>
      </c>
      <c r="AG197" s="106">
        <v>409.14105870760847</v>
      </c>
      <c r="AH197" s="106">
        <v>409.14105870760847</v>
      </c>
      <c r="AI197" s="106">
        <v>409.14105870760847</v>
      </c>
      <c r="AJ197" s="106">
        <v>409.14105870760847</v>
      </c>
      <c r="AK197" s="106">
        <v>409.14105870760847</v>
      </c>
      <c r="AL197" s="106">
        <v>409.14105870760847</v>
      </c>
      <c r="AM197" s="106">
        <v>409.14105870760847</v>
      </c>
      <c r="AN197" s="106">
        <v>409.14105870760847</v>
      </c>
      <c r="AO197" s="106">
        <v>409.14105870760847</v>
      </c>
      <c r="AP197" s="106">
        <v>409.14105870760847</v>
      </c>
      <c r="AQ197" s="106">
        <v>409.14105870760847</v>
      </c>
      <c r="AR197" s="106">
        <v>409.14105870760847</v>
      </c>
      <c r="AS197" s="106">
        <v>409.14105870760847</v>
      </c>
      <c r="AT197" s="106">
        <v>409.14105870760847</v>
      </c>
      <c r="AU197" s="106">
        <v>409.14105870760847</v>
      </c>
      <c r="AV197" s="106">
        <v>409.14105870760847</v>
      </c>
      <c r="AW197" s="106">
        <v>409.14105870760847</v>
      </c>
      <c r="AX197" s="106">
        <v>409.14105870760847</v>
      </c>
      <c r="AY197" s="106">
        <v>409.14105870760847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302.20560251841829</v>
      </c>
      <c r="U198" s="106">
        <v>409.14105870760847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409.14105870760847</v>
      </c>
      <c r="U199" s="106">
        <v>106.93545618919018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409.14105870760847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409.14105870760847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114.91089605646056</v>
      </c>
      <c r="T202" s="106">
        <v>409.14105870760847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1850</v>
      </c>
      <c r="D203" s="106">
        <v>1041.4560116203181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409.14105870760847</v>
      </c>
      <c r="T203" s="106">
        <v>294.23016265114791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683.04549362277658</v>
      </c>
      <c r="E204" s="106">
        <v>1772.8394290811775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409.14105870760847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1788.866785519032</v>
      </c>
      <c r="G205" s="106">
        <v>1933.2220922160418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409.14105870760847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173.77790778395814</v>
      </c>
      <c r="H206" s="106">
        <v>1948</v>
      </c>
      <c r="I206" s="106">
        <v>1543.6165236282709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303.61618959450266</v>
      </c>
      <c r="S206" s="106">
        <v>409.14105870760847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294.3834763717291</v>
      </c>
      <c r="J207" s="106">
        <v>1746</v>
      </c>
      <c r="K207" s="106">
        <v>1452.5145943225239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350.45896332714938</v>
      </c>
      <c r="R207" s="106">
        <v>534.82054745551352</v>
      </c>
      <c r="S207" s="106">
        <v>105.52486911310581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347.48540567747625</v>
      </c>
      <c r="L208" s="106">
        <v>1590</v>
      </c>
      <c r="M208" s="106">
        <v>2171</v>
      </c>
      <c r="N208" s="106">
        <v>1821</v>
      </c>
      <c r="O208" s="106">
        <v>1659</v>
      </c>
      <c r="P208" s="106">
        <v>1931</v>
      </c>
      <c r="Q208" s="106">
        <v>1649.5410366728506</v>
      </c>
      <c r="R208" s="106">
        <v>658.56326294998382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0</v>
      </c>
      <c r="E209" s="124">
        <v>0</v>
      </c>
      <c r="F209" s="124">
        <v>288.77315689599243</v>
      </c>
      <c r="G209" s="124">
        <v>598.21017094846195</v>
      </c>
      <c r="H209" s="124">
        <v>598.21017094846195</v>
      </c>
      <c r="I209" s="124">
        <v>598.21017094846195</v>
      </c>
      <c r="J209" s="124">
        <v>598.21017094846195</v>
      </c>
      <c r="K209" s="124">
        <v>598.21017094846195</v>
      </c>
      <c r="L209" s="124">
        <v>598.21017094846195</v>
      </c>
      <c r="M209" s="124">
        <v>598.21017094846195</v>
      </c>
      <c r="N209" s="124">
        <v>598.21017094846195</v>
      </c>
      <c r="O209" s="124">
        <v>598.21017094846195</v>
      </c>
      <c r="P209" s="124">
        <v>598.21017094846195</v>
      </c>
      <c r="Q209" s="124">
        <v>598.21017094846195</v>
      </c>
      <c r="R209" s="124">
        <v>598.21017094846195</v>
      </c>
      <c r="S209" s="124">
        <v>598.21017094846195</v>
      </c>
      <c r="T209" s="124">
        <v>598.21017094846195</v>
      </c>
      <c r="U209" s="124">
        <v>598.21017094846195</v>
      </c>
      <c r="V209" s="124">
        <v>598.21017094846195</v>
      </c>
      <c r="W209" s="124">
        <v>598.21017094846195</v>
      </c>
      <c r="X209" s="124">
        <v>598.21017094846195</v>
      </c>
      <c r="Y209" s="124">
        <v>598.21017094846195</v>
      </c>
      <c r="Z209" s="124">
        <v>598.21017094846195</v>
      </c>
      <c r="AA209" s="124">
        <v>598.21017094846195</v>
      </c>
      <c r="AB209" s="124">
        <v>598.21017094846195</v>
      </c>
      <c r="AC209" s="124">
        <v>598.21017094846195</v>
      </c>
      <c r="AD209" s="124">
        <v>598.21017094846195</v>
      </c>
      <c r="AE209" s="124">
        <v>598.21017094846195</v>
      </c>
      <c r="AF209" s="124">
        <v>598.21017094846195</v>
      </c>
      <c r="AG209" s="124">
        <v>598.21017094846195</v>
      </c>
      <c r="AH209" s="124">
        <v>598.21017094846195</v>
      </c>
      <c r="AI209" s="124">
        <v>598.21017094846195</v>
      </c>
      <c r="AJ209" s="124">
        <v>598.21017094846195</v>
      </c>
      <c r="AK209" s="124">
        <v>598.21017094846195</v>
      </c>
      <c r="AL209" s="124">
        <v>598.21017094846195</v>
      </c>
      <c r="AM209" s="124">
        <v>598.21017094846195</v>
      </c>
      <c r="AN209" s="124">
        <v>598.21017094846195</v>
      </c>
      <c r="AO209" s="124">
        <v>598.21017094846195</v>
      </c>
      <c r="AP209" s="124">
        <v>598.21017094846195</v>
      </c>
      <c r="AQ209" s="124">
        <v>598.21017094846195</v>
      </c>
      <c r="AR209" s="124">
        <v>598.21017094846195</v>
      </c>
      <c r="AS209" s="124">
        <v>598.21017094846195</v>
      </c>
      <c r="AT209" s="124">
        <v>598.21017094846195</v>
      </c>
      <c r="AU209" s="124">
        <v>598.21017094846195</v>
      </c>
      <c r="AV209" s="124">
        <v>598.21017094846195</v>
      </c>
      <c r="AW209" s="124">
        <v>598.21017094846195</v>
      </c>
      <c r="AX209" s="124">
        <v>598.21017094846195</v>
      </c>
      <c r="AY209" s="124">
        <v>598.21017094846195</v>
      </c>
    </row>
    <row r="210" spans="1:51">
      <c r="A210" s="109"/>
      <c r="B210" s="119">
        <v>2</v>
      </c>
      <c r="C210" s="106">
        <v>278.90122546598377</v>
      </c>
      <c r="D210" s="110">
        <v>0</v>
      </c>
      <c r="E210" s="110">
        <v>0</v>
      </c>
      <c r="F210" s="110">
        <v>355.24392892076673</v>
      </c>
      <c r="G210" s="110">
        <v>183.75752530456438</v>
      </c>
      <c r="H210" s="110">
        <v>0</v>
      </c>
      <c r="I210" s="110">
        <v>0</v>
      </c>
      <c r="J210" s="110">
        <v>0</v>
      </c>
      <c r="K210" s="110">
        <v>0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</v>
      </c>
      <c r="AC210" s="110">
        <v>0</v>
      </c>
      <c r="AD210" s="110">
        <v>0</v>
      </c>
      <c r="AE210" s="110">
        <v>0</v>
      </c>
      <c r="AF210" s="110">
        <v>0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>
        <v>1023.6919745536989</v>
      </c>
      <c r="D211" s="110">
        <v>872.5015052430947</v>
      </c>
      <c r="E211" s="110">
        <v>914.7637485604065</v>
      </c>
      <c r="F211" s="110">
        <v>364.84569942990657</v>
      </c>
      <c r="G211" s="110">
        <v>0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73.406799980317274</v>
      </c>
      <c r="D212" s="110">
        <v>0</v>
      </c>
      <c r="E212" s="110">
        <v>20.075680520771026</v>
      </c>
      <c r="F212" s="110">
        <v>157.0040002723662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1745576.3240625805</v>
      </c>
      <c r="E259" s="124">
        <f t="shared" ref="E259:AX259" si="5">F$14*$B$259</f>
        <v>1072201.673837353</v>
      </c>
      <c r="F259" s="124">
        <f t="shared" si="5"/>
        <v>655864.44708013663</v>
      </c>
      <c r="G259" s="124">
        <f t="shared" si="5"/>
        <v>347633.35584608378</v>
      </c>
      <c r="H259" s="124">
        <f t="shared" si="5"/>
        <v>265941.68815994548</v>
      </c>
      <c r="I259" s="124">
        <f t="shared" si="5"/>
        <v>265941.68815994548</v>
      </c>
      <c r="J259" s="124">
        <f t="shared" si="5"/>
        <v>265941.68815994548</v>
      </c>
      <c r="K259" s="124">
        <f t="shared" si="5"/>
        <v>265941.68815994548</v>
      </c>
      <c r="L259" s="124">
        <f t="shared" si="5"/>
        <v>265941.68815994548</v>
      </c>
      <c r="M259" s="124">
        <f t="shared" si="5"/>
        <v>265941.68815994548</v>
      </c>
      <c r="N259" s="124">
        <f t="shared" si="5"/>
        <v>265941.68815994548</v>
      </c>
      <c r="O259" s="124">
        <f t="shared" si="5"/>
        <v>265941.68815994548</v>
      </c>
      <c r="P259" s="124">
        <f t="shared" si="5"/>
        <v>265941.68815994548</v>
      </c>
      <c r="Q259" s="124">
        <f t="shared" si="5"/>
        <v>265941.68815994548</v>
      </c>
      <c r="R259" s="124">
        <f t="shared" si="5"/>
        <v>265941.68815994548</v>
      </c>
      <c r="S259" s="124">
        <f t="shared" si="5"/>
        <v>265941.68815994548</v>
      </c>
      <c r="T259" s="124">
        <f t="shared" si="5"/>
        <v>265941.68815994548</v>
      </c>
      <c r="U259" s="124">
        <f t="shared" si="5"/>
        <v>265941.68815994548</v>
      </c>
      <c r="V259" s="124">
        <f t="shared" si="5"/>
        <v>265941.68815994548</v>
      </c>
      <c r="W259" s="124">
        <f t="shared" si="5"/>
        <v>265941.68815994548</v>
      </c>
      <c r="X259" s="124">
        <f t="shared" si="5"/>
        <v>265941.68815994548</v>
      </c>
      <c r="Y259" s="124">
        <f t="shared" si="5"/>
        <v>265941.68815994548</v>
      </c>
      <c r="Z259" s="124">
        <f t="shared" si="5"/>
        <v>265941.68815994548</v>
      </c>
      <c r="AA259" s="124">
        <f t="shared" si="5"/>
        <v>265941.68815994548</v>
      </c>
      <c r="AB259" s="124">
        <f t="shared" si="5"/>
        <v>265941.68815994548</v>
      </c>
      <c r="AC259" s="124">
        <f t="shared" si="5"/>
        <v>265941.68815994548</v>
      </c>
      <c r="AD259" s="124">
        <f t="shared" si="5"/>
        <v>265941.68815994548</v>
      </c>
      <c r="AE259" s="124">
        <f t="shared" si="5"/>
        <v>265941.68815994548</v>
      </c>
      <c r="AF259" s="124">
        <f t="shared" si="5"/>
        <v>265941.68815994548</v>
      </c>
      <c r="AG259" s="124">
        <f t="shared" si="5"/>
        <v>265941.68815994548</v>
      </c>
      <c r="AH259" s="124">
        <f t="shared" si="5"/>
        <v>265941.68815994548</v>
      </c>
      <c r="AI259" s="124">
        <f t="shared" si="5"/>
        <v>265941.68815994548</v>
      </c>
      <c r="AJ259" s="124">
        <f t="shared" si="5"/>
        <v>265941.68815994548</v>
      </c>
      <c r="AK259" s="124">
        <f t="shared" si="5"/>
        <v>265941.68815994548</v>
      </c>
      <c r="AL259" s="124">
        <f t="shared" si="5"/>
        <v>265941.68815994548</v>
      </c>
      <c r="AM259" s="124">
        <f t="shared" si="5"/>
        <v>265941.68815994548</v>
      </c>
      <c r="AN259" s="124">
        <f t="shared" si="5"/>
        <v>265941.68815994548</v>
      </c>
      <c r="AO259" s="124">
        <f t="shared" si="5"/>
        <v>265941.68815994548</v>
      </c>
      <c r="AP259" s="124">
        <f t="shared" si="5"/>
        <v>265941.68815994548</v>
      </c>
      <c r="AQ259" s="124">
        <f t="shared" si="5"/>
        <v>265941.68815994548</v>
      </c>
      <c r="AR259" s="124">
        <f t="shared" si="5"/>
        <v>265941.68815994548</v>
      </c>
      <c r="AS259" s="124">
        <f t="shared" si="5"/>
        <v>265941.68815994548</v>
      </c>
      <c r="AT259" s="124">
        <f t="shared" si="5"/>
        <v>265941.68815994548</v>
      </c>
      <c r="AU259" s="124">
        <f t="shared" si="5"/>
        <v>265941.68815994548</v>
      </c>
      <c r="AV259" s="124">
        <f t="shared" si="5"/>
        <v>265941.68815994548</v>
      </c>
      <c r="AW259" s="124">
        <f t="shared" si="5"/>
        <v>265941.68815994548</v>
      </c>
      <c r="AX259" s="124">
        <f t="shared" si="5"/>
        <v>265941.68815994548</v>
      </c>
      <c r="AY259" s="124">
        <f>AZ$14*$B$259</f>
        <v>265941.68815994548</v>
      </c>
      <c r="AZ259" s="139">
        <f>SUM($D259:$AY259)</f>
        <v>15522710.079863777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2151796.1159939566</v>
      </c>
      <c r="E260" s="125">
        <f t="shared" ref="E260:AY260" si="6">(E$175-E$176+E$177-E$178+E$179-E$180+E$181-E$182)*$B$260</f>
        <v>2248126.8063098877</v>
      </c>
      <c r="F260" s="125">
        <f t="shared" si="6"/>
        <v>2279421.1235989849</v>
      </c>
      <c r="G260" s="125">
        <f t="shared" si="6"/>
        <v>2321412.7053774879</v>
      </c>
      <c r="H260" s="125">
        <f t="shared" si="6"/>
        <v>2352878.9262206354</v>
      </c>
      <c r="I260" s="125">
        <f t="shared" si="6"/>
        <v>2349458.9262206359</v>
      </c>
      <c r="J260" s="125">
        <f t="shared" si="6"/>
        <v>2357918.9262206359</v>
      </c>
      <c r="K260" s="125">
        <f t="shared" si="6"/>
        <v>2365658.926220635</v>
      </c>
      <c r="L260" s="125">
        <f t="shared" si="6"/>
        <v>2370218.926220635</v>
      </c>
      <c r="M260" s="125">
        <f t="shared" si="6"/>
        <v>2322489.8001977708</v>
      </c>
      <c r="N260" s="125">
        <f t="shared" si="6"/>
        <v>2058242.1498358082</v>
      </c>
      <c r="O260" s="125">
        <f t="shared" si="6"/>
        <v>1804830.2365104142</v>
      </c>
      <c r="P260" s="125">
        <f t="shared" si="6"/>
        <v>1526100.4374374326</v>
      </c>
      <c r="Q260" s="125">
        <f t="shared" si="6"/>
        <v>1385978.7787387278</v>
      </c>
      <c r="R260" s="125">
        <f t="shared" si="6"/>
        <v>1317827.2422611844</v>
      </c>
      <c r="S260" s="125">
        <f t="shared" si="6"/>
        <v>1241575.705783641</v>
      </c>
      <c r="T260" s="125">
        <f t="shared" si="6"/>
        <v>1120024.1693060973</v>
      </c>
      <c r="U260" s="125">
        <f t="shared" si="6"/>
        <v>1091099.5784122893</v>
      </c>
      <c r="V260" s="125">
        <f t="shared" si="6"/>
        <v>1092659.5784122893</v>
      </c>
      <c r="W260" s="125">
        <f t="shared" si="6"/>
        <v>1091399.5784122893</v>
      </c>
      <c r="X260" s="125">
        <f t="shared" si="6"/>
        <v>1105379.5784122893</v>
      </c>
      <c r="Y260" s="125">
        <f t="shared" si="6"/>
        <v>1096199.5784122893</v>
      </c>
      <c r="Z260" s="125">
        <f t="shared" si="6"/>
        <v>1092899.5784122893</v>
      </c>
      <c r="AA260" s="125">
        <f t="shared" si="6"/>
        <v>1090259.5784122893</v>
      </c>
      <c r="AB260" s="125">
        <f t="shared" si="6"/>
        <v>1085279.5784122893</v>
      </c>
      <c r="AC260" s="125">
        <f t="shared" si="6"/>
        <v>1092119.5784122893</v>
      </c>
      <c r="AD260" s="125">
        <f t="shared" si="6"/>
        <v>1087979.5784122893</v>
      </c>
      <c r="AE260" s="125">
        <f t="shared" si="6"/>
        <v>1091039.5784122893</v>
      </c>
      <c r="AF260" s="125">
        <f t="shared" si="6"/>
        <v>1089299.5784122893</v>
      </c>
      <c r="AG260" s="125">
        <f t="shared" si="6"/>
        <v>1087439.5784122893</v>
      </c>
      <c r="AH260" s="125">
        <f t="shared" si="6"/>
        <v>1087019.5784122893</v>
      </c>
      <c r="AI260" s="125">
        <f t="shared" si="6"/>
        <v>1082519.5784122893</v>
      </c>
      <c r="AJ260" s="125">
        <f t="shared" si="6"/>
        <v>1089899.5784122893</v>
      </c>
      <c r="AK260" s="125">
        <f t="shared" si="6"/>
        <v>1078259.5784122893</v>
      </c>
      <c r="AL260" s="125">
        <f t="shared" si="6"/>
        <v>1091519.5784122893</v>
      </c>
      <c r="AM260" s="125">
        <f t="shared" si="6"/>
        <v>1093259.5784122893</v>
      </c>
      <c r="AN260" s="125">
        <f t="shared" si="6"/>
        <v>1087619.5784122893</v>
      </c>
      <c r="AO260" s="125">
        <f t="shared" si="6"/>
        <v>1083779.5784122893</v>
      </c>
      <c r="AP260" s="125">
        <f t="shared" si="6"/>
        <v>1099319.5784122893</v>
      </c>
      <c r="AQ260" s="125">
        <f t="shared" si="6"/>
        <v>1087499.5784122893</v>
      </c>
      <c r="AR260" s="125">
        <f t="shared" si="6"/>
        <v>1094879.5784122893</v>
      </c>
      <c r="AS260" s="125">
        <f t="shared" si="6"/>
        <v>1104239.5784122893</v>
      </c>
      <c r="AT260" s="125">
        <f t="shared" si="6"/>
        <v>1088159.5784122893</v>
      </c>
      <c r="AU260" s="125">
        <f t="shared" si="6"/>
        <v>1088339.5784122893</v>
      </c>
      <c r="AV260" s="125">
        <f t="shared" si="6"/>
        <v>1087499.5784122893</v>
      </c>
      <c r="AW260" s="125">
        <f t="shared" si="6"/>
        <v>1096799.5784122893</v>
      </c>
      <c r="AX260" s="125">
        <f t="shared" si="6"/>
        <v>1089299.5784122893</v>
      </c>
      <c r="AY260" s="125">
        <f t="shared" si="6"/>
        <v>1089359.5784122893</v>
      </c>
      <c r="AZ260" s="141">
        <f>SUM($D260:$AY260)</f>
        <v>67386286.833235487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9</v>
      </c>
      <c r="E6" s="100">
        <v>5205.5999999999995</v>
      </c>
      <c r="F6" s="100">
        <v>7</v>
      </c>
      <c r="G6" s="100">
        <v>4048.7999999999997</v>
      </c>
      <c r="H6" s="100">
        <v>8</v>
      </c>
      <c r="I6" s="100">
        <v>4627.2</v>
      </c>
      <c r="J6" s="100">
        <v>9</v>
      </c>
      <c r="K6" s="100">
        <v>5205.5999999999995</v>
      </c>
      <c r="L6" s="100">
        <v>6</v>
      </c>
      <c r="M6" s="100">
        <v>3470.3999999999996</v>
      </c>
      <c r="N6" s="100">
        <v>9</v>
      </c>
      <c r="O6" s="100">
        <v>5205.5999999999995</v>
      </c>
      <c r="P6" s="100">
        <v>11</v>
      </c>
      <c r="Q6" s="100">
        <v>6362.4</v>
      </c>
      <c r="R6" s="100">
        <v>8</v>
      </c>
      <c r="S6" s="100">
        <v>4627.2</v>
      </c>
      <c r="T6" s="100">
        <v>5</v>
      </c>
      <c r="U6" s="100">
        <v>2892</v>
      </c>
      <c r="V6" s="100">
        <v>6</v>
      </c>
      <c r="W6" s="100">
        <v>3470.3999999999996</v>
      </c>
      <c r="X6" s="100">
        <v>12</v>
      </c>
      <c r="Y6" s="100">
        <v>6940.7999999999993</v>
      </c>
      <c r="Z6" s="100">
        <v>9</v>
      </c>
      <c r="AA6" s="100">
        <v>5205.5999999999995</v>
      </c>
      <c r="AB6" s="100">
        <v>8</v>
      </c>
      <c r="AC6" s="100">
        <v>4627.2</v>
      </c>
      <c r="AD6" s="100">
        <v>8</v>
      </c>
      <c r="AE6" s="100">
        <v>4627.2</v>
      </c>
      <c r="AF6" s="100">
        <v>8</v>
      </c>
      <c r="AG6" s="100">
        <v>4627.2</v>
      </c>
      <c r="AH6" s="100">
        <v>10</v>
      </c>
      <c r="AI6" s="100">
        <v>5784</v>
      </c>
      <c r="AJ6" s="100">
        <v>10</v>
      </c>
      <c r="AK6" s="100">
        <v>5784</v>
      </c>
      <c r="AL6" s="100">
        <v>10</v>
      </c>
      <c r="AM6" s="100">
        <v>5784</v>
      </c>
      <c r="AN6" s="100">
        <v>6</v>
      </c>
      <c r="AO6" s="100">
        <v>3470.3999999999996</v>
      </c>
      <c r="AP6" s="100">
        <v>10</v>
      </c>
      <c r="AQ6" s="100">
        <v>5784</v>
      </c>
      <c r="AR6" s="100">
        <v>7</v>
      </c>
      <c r="AS6" s="100">
        <v>4048.7999999999997</v>
      </c>
      <c r="AT6" s="100">
        <v>7</v>
      </c>
      <c r="AU6" s="100">
        <v>4048.7999999999997</v>
      </c>
      <c r="AV6" s="100">
        <v>7</v>
      </c>
      <c r="AW6" s="100">
        <v>4048.7999999999997</v>
      </c>
      <c r="AX6" s="100">
        <v>11</v>
      </c>
      <c r="AY6" s="100">
        <v>6362.4</v>
      </c>
      <c r="AZ6" s="100">
        <v>10</v>
      </c>
      <c r="BA6" s="100">
        <v>5784</v>
      </c>
      <c r="BB6" s="100">
        <v>7</v>
      </c>
      <c r="BC6" s="100">
        <v>4048.7999999999997</v>
      </c>
      <c r="BD6" s="100">
        <v>7</v>
      </c>
      <c r="BE6" s="100">
        <v>4048.7999999999997</v>
      </c>
      <c r="BF6" s="100">
        <v>6</v>
      </c>
      <c r="BG6" s="100">
        <v>3470.3999999999996</v>
      </c>
      <c r="BH6" s="100">
        <v>7</v>
      </c>
      <c r="BI6" s="100">
        <v>4048.7999999999997</v>
      </c>
      <c r="BJ6" s="100">
        <v>8</v>
      </c>
      <c r="BK6" s="100">
        <v>4627.2</v>
      </c>
      <c r="BL6" s="100">
        <v>9</v>
      </c>
      <c r="BM6" s="100">
        <v>5205.5999999999995</v>
      </c>
      <c r="BN6" s="100">
        <v>8</v>
      </c>
      <c r="BO6" s="100">
        <v>4627.2</v>
      </c>
      <c r="BP6" s="100">
        <v>7</v>
      </c>
      <c r="BQ6" s="100">
        <v>4048.7999999999997</v>
      </c>
      <c r="BR6" s="100">
        <v>8</v>
      </c>
      <c r="BS6" s="100">
        <v>4627.2</v>
      </c>
      <c r="BT6" s="100">
        <v>7</v>
      </c>
      <c r="BU6" s="100">
        <v>4048.7999999999997</v>
      </c>
      <c r="BV6" s="100">
        <v>12</v>
      </c>
      <c r="BW6" s="100">
        <v>6940.7999999999993</v>
      </c>
      <c r="BX6" s="100">
        <v>10</v>
      </c>
      <c r="BY6" s="100">
        <v>5784</v>
      </c>
      <c r="BZ6" s="100">
        <v>11</v>
      </c>
      <c r="CA6" s="100">
        <v>6362.4</v>
      </c>
      <c r="CB6" s="100">
        <v>9</v>
      </c>
      <c r="CC6" s="100">
        <v>5205.5999999999995</v>
      </c>
      <c r="CD6" s="100">
        <v>8</v>
      </c>
      <c r="CE6" s="100">
        <v>4627.2</v>
      </c>
      <c r="CF6" s="100">
        <v>8</v>
      </c>
      <c r="CG6" s="100">
        <v>4627.2</v>
      </c>
      <c r="CH6" s="100">
        <v>8</v>
      </c>
      <c r="CI6" s="100">
        <v>4627.2</v>
      </c>
      <c r="CJ6" s="100">
        <v>11</v>
      </c>
      <c r="CK6" s="100">
        <v>6362.4</v>
      </c>
      <c r="CL6" s="100">
        <v>12</v>
      </c>
      <c r="CM6" s="100">
        <v>6940.7999999999993</v>
      </c>
      <c r="CN6" s="100">
        <v>7</v>
      </c>
      <c r="CO6" s="100">
        <v>4048.7999999999997</v>
      </c>
      <c r="CP6" s="100">
        <v>8</v>
      </c>
      <c r="CQ6" s="100">
        <v>4627.2</v>
      </c>
      <c r="CR6" s="100">
        <v>10</v>
      </c>
      <c r="CS6" s="100">
        <v>5784</v>
      </c>
      <c r="CT6" s="100">
        <v>13</v>
      </c>
      <c r="CU6" s="100">
        <v>7519.2</v>
      </c>
    </row>
    <row r="7" spans="1:99">
      <c r="C7" s="99" t="s">
        <v>173</v>
      </c>
      <c r="D7" s="100">
        <v>8</v>
      </c>
      <c r="E7" s="100">
        <v>6307.2</v>
      </c>
      <c r="F7" s="100">
        <v>9</v>
      </c>
      <c r="G7" s="100">
        <v>7095.5999999999995</v>
      </c>
      <c r="H7" s="100">
        <v>7</v>
      </c>
      <c r="I7" s="100">
        <v>5518.8</v>
      </c>
      <c r="J7" s="100">
        <v>10</v>
      </c>
      <c r="K7" s="100">
        <v>7884</v>
      </c>
      <c r="L7" s="100">
        <v>6</v>
      </c>
      <c r="M7" s="100">
        <v>4730.3999999999996</v>
      </c>
      <c r="N7" s="100">
        <v>9</v>
      </c>
      <c r="O7" s="100">
        <v>7095.5999999999995</v>
      </c>
      <c r="P7" s="100">
        <v>10</v>
      </c>
      <c r="Q7" s="100">
        <v>7884</v>
      </c>
      <c r="R7" s="100">
        <v>8</v>
      </c>
      <c r="S7" s="100">
        <v>6307.2</v>
      </c>
      <c r="T7" s="100">
        <v>5</v>
      </c>
      <c r="U7" s="100">
        <v>3942</v>
      </c>
      <c r="V7" s="100">
        <v>6</v>
      </c>
      <c r="W7" s="100">
        <v>4730.3999999999996</v>
      </c>
      <c r="X7" s="100">
        <v>10</v>
      </c>
      <c r="Y7" s="100">
        <v>7884</v>
      </c>
      <c r="Z7" s="100">
        <v>8</v>
      </c>
      <c r="AA7" s="100">
        <v>6307.2</v>
      </c>
      <c r="AB7" s="100">
        <v>9</v>
      </c>
      <c r="AC7" s="100">
        <v>7095.5999999999995</v>
      </c>
      <c r="AD7" s="100">
        <v>8</v>
      </c>
      <c r="AE7" s="100">
        <v>6307.2</v>
      </c>
      <c r="AF7" s="100">
        <v>9</v>
      </c>
      <c r="AG7" s="100">
        <v>7095.5999999999995</v>
      </c>
      <c r="AH7" s="100">
        <v>11</v>
      </c>
      <c r="AI7" s="100">
        <v>8672.4</v>
      </c>
      <c r="AJ7" s="100">
        <v>11</v>
      </c>
      <c r="AK7" s="100">
        <v>8672.4</v>
      </c>
      <c r="AL7" s="100">
        <v>10</v>
      </c>
      <c r="AM7" s="100">
        <v>7884</v>
      </c>
      <c r="AN7" s="100">
        <v>7</v>
      </c>
      <c r="AO7" s="100">
        <v>5518.8</v>
      </c>
      <c r="AP7" s="100">
        <v>10</v>
      </c>
      <c r="AQ7" s="100">
        <v>7884</v>
      </c>
      <c r="AR7" s="100">
        <v>6</v>
      </c>
      <c r="AS7" s="100">
        <v>4730.3999999999996</v>
      </c>
      <c r="AT7" s="100">
        <v>8</v>
      </c>
      <c r="AU7" s="100">
        <v>6307.2</v>
      </c>
      <c r="AV7" s="100">
        <v>7</v>
      </c>
      <c r="AW7" s="100">
        <v>5518.8</v>
      </c>
      <c r="AX7" s="100">
        <v>12</v>
      </c>
      <c r="AY7" s="100">
        <v>9460.7999999999993</v>
      </c>
      <c r="AZ7" s="100">
        <v>10</v>
      </c>
      <c r="BA7" s="100">
        <v>7884</v>
      </c>
      <c r="BB7" s="100">
        <v>7</v>
      </c>
      <c r="BC7" s="100">
        <v>5518.8</v>
      </c>
      <c r="BD7" s="100">
        <v>6</v>
      </c>
      <c r="BE7" s="100">
        <v>4730.3999999999996</v>
      </c>
      <c r="BF7" s="100">
        <v>6</v>
      </c>
      <c r="BG7" s="100">
        <v>4730.3999999999996</v>
      </c>
      <c r="BH7" s="100">
        <v>7</v>
      </c>
      <c r="BI7" s="100">
        <v>5518.8</v>
      </c>
      <c r="BJ7" s="100">
        <v>9</v>
      </c>
      <c r="BK7" s="100">
        <v>7095.5999999999995</v>
      </c>
      <c r="BL7" s="100">
        <v>9</v>
      </c>
      <c r="BM7" s="100">
        <v>7095.5999999999995</v>
      </c>
      <c r="BN7" s="100">
        <v>10</v>
      </c>
      <c r="BO7" s="100">
        <v>7884</v>
      </c>
      <c r="BP7" s="100">
        <v>7</v>
      </c>
      <c r="BQ7" s="100">
        <v>5518.8</v>
      </c>
      <c r="BR7" s="100">
        <v>7</v>
      </c>
      <c r="BS7" s="100">
        <v>5518.8</v>
      </c>
      <c r="BT7" s="100">
        <v>6</v>
      </c>
      <c r="BU7" s="100">
        <v>4730.3999999999996</v>
      </c>
      <c r="BV7" s="100">
        <v>11</v>
      </c>
      <c r="BW7" s="100">
        <v>8672.4</v>
      </c>
      <c r="BX7" s="100">
        <v>9</v>
      </c>
      <c r="BY7" s="100">
        <v>7095.5999999999995</v>
      </c>
      <c r="BZ7" s="100">
        <v>12</v>
      </c>
      <c r="CA7" s="100">
        <v>9460.7999999999993</v>
      </c>
      <c r="CB7" s="100">
        <v>9</v>
      </c>
      <c r="CC7" s="100">
        <v>7095.5999999999995</v>
      </c>
      <c r="CD7" s="100">
        <v>8</v>
      </c>
      <c r="CE7" s="100">
        <v>6307.2</v>
      </c>
      <c r="CF7" s="100">
        <v>8</v>
      </c>
      <c r="CG7" s="100">
        <v>6307.2</v>
      </c>
      <c r="CH7" s="100">
        <v>7</v>
      </c>
      <c r="CI7" s="100">
        <v>5518.8</v>
      </c>
      <c r="CJ7" s="100">
        <v>11</v>
      </c>
      <c r="CK7" s="100">
        <v>8672.4</v>
      </c>
      <c r="CL7" s="100">
        <v>12</v>
      </c>
      <c r="CM7" s="100">
        <v>9460.7999999999993</v>
      </c>
      <c r="CN7" s="100">
        <v>6</v>
      </c>
      <c r="CO7" s="100">
        <v>4730.3999999999996</v>
      </c>
      <c r="CP7" s="100">
        <v>7</v>
      </c>
      <c r="CQ7" s="100">
        <v>5518.8</v>
      </c>
      <c r="CR7" s="100">
        <v>10</v>
      </c>
      <c r="CS7" s="100">
        <v>7884</v>
      </c>
      <c r="CT7" s="100">
        <v>12</v>
      </c>
      <c r="CU7" s="100">
        <v>9460.7999999999993</v>
      </c>
    </row>
    <row r="8" spans="1:99">
      <c r="C8" s="99" t="s">
        <v>174</v>
      </c>
      <c r="D8" s="100">
        <v>9</v>
      </c>
      <c r="E8" s="100">
        <v>2786.3999999999996</v>
      </c>
      <c r="F8" s="100">
        <v>8</v>
      </c>
      <c r="G8" s="100">
        <v>2476.7999999999997</v>
      </c>
      <c r="H8" s="100">
        <v>9</v>
      </c>
      <c r="I8" s="100">
        <v>2786.3999999999996</v>
      </c>
      <c r="J8" s="100">
        <v>9</v>
      </c>
      <c r="K8" s="100">
        <v>2786.3999999999996</v>
      </c>
      <c r="L8" s="100">
        <v>6</v>
      </c>
      <c r="M8" s="100">
        <v>1857.6</v>
      </c>
      <c r="N8" s="100">
        <v>8</v>
      </c>
      <c r="O8" s="100">
        <v>2476.7999999999997</v>
      </c>
      <c r="P8" s="100">
        <v>10</v>
      </c>
      <c r="Q8" s="100">
        <v>3095.9999999999995</v>
      </c>
      <c r="R8" s="100">
        <v>8</v>
      </c>
      <c r="S8" s="100">
        <v>2476.7999999999997</v>
      </c>
      <c r="T8" s="100">
        <v>6</v>
      </c>
      <c r="U8" s="100">
        <v>1857.6</v>
      </c>
      <c r="V8" s="100">
        <v>6</v>
      </c>
      <c r="W8" s="100">
        <v>1857.6</v>
      </c>
      <c r="X8" s="100">
        <v>12</v>
      </c>
      <c r="Y8" s="100">
        <v>3715.2</v>
      </c>
      <c r="Z8" s="100">
        <v>9</v>
      </c>
      <c r="AA8" s="100">
        <v>2786.3999999999996</v>
      </c>
      <c r="AB8" s="100">
        <v>9</v>
      </c>
      <c r="AC8" s="100">
        <v>2786.3999999999996</v>
      </c>
      <c r="AD8" s="100">
        <v>9</v>
      </c>
      <c r="AE8" s="100">
        <v>2786.3999999999996</v>
      </c>
      <c r="AF8" s="100">
        <v>9</v>
      </c>
      <c r="AG8" s="100">
        <v>2786.3999999999996</v>
      </c>
      <c r="AH8" s="100">
        <v>10</v>
      </c>
      <c r="AI8" s="100">
        <v>3095.9999999999995</v>
      </c>
      <c r="AJ8" s="100">
        <v>10</v>
      </c>
      <c r="AK8" s="100">
        <v>3095.9999999999995</v>
      </c>
      <c r="AL8" s="100">
        <v>11</v>
      </c>
      <c r="AM8" s="100">
        <v>3405.5999999999995</v>
      </c>
      <c r="AN8" s="100">
        <v>6</v>
      </c>
      <c r="AO8" s="100">
        <v>1857.6</v>
      </c>
      <c r="AP8" s="100">
        <v>11</v>
      </c>
      <c r="AQ8" s="100">
        <v>3405.5999999999995</v>
      </c>
      <c r="AR8" s="100">
        <v>7</v>
      </c>
      <c r="AS8" s="100">
        <v>2167.1999999999998</v>
      </c>
      <c r="AT8" s="100">
        <v>9</v>
      </c>
      <c r="AU8" s="100">
        <v>2786.3999999999996</v>
      </c>
      <c r="AV8" s="100">
        <v>7</v>
      </c>
      <c r="AW8" s="100">
        <v>2167.1999999999998</v>
      </c>
      <c r="AX8" s="100">
        <v>12</v>
      </c>
      <c r="AY8" s="100">
        <v>3715.2</v>
      </c>
      <c r="AZ8" s="100">
        <v>9</v>
      </c>
      <c r="BA8" s="100">
        <v>2786.3999999999996</v>
      </c>
      <c r="BB8" s="100">
        <v>8</v>
      </c>
      <c r="BC8" s="100">
        <v>2476.7999999999997</v>
      </c>
      <c r="BD8" s="100">
        <v>7</v>
      </c>
      <c r="BE8" s="100">
        <v>2167.1999999999998</v>
      </c>
      <c r="BF8" s="100">
        <v>7</v>
      </c>
      <c r="BG8" s="100">
        <v>2167.1999999999998</v>
      </c>
      <c r="BH8" s="100">
        <v>8</v>
      </c>
      <c r="BI8" s="100">
        <v>2476.7999999999997</v>
      </c>
      <c r="BJ8" s="100">
        <v>9</v>
      </c>
      <c r="BK8" s="100">
        <v>2786.3999999999996</v>
      </c>
      <c r="BL8" s="100">
        <v>10</v>
      </c>
      <c r="BM8" s="100">
        <v>3095.9999999999995</v>
      </c>
      <c r="BN8" s="100">
        <v>10</v>
      </c>
      <c r="BO8" s="100">
        <v>3095.9999999999995</v>
      </c>
      <c r="BP8" s="100">
        <v>7</v>
      </c>
      <c r="BQ8" s="100">
        <v>2167.1999999999998</v>
      </c>
      <c r="BR8" s="100">
        <v>8</v>
      </c>
      <c r="BS8" s="100">
        <v>2476.7999999999997</v>
      </c>
      <c r="BT8" s="100">
        <v>7</v>
      </c>
      <c r="BU8" s="100">
        <v>2167.1999999999998</v>
      </c>
      <c r="BV8" s="100">
        <v>13</v>
      </c>
      <c r="BW8" s="100">
        <v>4024.7999999999997</v>
      </c>
      <c r="BX8" s="100">
        <v>11</v>
      </c>
      <c r="BY8" s="100">
        <v>3405.5999999999995</v>
      </c>
      <c r="BZ8" s="100">
        <v>13</v>
      </c>
      <c r="CA8" s="100">
        <v>4024.7999999999997</v>
      </c>
      <c r="CB8" s="100">
        <v>10</v>
      </c>
      <c r="CC8" s="100">
        <v>3095.9999999999995</v>
      </c>
      <c r="CD8" s="100">
        <v>9</v>
      </c>
      <c r="CE8" s="100">
        <v>2786.3999999999996</v>
      </c>
      <c r="CF8" s="100">
        <v>9</v>
      </c>
      <c r="CG8" s="100">
        <v>2786.3999999999996</v>
      </c>
      <c r="CH8" s="100">
        <v>8</v>
      </c>
      <c r="CI8" s="100">
        <v>2476.7999999999997</v>
      </c>
      <c r="CJ8" s="100">
        <v>12</v>
      </c>
      <c r="CK8" s="100">
        <v>3715.2</v>
      </c>
      <c r="CL8" s="100">
        <v>12</v>
      </c>
      <c r="CM8" s="100">
        <v>3715.2</v>
      </c>
      <c r="CN8" s="100">
        <v>6</v>
      </c>
      <c r="CO8" s="100">
        <v>1857.6</v>
      </c>
      <c r="CP8" s="100">
        <v>8</v>
      </c>
      <c r="CQ8" s="100">
        <v>2476.7999999999997</v>
      </c>
      <c r="CR8" s="100">
        <v>10</v>
      </c>
      <c r="CS8" s="100">
        <v>3095.9999999999995</v>
      </c>
      <c r="CT8" s="100">
        <v>14</v>
      </c>
      <c r="CU8" s="100">
        <v>4334.3999999999996</v>
      </c>
    </row>
    <row r="9" spans="1:99">
      <c r="C9" s="99" t="s">
        <v>175</v>
      </c>
      <c r="D9" s="100">
        <v>9</v>
      </c>
      <c r="E9" s="100">
        <v>6318</v>
      </c>
      <c r="F9" s="100">
        <v>8</v>
      </c>
      <c r="G9" s="100">
        <v>5616</v>
      </c>
      <c r="H9" s="100">
        <v>8</v>
      </c>
      <c r="I9" s="100">
        <v>5616</v>
      </c>
      <c r="J9" s="100">
        <v>9</v>
      </c>
      <c r="K9" s="100">
        <v>6318</v>
      </c>
      <c r="L9" s="100">
        <v>6</v>
      </c>
      <c r="M9" s="100">
        <v>4212</v>
      </c>
      <c r="N9" s="100">
        <v>8</v>
      </c>
      <c r="O9" s="100">
        <v>5616</v>
      </c>
      <c r="P9" s="100">
        <v>10</v>
      </c>
      <c r="Q9" s="100">
        <v>7020</v>
      </c>
      <c r="R9" s="100">
        <v>9</v>
      </c>
      <c r="S9" s="100">
        <v>6318</v>
      </c>
      <c r="T9" s="100">
        <v>6</v>
      </c>
      <c r="U9" s="100">
        <v>4212</v>
      </c>
      <c r="V9" s="100">
        <v>6</v>
      </c>
      <c r="W9" s="100">
        <v>4212</v>
      </c>
      <c r="X9" s="100">
        <v>11</v>
      </c>
      <c r="Y9" s="100">
        <v>7722</v>
      </c>
      <c r="Z9" s="100">
        <v>8</v>
      </c>
      <c r="AA9" s="100">
        <v>5616</v>
      </c>
      <c r="AB9" s="100">
        <v>8</v>
      </c>
      <c r="AC9" s="100">
        <v>5616</v>
      </c>
      <c r="AD9" s="100">
        <v>7</v>
      </c>
      <c r="AE9" s="100">
        <v>4914</v>
      </c>
      <c r="AF9" s="100">
        <v>8</v>
      </c>
      <c r="AG9" s="100">
        <v>5616</v>
      </c>
      <c r="AH9" s="100">
        <v>11</v>
      </c>
      <c r="AI9" s="100">
        <v>7722</v>
      </c>
      <c r="AJ9" s="100">
        <v>11</v>
      </c>
      <c r="AK9" s="100">
        <v>7722</v>
      </c>
      <c r="AL9" s="100">
        <v>10</v>
      </c>
      <c r="AM9" s="100">
        <v>7020</v>
      </c>
      <c r="AN9" s="100">
        <v>6</v>
      </c>
      <c r="AO9" s="100">
        <v>4212</v>
      </c>
      <c r="AP9" s="100">
        <v>10</v>
      </c>
      <c r="AQ9" s="100">
        <v>7020</v>
      </c>
      <c r="AR9" s="100">
        <v>6</v>
      </c>
      <c r="AS9" s="100">
        <v>4212</v>
      </c>
      <c r="AT9" s="100">
        <v>8</v>
      </c>
      <c r="AU9" s="100">
        <v>5616</v>
      </c>
      <c r="AV9" s="100">
        <v>7</v>
      </c>
      <c r="AW9" s="100">
        <v>4914</v>
      </c>
      <c r="AX9" s="100">
        <v>10</v>
      </c>
      <c r="AY9" s="100">
        <v>7020</v>
      </c>
      <c r="AZ9" s="100">
        <v>9</v>
      </c>
      <c r="BA9" s="100">
        <v>6318</v>
      </c>
      <c r="BB9" s="100">
        <v>7</v>
      </c>
      <c r="BC9" s="100">
        <v>4914</v>
      </c>
      <c r="BD9" s="100">
        <v>7</v>
      </c>
      <c r="BE9" s="100">
        <v>4914</v>
      </c>
      <c r="BF9" s="100">
        <v>6</v>
      </c>
      <c r="BG9" s="100">
        <v>4212</v>
      </c>
      <c r="BH9" s="100">
        <v>6</v>
      </c>
      <c r="BI9" s="100">
        <v>4212</v>
      </c>
      <c r="BJ9" s="100">
        <v>8</v>
      </c>
      <c r="BK9" s="100">
        <v>5616</v>
      </c>
      <c r="BL9" s="100">
        <v>9</v>
      </c>
      <c r="BM9" s="100">
        <v>6318</v>
      </c>
      <c r="BN9" s="100">
        <v>9</v>
      </c>
      <c r="BO9" s="100">
        <v>6318</v>
      </c>
      <c r="BP9" s="100">
        <v>7</v>
      </c>
      <c r="BQ9" s="100">
        <v>4914</v>
      </c>
      <c r="BR9" s="100">
        <v>8</v>
      </c>
      <c r="BS9" s="100">
        <v>5616</v>
      </c>
      <c r="BT9" s="100">
        <v>7</v>
      </c>
      <c r="BU9" s="100">
        <v>4914</v>
      </c>
      <c r="BV9" s="100">
        <v>13</v>
      </c>
      <c r="BW9" s="100">
        <v>9126</v>
      </c>
      <c r="BX9" s="100">
        <v>11</v>
      </c>
      <c r="BY9" s="100">
        <v>7722</v>
      </c>
      <c r="BZ9" s="100">
        <v>11</v>
      </c>
      <c r="CA9" s="100">
        <v>7722</v>
      </c>
      <c r="CB9" s="100">
        <v>10</v>
      </c>
      <c r="CC9" s="100">
        <v>7020</v>
      </c>
      <c r="CD9" s="100">
        <v>7</v>
      </c>
      <c r="CE9" s="100">
        <v>4914</v>
      </c>
      <c r="CF9" s="100">
        <v>8</v>
      </c>
      <c r="CG9" s="100">
        <v>5616</v>
      </c>
      <c r="CH9" s="100">
        <v>7</v>
      </c>
      <c r="CI9" s="100">
        <v>4914</v>
      </c>
      <c r="CJ9" s="100">
        <v>11</v>
      </c>
      <c r="CK9" s="100">
        <v>7722</v>
      </c>
      <c r="CL9" s="100">
        <v>11</v>
      </c>
      <c r="CM9" s="100">
        <v>7722</v>
      </c>
      <c r="CN9" s="100">
        <v>7</v>
      </c>
      <c r="CO9" s="100">
        <v>4914</v>
      </c>
      <c r="CP9" s="100">
        <v>8</v>
      </c>
      <c r="CQ9" s="100">
        <v>5616</v>
      </c>
      <c r="CR9" s="100">
        <v>9</v>
      </c>
      <c r="CS9" s="100">
        <v>6318</v>
      </c>
      <c r="CT9" s="100">
        <v>12</v>
      </c>
      <c r="CU9" s="100">
        <v>8424</v>
      </c>
    </row>
    <row r="10" spans="1:99">
      <c r="C10" s="99" t="s">
        <v>176</v>
      </c>
      <c r="D10" s="100">
        <v>8</v>
      </c>
      <c r="E10" s="100">
        <v>4358.3999999999996</v>
      </c>
      <c r="F10" s="100">
        <v>8</v>
      </c>
      <c r="G10" s="100">
        <v>4358.3999999999996</v>
      </c>
      <c r="H10" s="100">
        <v>7</v>
      </c>
      <c r="I10" s="100">
        <v>3813.5999999999995</v>
      </c>
      <c r="J10" s="100">
        <v>10</v>
      </c>
      <c r="K10" s="100">
        <v>5448</v>
      </c>
      <c r="L10" s="100">
        <v>6</v>
      </c>
      <c r="M10" s="100">
        <v>3268.7999999999997</v>
      </c>
      <c r="N10" s="100">
        <v>8</v>
      </c>
      <c r="O10" s="100">
        <v>4358.3999999999996</v>
      </c>
      <c r="P10" s="100">
        <v>11</v>
      </c>
      <c r="Q10" s="100">
        <v>5992.7999999999993</v>
      </c>
      <c r="R10" s="100">
        <v>9</v>
      </c>
      <c r="S10" s="100">
        <v>4903.2</v>
      </c>
      <c r="T10" s="100">
        <v>6</v>
      </c>
      <c r="U10" s="100">
        <v>3268.7999999999997</v>
      </c>
      <c r="V10" s="100">
        <v>6</v>
      </c>
      <c r="W10" s="100">
        <v>3268.7999999999997</v>
      </c>
      <c r="X10" s="100">
        <v>11</v>
      </c>
      <c r="Y10" s="100">
        <v>5992.7999999999993</v>
      </c>
      <c r="Z10" s="100">
        <v>10</v>
      </c>
      <c r="AA10" s="100">
        <v>5448</v>
      </c>
      <c r="AB10" s="100">
        <v>7</v>
      </c>
      <c r="AC10" s="100">
        <v>3813.5999999999995</v>
      </c>
      <c r="AD10" s="100">
        <v>8</v>
      </c>
      <c r="AE10" s="100">
        <v>4358.3999999999996</v>
      </c>
      <c r="AF10" s="100">
        <v>8</v>
      </c>
      <c r="AG10" s="100">
        <v>4358.3999999999996</v>
      </c>
      <c r="AH10" s="100">
        <v>10</v>
      </c>
      <c r="AI10" s="100">
        <v>5448</v>
      </c>
      <c r="AJ10" s="100">
        <v>11</v>
      </c>
      <c r="AK10" s="100">
        <v>5992.7999999999993</v>
      </c>
      <c r="AL10" s="100">
        <v>9</v>
      </c>
      <c r="AM10" s="100">
        <v>4903.2</v>
      </c>
      <c r="AN10" s="100">
        <v>6</v>
      </c>
      <c r="AO10" s="100">
        <v>3268.7999999999997</v>
      </c>
      <c r="AP10" s="100">
        <v>11</v>
      </c>
      <c r="AQ10" s="100">
        <v>5992.7999999999993</v>
      </c>
      <c r="AR10" s="100">
        <v>6</v>
      </c>
      <c r="AS10" s="100">
        <v>3268.7999999999997</v>
      </c>
      <c r="AT10" s="100">
        <v>8</v>
      </c>
      <c r="AU10" s="100">
        <v>4358.3999999999996</v>
      </c>
      <c r="AV10" s="100">
        <v>7</v>
      </c>
      <c r="AW10" s="100">
        <v>3813.5999999999995</v>
      </c>
      <c r="AX10" s="100">
        <v>12</v>
      </c>
      <c r="AY10" s="100">
        <v>6537.5999999999995</v>
      </c>
      <c r="AZ10" s="100">
        <v>11</v>
      </c>
      <c r="BA10" s="100">
        <v>5992.7999999999993</v>
      </c>
      <c r="BB10" s="100">
        <v>8</v>
      </c>
      <c r="BC10" s="100">
        <v>4358.3999999999996</v>
      </c>
      <c r="BD10" s="100">
        <v>6</v>
      </c>
      <c r="BE10" s="100">
        <v>3268.7999999999997</v>
      </c>
      <c r="BF10" s="100">
        <v>6</v>
      </c>
      <c r="BG10" s="100">
        <v>3268.7999999999997</v>
      </c>
      <c r="BH10" s="100">
        <v>7</v>
      </c>
      <c r="BI10" s="100">
        <v>3813.5999999999995</v>
      </c>
      <c r="BJ10" s="100">
        <v>9</v>
      </c>
      <c r="BK10" s="100">
        <v>4903.2</v>
      </c>
      <c r="BL10" s="100">
        <v>10</v>
      </c>
      <c r="BM10" s="100">
        <v>5448</v>
      </c>
      <c r="BN10" s="100">
        <v>10</v>
      </c>
      <c r="BO10" s="100">
        <v>5448</v>
      </c>
      <c r="BP10" s="100">
        <v>7</v>
      </c>
      <c r="BQ10" s="100">
        <v>3813.5999999999995</v>
      </c>
      <c r="BR10" s="100">
        <v>8</v>
      </c>
      <c r="BS10" s="100">
        <v>4358.3999999999996</v>
      </c>
      <c r="BT10" s="100">
        <v>7</v>
      </c>
      <c r="BU10" s="100">
        <v>3813.5999999999995</v>
      </c>
      <c r="BV10" s="100">
        <v>11</v>
      </c>
      <c r="BW10" s="100">
        <v>5992.7999999999993</v>
      </c>
      <c r="BX10" s="100">
        <v>10</v>
      </c>
      <c r="BY10" s="100">
        <v>5448</v>
      </c>
      <c r="BZ10" s="100">
        <v>13</v>
      </c>
      <c r="CA10" s="100">
        <v>7082.4</v>
      </c>
      <c r="CB10" s="100">
        <v>10</v>
      </c>
      <c r="CC10" s="100">
        <v>5448</v>
      </c>
      <c r="CD10" s="100">
        <v>8</v>
      </c>
      <c r="CE10" s="100">
        <v>4358.3999999999996</v>
      </c>
      <c r="CF10" s="100">
        <v>9</v>
      </c>
      <c r="CG10" s="100">
        <v>4903.2</v>
      </c>
      <c r="CH10" s="100">
        <v>8</v>
      </c>
      <c r="CI10" s="100">
        <v>4358.3999999999996</v>
      </c>
      <c r="CJ10" s="100">
        <v>11</v>
      </c>
      <c r="CK10" s="100">
        <v>5992.7999999999993</v>
      </c>
      <c r="CL10" s="100">
        <v>13</v>
      </c>
      <c r="CM10" s="100">
        <v>7082.4</v>
      </c>
      <c r="CN10" s="100">
        <v>7</v>
      </c>
      <c r="CO10" s="100">
        <v>3813.5999999999995</v>
      </c>
      <c r="CP10" s="100">
        <v>7</v>
      </c>
      <c r="CQ10" s="100">
        <v>3813.5999999999995</v>
      </c>
      <c r="CR10" s="100">
        <v>9</v>
      </c>
      <c r="CS10" s="100">
        <v>4903.2</v>
      </c>
      <c r="CT10" s="100">
        <v>14</v>
      </c>
      <c r="CU10" s="100">
        <v>7627.1999999999989</v>
      </c>
    </row>
    <row r="11" spans="1:99">
      <c r="C11" s="99" t="s">
        <v>177</v>
      </c>
      <c r="D11" s="100">
        <v>9</v>
      </c>
      <c r="E11" s="100">
        <v>4795.2</v>
      </c>
      <c r="F11" s="100">
        <v>9</v>
      </c>
      <c r="G11" s="100">
        <v>4795.2</v>
      </c>
      <c r="H11" s="100">
        <v>8</v>
      </c>
      <c r="I11" s="100">
        <v>4262.3999999999996</v>
      </c>
      <c r="J11" s="100">
        <v>8</v>
      </c>
      <c r="K11" s="100">
        <v>4262.3999999999996</v>
      </c>
      <c r="L11" s="100">
        <v>6</v>
      </c>
      <c r="M11" s="100">
        <v>3196.7999999999997</v>
      </c>
      <c r="N11" s="100">
        <v>9</v>
      </c>
      <c r="O11" s="100">
        <v>4795.2</v>
      </c>
      <c r="P11" s="100">
        <v>10</v>
      </c>
      <c r="Q11" s="100">
        <v>5328</v>
      </c>
      <c r="R11" s="100">
        <v>9</v>
      </c>
      <c r="S11" s="100">
        <v>4795.2</v>
      </c>
      <c r="T11" s="100">
        <v>6</v>
      </c>
      <c r="U11" s="100">
        <v>3196.7999999999997</v>
      </c>
      <c r="V11" s="100">
        <v>6</v>
      </c>
      <c r="W11" s="100">
        <v>3196.7999999999997</v>
      </c>
      <c r="X11" s="100">
        <v>11</v>
      </c>
      <c r="Y11" s="100">
        <v>5860.7999999999993</v>
      </c>
      <c r="Z11" s="100">
        <v>9</v>
      </c>
      <c r="AA11" s="100">
        <v>4795.2</v>
      </c>
      <c r="AB11" s="100">
        <v>8</v>
      </c>
      <c r="AC11" s="100">
        <v>4262.3999999999996</v>
      </c>
      <c r="AD11" s="100">
        <v>8</v>
      </c>
      <c r="AE11" s="100">
        <v>4262.3999999999996</v>
      </c>
      <c r="AF11" s="100">
        <v>9</v>
      </c>
      <c r="AG11" s="100">
        <v>4795.2</v>
      </c>
      <c r="AH11" s="100">
        <v>10</v>
      </c>
      <c r="AI11" s="100">
        <v>5328</v>
      </c>
      <c r="AJ11" s="100">
        <v>11</v>
      </c>
      <c r="AK11" s="100">
        <v>5860.7999999999993</v>
      </c>
      <c r="AL11" s="100">
        <v>11</v>
      </c>
      <c r="AM11" s="100">
        <v>5860.7999999999993</v>
      </c>
      <c r="AN11" s="100">
        <v>6</v>
      </c>
      <c r="AO11" s="100">
        <v>3196.7999999999997</v>
      </c>
      <c r="AP11" s="100">
        <v>10</v>
      </c>
      <c r="AQ11" s="100">
        <v>5328</v>
      </c>
      <c r="AR11" s="100">
        <v>6</v>
      </c>
      <c r="AS11" s="100">
        <v>3196.7999999999997</v>
      </c>
      <c r="AT11" s="100">
        <v>9</v>
      </c>
      <c r="AU11" s="100">
        <v>4795.2</v>
      </c>
      <c r="AV11" s="100">
        <v>8</v>
      </c>
      <c r="AW11" s="100">
        <v>4262.3999999999996</v>
      </c>
      <c r="AX11" s="100">
        <v>11</v>
      </c>
      <c r="AY11" s="100">
        <v>5860.7999999999993</v>
      </c>
      <c r="AZ11" s="100">
        <v>9</v>
      </c>
      <c r="BA11" s="100">
        <v>4795.2</v>
      </c>
      <c r="BB11" s="100">
        <v>8</v>
      </c>
      <c r="BC11" s="100">
        <v>4262.3999999999996</v>
      </c>
      <c r="BD11" s="100">
        <v>6</v>
      </c>
      <c r="BE11" s="100">
        <v>3196.7999999999997</v>
      </c>
      <c r="BF11" s="100">
        <v>6</v>
      </c>
      <c r="BG11" s="100">
        <v>3196.7999999999997</v>
      </c>
      <c r="BH11" s="100">
        <v>7</v>
      </c>
      <c r="BI11" s="100">
        <v>3729.5999999999995</v>
      </c>
      <c r="BJ11" s="100">
        <v>9</v>
      </c>
      <c r="BK11" s="100">
        <v>4795.2</v>
      </c>
      <c r="BL11" s="100">
        <v>9</v>
      </c>
      <c r="BM11" s="100">
        <v>4795.2</v>
      </c>
      <c r="BN11" s="100">
        <v>9</v>
      </c>
      <c r="BO11" s="100">
        <v>4795.2</v>
      </c>
      <c r="BP11" s="100">
        <v>7</v>
      </c>
      <c r="BQ11" s="100">
        <v>3729.5999999999995</v>
      </c>
      <c r="BR11" s="100">
        <v>8</v>
      </c>
      <c r="BS11" s="100">
        <v>4262.3999999999996</v>
      </c>
      <c r="BT11" s="100">
        <v>7</v>
      </c>
      <c r="BU11" s="100">
        <v>3729.5999999999995</v>
      </c>
      <c r="BV11" s="100">
        <v>12</v>
      </c>
      <c r="BW11" s="100">
        <v>6393.5999999999995</v>
      </c>
      <c r="BX11" s="100">
        <v>11</v>
      </c>
      <c r="BY11" s="100">
        <v>5860.7999999999993</v>
      </c>
      <c r="BZ11" s="100">
        <v>11</v>
      </c>
      <c r="CA11" s="100">
        <v>5860.7999999999993</v>
      </c>
      <c r="CB11" s="100">
        <v>10</v>
      </c>
      <c r="CC11" s="100">
        <v>5328</v>
      </c>
      <c r="CD11" s="100">
        <v>7</v>
      </c>
      <c r="CE11" s="100">
        <v>3729.5999999999995</v>
      </c>
      <c r="CF11" s="100">
        <v>9</v>
      </c>
      <c r="CG11" s="100">
        <v>4795.2</v>
      </c>
      <c r="CH11" s="100">
        <v>8</v>
      </c>
      <c r="CI11" s="100">
        <v>4262.3999999999996</v>
      </c>
      <c r="CJ11" s="100">
        <v>11</v>
      </c>
      <c r="CK11" s="100">
        <v>5860.7999999999993</v>
      </c>
      <c r="CL11" s="100">
        <v>12</v>
      </c>
      <c r="CM11" s="100">
        <v>6393.5999999999995</v>
      </c>
      <c r="CN11" s="100">
        <v>6</v>
      </c>
      <c r="CO11" s="100">
        <v>3196.7999999999997</v>
      </c>
      <c r="CP11" s="100">
        <v>7</v>
      </c>
      <c r="CQ11" s="100">
        <v>3729.5999999999995</v>
      </c>
      <c r="CR11" s="100">
        <v>9</v>
      </c>
      <c r="CS11" s="100">
        <v>4795.2</v>
      </c>
      <c r="CT11" s="100">
        <v>13</v>
      </c>
      <c r="CU11" s="100">
        <v>6926.4</v>
      </c>
    </row>
    <row r="12" spans="1:99">
      <c r="C12" s="99" t="s">
        <v>178</v>
      </c>
      <c r="D12" s="100">
        <v>9</v>
      </c>
      <c r="E12" s="100">
        <v>5065.2</v>
      </c>
      <c r="F12" s="100">
        <v>8</v>
      </c>
      <c r="G12" s="100">
        <v>4502.3999999999996</v>
      </c>
      <c r="H12" s="100">
        <v>8</v>
      </c>
      <c r="I12" s="100">
        <v>4502.3999999999996</v>
      </c>
      <c r="J12" s="100">
        <v>9</v>
      </c>
      <c r="K12" s="100">
        <v>5065.2</v>
      </c>
      <c r="L12" s="100">
        <v>6</v>
      </c>
      <c r="M12" s="100">
        <v>3376.7999999999997</v>
      </c>
      <c r="N12" s="100">
        <v>8</v>
      </c>
      <c r="O12" s="100">
        <v>4502.3999999999996</v>
      </c>
      <c r="P12" s="100">
        <v>10</v>
      </c>
      <c r="Q12" s="100">
        <v>5628</v>
      </c>
      <c r="R12" s="100">
        <v>8</v>
      </c>
      <c r="S12" s="100">
        <v>4502.3999999999996</v>
      </c>
      <c r="T12" s="100">
        <v>6</v>
      </c>
      <c r="U12" s="100">
        <v>3376.7999999999997</v>
      </c>
      <c r="V12" s="100">
        <v>6</v>
      </c>
      <c r="W12" s="100">
        <v>3376.7999999999997</v>
      </c>
      <c r="X12" s="100">
        <v>10</v>
      </c>
      <c r="Y12" s="100">
        <v>5628</v>
      </c>
      <c r="Z12" s="100">
        <v>9</v>
      </c>
      <c r="AA12" s="100">
        <v>5065.2</v>
      </c>
      <c r="AB12" s="100">
        <v>8</v>
      </c>
      <c r="AC12" s="100">
        <v>4502.3999999999996</v>
      </c>
      <c r="AD12" s="100">
        <v>9</v>
      </c>
      <c r="AE12" s="100">
        <v>5065.2</v>
      </c>
      <c r="AF12" s="100">
        <v>8</v>
      </c>
      <c r="AG12" s="100">
        <v>4502.3999999999996</v>
      </c>
      <c r="AH12" s="100">
        <v>10</v>
      </c>
      <c r="AI12" s="100">
        <v>5628</v>
      </c>
      <c r="AJ12" s="100">
        <v>10</v>
      </c>
      <c r="AK12" s="100">
        <v>5628</v>
      </c>
      <c r="AL12" s="100">
        <v>11</v>
      </c>
      <c r="AM12" s="100">
        <v>6190.7999999999993</v>
      </c>
      <c r="AN12" s="100">
        <v>6</v>
      </c>
      <c r="AO12" s="100">
        <v>3376.7999999999997</v>
      </c>
      <c r="AP12" s="100">
        <v>10</v>
      </c>
      <c r="AQ12" s="100">
        <v>5628</v>
      </c>
      <c r="AR12" s="100">
        <v>6</v>
      </c>
      <c r="AS12" s="100">
        <v>3376.7999999999997</v>
      </c>
      <c r="AT12" s="100">
        <v>7</v>
      </c>
      <c r="AU12" s="100">
        <v>3939.5999999999995</v>
      </c>
      <c r="AV12" s="100">
        <v>8</v>
      </c>
      <c r="AW12" s="100">
        <v>4502.3999999999996</v>
      </c>
      <c r="AX12" s="100">
        <v>12</v>
      </c>
      <c r="AY12" s="100">
        <v>6753.5999999999995</v>
      </c>
      <c r="AZ12" s="100">
        <v>10</v>
      </c>
      <c r="BA12" s="100">
        <v>5628</v>
      </c>
      <c r="BB12" s="100">
        <v>8</v>
      </c>
      <c r="BC12" s="100">
        <v>4502.3999999999996</v>
      </c>
      <c r="BD12" s="100">
        <v>7</v>
      </c>
      <c r="BE12" s="100">
        <v>3939.5999999999995</v>
      </c>
      <c r="BF12" s="100">
        <v>7</v>
      </c>
      <c r="BG12" s="100">
        <v>3939.5999999999995</v>
      </c>
      <c r="BH12" s="100">
        <v>8</v>
      </c>
      <c r="BI12" s="100">
        <v>4502.3999999999996</v>
      </c>
      <c r="BJ12" s="100">
        <v>10</v>
      </c>
      <c r="BK12" s="100">
        <v>5628</v>
      </c>
      <c r="BL12" s="100">
        <v>10</v>
      </c>
      <c r="BM12" s="100">
        <v>5628</v>
      </c>
      <c r="BN12" s="100">
        <v>9</v>
      </c>
      <c r="BO12" s="100">
        <v>5065.2</v>
      </c>
      <c r="BP12" s="100">
        <v>6</v>
      </c>
      <c r="BQ12" s="100">
        <v>3376.7999999999997</v>
      </c>
      <c r="BR12" s="100">
        <v>8</v>
      </c>
      <c r="BS12" s="100">
        <v>4502.3999999999996</v>
      </c>
      <c r="BT12" s="100">
        <v>7</v>
      </c>
      <c r="BU12" s="100">
        <v>3939.5999999999995</v>
      </c>
      <c r="BV12" s="100">
        <v>13</v>
      </c>
      <c r="BW12" s="100">
        <v>7316.4</v>
      </c>
      <c r="BX12" s="100">
        <v>11</v>
      </c>
      <c r="BY12" s="100">
        <v>6190.7999999999993</v>
      </c>
      <c r="BZ12" s="100">
        <v>13</v>
      </c>
      <c r="CA12" s="100">
        <v>7316.4</v>
      </c>
      <c r="CB12" s="100">
        <v>10</v>
      </c>
      <c r="CC12" s="100">
        <v>5628</v>
      </c>
      <c r="CD12" s="100">
        <v>8</v>
      </c>
      <c r="CE12" s="100">
        <v>4502.3999999999996</v>
      </c>
      <c r="CF12" s="100">
        <v>9</v>
      </c>
      <c r="CG12" s="100">
        <v>5065.2</v>
      </c>
      <c r="CH12" s="100">
        <v>7</v>
      </c>
      <c r="CI12" s="100">
        <v>3939.5999999999995</v>
      </c>
      <c r="CJ12" s="100">
        <v>12</v>
      </c>
      <c r="CK12" s="100">
        <v>6753.5999999999995</v>
      </c>
      <c r="CL12" s="100">
        <v>12</v>
      </c>
      <c r="CM12" s="100">
        <v>6753.5999999999995</v>
      </c>
      <c r="CN12" s="100">
        <v>7</v>
      </c>
      <c r="CO12" s="100">
        <v>3939.5999999999995</v>
      </c>
      <c r="CP12" s="100">
        <v>7</v>
      </c>
      <c r="CQ12" s="100">
        <v>3939.5999999999995</v>
      </c>
      <c r="CR12" s="100">
        <v>10</v>
      </c>
      <c r="CS12" s="100">
        <v>5628</v>
      </c>
      <c r="CT12" s="100">
        <v>14</v>
      </c>
      <c r="CU12" s="100">
        <v>7879.1999999999989</v>
      </c>
    </row>
    <row r="13" spans="1:99">
      <c r="C13" s="99" t="s">
        <v>179</v>
      </c>
      <c r="D13" s="100">
        <v>9</v>
      </c>
      <c r="E13" s="100">
        <v>766.80000000000007</v>
      </c>
      <c r="F13" s="100">
        <v>8</v>
      </c>
      <c r="G13" s="100">
        <v>681.6</v>
      </c>
      <c r="H13" s="100">
        <v>8</v>
      </c>
      <c r="I13" s="100">
        <v>681.6</v>
      </c>
      <c r="J13" s="100">
        <v>9</v>
      </c>
      <c r="K13" s="100">
        <v>766.80000000000007</v>
      </c>
      <c r="L13" s="100">
        <v>6</v>
      </c>
      <c r="M13" s="100">
        <v>511.20000000000005</v>
      </c>
      <c r="N13" s="100">
        <v>9</v>
      </c>
      <c r="O13" s="100">
        <v>766.80000000000007</v>
      </c>
      <c r="P13" s="100">
        <v>10</v>
      </c>
      <c r="Q13" s="100">
        <v>852</v>
      </c>
      <c r="R13" s="100">
        <v>10</v>
      </c>
      <c r="S13" s="100">
        <v>852</v>
      </c>
      <c r="T13" s="100">
        <v>6</v>
      </c>
      <c r="U13" s="100">
        <v>511.20000000000005</v>
      </c>
      <c r="V13" s="100">
        <v>6</v>
      </c>
      <c r="W13" s="100">
        <v>511.20000000000005</v>
      </c>
      <c r="X13" s="100">
        <v>10</v>
      </c>
      <c r="Y13" s="100">
        <v>852</v>
      </c>
      <c r="Z13" s="100">
        <v>9</v>
      </c>
      <c r="AA13" s="100">
        <v>766.80000000000007</v>
      </c>
      <c r="AB13" s="100">
        <v>8</v>
      </c>
      <c r="AC13" s="100">
        <v>681.6</v>
      </c>
      <c r="AD13" s="100">
        <v>8</v>
      </c>
      <c r="AE13" s="100">
        <v>681.6</v>
      </c>
      <c r="AF13" s="100">
        <v>9</v>
      </c>
      <c r="AG13" s="100">
        <v>766.80000000000007</v>
      </c>
      <c r="AH13" s="100">
        <v>11</v>
      </c>
      <c r="AI13" s="100">
        <v>937.2</v>
      </c>
      <c r="AJ13" s="100">
        <v>12</v>
      </c>
      <c r="AK13" s="100">
        <v>1022.4000000000001</v>
      </c>
      <c r="AL13" s="100">
        <v>11</v>
      </c>
      <c r="AM13" s="100">
        <v>937.2</v>
      </c>
      <c r="AN13" s="100">
        <v>6</v>
      </c>
      <c r="AO13" s="100">
        <v>511.20000000000005</v>
      </c>
      <c r="AP13" s="100">
        <v>11</v>
      </c>
      <c r="AQ13" s="100">
        <v>937.2</v>
      </c>
      <c r="AR13" s="100">
        <v>7</v>
      </c>
      <c r="AS13" s="100">
        <v>596.4</v>
      </c>
      <c r="AT13" s="100">
        <v>9</v>
      </c>
      <c r="AU13" s="100">
        <v>766.80000000000007</v>
      </c>
      <c r="AV13" s="100">
        <v>8</v>
      </c>
      <c r="AW13" s="100">
        <v>681.6</v>
      </c>
      <c r="AX13" s="100">
        <v>11</v>
      </c>
      <c r="AY13" s="100">
        <v>937.2</v>
      </c>
      <c r="AZ13" s="100">
        <v>11</v>
      </c>
      <c r="BA13" s="100">
        <v>937.2</v>
      </c>
      <c r="BB13" s="100">
        <v>8</v>
      </c>
      <c r="BC13" s="100">
        <v>681.6</v>
      </c>
      <c r="BD13" s="100">
        <v>8</v>
      </c>
      <c r="BE13" s="100">
        <v>681.6</v>
      </c>
      <c r="BF13" s="100">
        <v>6</v>
      </c>
      <c r="BG13" s="100">
        <v>511.20000000000005</v>
      </c>
      <c r="BH13" s="100">
        <v>7</v>
      </c>
      <c r="BI13" s="100">
        <v>596.4</v>
      </c>
      <c r="BJ13" s="100">
        <v>10</v>
      </c>
      <c r="BK13" s="100">
        <v>852</v>
      </c>
      <c r="BL13" s="100">
        <v>10</v>
      </c>
      <c r="BM13" s="100">
        <v>852</v>
      </c>
      <c r="BN13" s="100">
        <v>9</v>
      </c>
      <c r="BO13" s="100">
        <v>766.80000000000007</v>
      </c>
      <c r="BP13" s="100">
        <v>7</v>
      </c>
      <c r="BQ13" s="100">
        <v>596.4</v>
      </c>
      <c r="BR13" s="100">
        <v>8</v>
      </c>
      <c r="BS13" s="100">
        <v>681.6</v>
      </c>
      <c r="BT13" s="100">
        <v>7</v>
      </c>
      <c r="BU13" s="100">
        <v>596.4</v>
      </c>
      <c r="BV13" s="100">
        <v>13</v>
      </c>
      <c r="BW13" s="100">
        <v>1107.6000000000001</v>
      </c>
      <c r="BX13" s="100">
        <v>12</v>
      </c>
      <c r="BY13" s="100">
        <v>1022.4000000000001</v>
      </c>
      <c r="BZ13" s="100">
        <v>13</v>
      </c>
      <c r="CA13" s="100">
        <v>1107.6000000000001</v>
      </c>
      <c r="CB13" s="100">
        <v>11</v>
      </c>
      <c r="CC13" s="100">
        <v>937.2</v>
      </c>
      <c r="CD13" s="100">
        <v>9</v>
      </c>
      <c r="CE13" s="100">
        <v>766.80000000000007</v>
      </c>
      <c r="CF13" s="100">
        <v>8</v>
      </c>
      <c r="CG13" s="100">
        <v>681.6</v>
      </c>
      <c r="CH13" s="100">
        <v>8</v>
      </c>
      <c r="CI13" s="100">
        <v>681.6</v>
      </c>
      <c r="CJ13" s="100">
        <v>13</v>
      </c>
      <c r="CK13" s="100">
        <v>1107.6000000000001</v>
      </c>
      <c r="CL13" s="100">
        <v>13</v>
      </c>
      <c r="CM13" s="100">
        <v>1107.6000000000001</v>
      </c>
      <c r="CN13" s="100">
        <v>7</v>
      </c>
      <c r="CO13" s="100">
        <v>596.4</v>
      </c>
      <c r="CP13" s="100">
        <v>7</v>
      </c>
      <c r="CQ13" s="100">
        <v>596.4</v>
      </c>
      <c r="CR13" s="100">
        <v>10</v>
      </c>
      <c r="CS13" s="100">
        <v>852</v>
      </c>
      <c r="CT13" s="100">
        <v>13</v>
      </c>
      <c r="CU13" s="100">
        <v>1107.6000000000001</v>
      </c>
    </row>
    <row r="14" spans="1:99">
      <c r="C14" s="99" t="s">
        <v>180</v>
      </c>
      <c r="D14" s="100">
        <v>8</v>
      </c>
      <c r="E14" s="100">
        <v>3907.2</v>
      </c>
      <c r="F14" s="100">
        <v>9</v>
      </c>
      <c r="G14" s="100">
        <v>4395.5999999999995</v>
      </c>
      <c r="H14" s="100">
        <v>9</v>
      </c>
      <c r="I14" s="100">
        <v>4395.5999999999995</v>
      </c>
      <c r="J14" s="100">
        <v>8</v>
      </c>
      <c r="K14" s="100">
        <v>3907.2</v>
      </c>
      <c r="L14" s="100">
        <v>6</v>
      </c>
      <c r="M14" s="100">
        <v>2930.3999999999996</v>
      </c>
      <c r="N14" s="100">
        <v>9</v>
      </c>
      <c r="O14" s="100">
        <v>4395.5999999999995</v>
      </c>
      <c r="P14" s="100">
        <v>10</v>
      </c>
      <c r="Q14" s="100">
        <v>4884</v>
      </c>
      <c r="R14" s="100">
        <v>8</v>
      </c>
      <c r="S14" s="100">
        <v>3907.2</v>
      </c>
      <c r="T14" s="100">
        <v>5</v>
      </c>
      <c r="U14" s="100">
        <v>2442</v>
      </c>
      <c r="V14" s="100">
        <v>6</v>
      </c>
      <c r="W14" s="100">
        <v>2930.3999999999996</v>
      </c>
      <c r="X14" s="100">
        <v>11</v>
      </c>
      <c r="Y14" s="100">
        <v>5372.4</v>
      </c>
      <c r="Z14" s="100">
        <v>9</v>
      </c>
      <c r="AA14" s="100">
        <v>4395.5999999999995</v>
      </c>
      <c r="AB14" s="100">
        <v>8</v>
      </c>
      <c r="AC14" s="100">
        <v>3907.2</v>
      </c>
      <c r="AD14" s="100">
        <v>9</v>
      </c>
      <c r="AE14" s="100">
        <v>4395.5999999999995</v>
      </c>
      <c r="AF14" s="100">
        <v>9</v>
      </c>
      <c r="AG14" s="100">
        <v>4395.5999999999995</v>
      </c>
      <c r="AH14" s="100">
        <v>11</v>
      </c>
      <c r="AI14" s="100">
        <v>5372.4</v>
      </c>
      <c r="AJ14" s="100">
        <v>10</v>
      </c>
      <c r="AK14" s="100">
        <v>4884</v>
      </c>
      <c r="AL14" s="100">
        <v>11</v>
      </c>
      <c r="AM14" s="100">
        <v>5372.4</v>
      </c>
      <c r="AN14" s="100">
        <v>6</v>
      </c>
      <c r="AO14" s="100">
        <v>2930.3999999999996</v>
      </c>
      <c r="AP14" s="100">
        <v>11</v>
      </c>
      <c r="AQ14" s="100">
        <v>5372.4</v>
      </c>
      <c r="AR14" s="100">
        <v>6</v>
      </c>
      <c r="AS14" s="100">
        <v>2930.3999999999996</v>
      </c>
      <c r="AT14" s="100">
        <v>8</v>
      </c>
      <c r="AU14" s="100">
        <v>3907.2</v>
      </c>
      <c r="AV14" s="100">
        <v>7</v>
      </c>
      <c r="AW14" s="100">
        <v>3418.7999999999997</v>
      </c>
      <c r="AX14" s="100">
        <v>12</v>
      </c>
      <c r="AY14" s="100">
        <v>5860.7999999999993</v>
      </c>
      <c r="AZ14" s="100">
        <v>9</v>
      </c>
      <c r="BA14" s="100">
        <v>4395.5999999999995</v>
      </c>
      <c r="BB14" s="100">
        <v>8</v>
      </c>
      <c r="BC14" s="100">
        <v>3907.2</v>
      </c>
      <c r="BD14" s="100">
        <v>7</v>
      </c>
      <c r="BE14" s="100">
        <v>3418.7999999999997</v>
      </c>
      <c r="BF14" s="100">
        <v>6</v>
      </c>
      <c r="BG14" s="100">
        <v>2930.3999999999996</v>
      </c>
      <c r="BH14" s="100">
        <v>7</v>
      </c>
      <c r="BI14" s="100">
        <v>3418.7999999999997</v>
      </c>
      <c r="BJ14" s="100">
        <v>8</v>
      </c>
      <c r="BK14" s="100">
        <v>3907.2</v>
      </c>
      <c r="BL14" s="100">
        <v>9</v>
      </c>
      <c r="BM14" s="100">
        <v>4395.5999999999995</v>
      </c>
      <c r="BN14" s="100">
        <v>9</v>
      </c>
      <c r="BO14" s="100">
        <v>4395.5999999999995</v>
      </c>
      <c r="BP14" s="100">
        <v>6</v>
      </c>
      <c r="BQ14" s="100">
        <v>2930.3999999999996</v>
      </c>
      <c r="BR14" s="100">
        <v>8</v>
      </c>
      <c r="BS14" s="100">
        <v>3907.2</v>
      </c>
      <c r="BT14" s="100">
        <v>7</v>
      </c>
      <c r="BU14" s="100">
        <v>3418.7999999999997</v>
      </c>
      <c r="BV14" s="100">
        <v>12</v>
      </c>
      <c r="BW14" s="100">
        <v>5860.7999999999993</v>
      </c>
      <c r="BX14" s="100">
        <v>10</v>
      </c>
      <c r="BY14" s="100">
        <v>4884</v>
      </c>
      <c r="BZ14" s="100">
        <v>13</v>
      </c>
      <c r="CA14" s="100">
        <v>6349.2</v>
      </c>
      <c r="CB14" s="100">
        <v>10</v>
      </c>
      <c r="CC14" s="100">
        <v>4884</v>
      </c>
      <c r="CD14" s="100">
        <v>7</v>
      </c>
      <c r="CE14" s="100">
        <v>3418.7999999999997</v>
      </c>
      <c r="CF14" s="100">
        <v>8</v>
      </c>
      <c r="CG14" s="100">
        <v>3907.2</v>
      </c>
      <c r="CH14" s="100">
        <v>8</v>
      </c>
      <c r="CI14" s="100">
        <v>3907.2</v>
      </c>
      <c r="CJ14" s="100">
        <v>12</v>
      </c>
      <c r="CK14" s="100">
        <v>5860.7999999999993</v>
      </c>
      <c r="CL14" s="100">
        <v>11</v>
      </c>
      <c r="CM14" s="100">
        <v>5372.4</v>
      </c>
      <c r="CN14" s="100">
        <v>6</v>
      </c>
      <c r="CO14" s="100">
        <v>2930.3999999999996</v>
      </c>
      <c r="CP14" s="100">
        <v>8</v>
      </c>
      <c r="CQ14" s="100">
        <v>3907.2</v>
      </c>
      <c r="CR14" s="100">
        <v>10</v>
      </c>
      <c r="CS14" s="100">
        <v>4884</v>
      </c>
      <c r="CT14" s="100">
        <v>13</v>
      </c>
      <c r="CU14" s="100">
        <v>6349.2</v>
      </c>
    </row>
    <row r="15" spans="1:99">
      <c r="C15" s="99" t="s">
        <v>181</v>
      </c>
      <c r="D15" s="100">
        <v>9</v>
      </c>
      <c r="E15" s="100">
        <v>6868.7999999999993</v>
      </c>
      <c r="F15" s="100">
        <v>8</v>
      </c>
      <c r="G15" s="100">
        <v>6105.5999999999995</v>
      </c>
      <c r="H15" s="100">
        <v>9</v>
      </c>
      <c r="I15" s="100">
        <v>6868.7999999999993</v>
      </c>
      <c r="J15" s="100">
        <v>8</v>
      </c>
      <c r="K15" s="100">
        <v>6105.5999999999995</v>
      </c>
      <c r="L15" s="100">
        <v>6</v>
      </c>
      <c r="M15" s="100">
        <v>4579.2</v>
      </c>
      <c r="N15" s="100">
        <v>8</v>
      </c>
      <c r="O15" s="100">
        <v>6105.5999999999995</v>
      </c>
      <c r="P15" s="100">
        <v>10</v>
      </c>
      <c r="Q15" s="100">
        <v>7631.9999999999991</v>
      </c>
      <c r="R15" s="100">
        <v>8</v>
      </c>
      <c r="S15" s="100">
        <v>6105.5999999999995</v>
      </c>
      <c r="T15" s="100">
        <v>6</v>
      </c>
      <c r="U15" s="100">
        <v>4579.2</v>
      </c>
      <c r="V15" s="100">
        <v>5</v>
      </c>
      <c r="W15" s="100">
        <v>3815.9999999999995</v>
      </c>
      <c r="X15" s="100">
        <v>11</v>
      </c>
      <c r="Y15" s="100">
        <v>8395.1999999999989</v>
      </c>
      <c r="Z15" s="100">
        <v>9</v>
      </c>
      <c r="AA15" s="100">
        <v>6868.7999999999993</v>
      </c>
      <c r="AB15" s="100">
        <v>7</v>
      </c>
      <c r="AC15" s="100">
        <v>5342.4</v>
      </c>
      <c r="AD15" s="100">
        <v>8</v>
      </c>
      <c r="AE15" s="100">
        <v>6105.5999999999995</v>
      </c>
      <c r="AF15" s="100">
        <v>8</v>
      </c>
      <c r="AG15" s="100">
        <v>6105.5999999999995</v>
      </c>
      <c r="AH15" s="100">
        <v>11</v>
      </c>
      <c r="AI15" s="100">
        <v>8395.1999999999989</v>
      </c>
      <c r="AJ15" s="100">
        <v>11</v>
      </c>
      <c r="AK15" s="100">
        <v>8395.1999999999989</v>
      </c>
      <c r="AL15" s="100">
        <v>10</v>
      </c>
      <c r="AM15" s="100">
        <v>7631.9999999999991</v>
      </c>
      <c r="AN15" s="100">
        <v>6</v>
      </c>
      <c r="AO15" s="100">
        <v>4579.2</v>
      </c>
      <c r="AP15" s="100">
        <v>11</v>
      </c>
      <c r="AQ15" s="100">
        <v>8395.1999999999989</v>
      </c>
      <c r="AR15" s="100">
        <v>7</v>
      </c>
      <c r="AS15" s="100">
        <v>5342.4</v>
      </c>
      <c r="AT15" s="100">
        <v>8</v>
      </c>
      <c r="AU15" s="100">
        <v>6105.5999999999995</v>
      </c>
      <c r="AV15" s="100">
        <v>7</v>
      </c>
      <c r="AW15" s="100">
        <v>5342.4</v>
      </c>
      <c r="AX15" s="100">
        <v>10</v>
      </c>
      <c r="AY15" s="100">
        <v>7631.9999999999991</v>
      </c>
      <c r="AZ15" s="100">
        <v>10</v>
      </c>
      <c r="BA15" s="100">
        <v>7631.9999999999991</v>
      </c>
      <c r="BB15" s="100">
        <v>8</v>
      </c>
      <c r="BC15" s="100">
        <v>6105.5999999999995</v>
      </c>
      <c r="BD15" s="100">
        <v>7</v>
      </c>
      <c r="BE15" s="100">
        <v>5342.4</v>
      </c>
      <c r="BF15" s="100">
        <v>6</v>
      </c>
      <c r="BG15" s="100">
        <v>4579.2</v>
      </c>
      <c r="BH15" s="100">
        <v>7</v>
      </c>
      <c r="BI15" s="100">
        <v>5342.4</v>
      </c>
      <c r="BJ15" s="100">
        <v>8</v>
      </c>
      <c r="BK15" s="100">
        <v>6105.5999999999995</v>
      </c>
      <c r="BL15" s="100">
        <v>8</v>
      </c>
      <c r="BM15" s="100">
        <v>6105.5999999999995</v>
      </c>
      <c r="BN15" s="100">
        <v>9</v>
      </c>
      <c r="BO15" s="100">
        <v>6868.7999999999993</v>
      </c>
      <c r="BP15" s="100">
        <v>7</v>
      </c>
      <c r="BQ15" s="100">
        <v>5342.4</v>
      </c>
      <c r="BR15" s="100">
        <v>7</v>
      </c>
      <c r="BS15" s="100">
        <v>5342.4</v>
      </c>
      <c r="BT15" s="100">
        <v>7</v>
      </c>
      <c r="BU15" s="100">
        <v>5342.4</v>
      </c>
      <c r="BV15" s="100">
        <v>11</v>
      </c>
      <c r="BW15" s="100">
        <v>8395.1999999999989</v>
      </c>
      <c r="BX15" s="100">
        <v>10</v>
      </c>
      <c r="BY15" s="100">
        <v>7631.9999999999991</v>
      </c>
      <c r="BZ15" s="100">
        <v>11</v>
      </c>
      <c r="CA15" s="100">
        <v>8395.1999999999989</v>
      </c>
      <c r="CB15" s="100">
        <v>10</v>
      </c>
      <c r="CC15" s="100">
        <v>7631.9999999999991</v>
      </c>
      <c r="CD15" s="100">
        <v>8</v>
      </c>
      <c r="CE15" s="100">
        <v>6105.5999999999995</v>
      </c>
      <c r="CF15" s="100">
        <v>9</v>
      </c>
      <c r="CG15" s="100">
        <v>6868.7999999999993</v>
      </c>
      <c r="CH15" s="100">
        <v>8</v>
      </c>
      <c r="CI15" s="100">
        <v>6105.5999999999995</v>
      </c>
      <c r="CJ15" s="100">
        <v>11</v>
      </c>
      <c r="CK15" s="100">
        <v>8395.1999999999989</v>
      </c>
      <c r="CL15" s="100">
        <v>12</v>
      </c>
      <c r="CM15" s="100">
        <v>9158.4</v>
      </c>
      <c r="CN15" s="100">
        <v>7</v>
      </c>
      <c r="CO15" s="100">
        <v>5342.4</v>
      </c>
      <c r="CP15" s="100">
        <v>7</v>
      </c>
      <c r="CQ15" s="100">
        <v>5342.4</v>
      </c>
      <c r="CR15" s="100">
        <v>10</v>
      </c>
      <c r="CS15" s="100">
        <v>7631.9999999999991</v>
      </c>
      <c r="CT15" s="100">
        <v>13</v>
      </c>
      <c r="CU15" s="100">
        <v>9921.5999999999985</v>
      </c>
    </row>
    <row r="16" spans="1:99">
      <c r="C16" s="99" t="s">
        <v>182</v>
      </c>
      <c r="D16" s="100">
        <v>8</v>
      </c>
      <c r="E16" s="100">
        <v>2726.4</v>
      </c>
      <c r="F16" s="100">
        <v>8</v>
      </c>
      <c r="G16" s="100">
        <v>2726.4</v>
      </c>
      <c r="H16" s="100">
        <v>8</v>
      </c>
      <c r="I16" s="100">
        <v>2726.4</v>
      </c>
      <c r="J16" s="100">
        <v>8</v>
      </c>
      <c r="K16" s="100">
        <v>2726.4</v>
      </c>
      <c r="L16" s="100">
        <v>7</v>
      </c>
      <c r="M16" s="100">
        <v>2385.6</v>
      </c>
      <c r="N16" s="100">
        <v>9</v>
      </c>
      <c r="O16" s="100">
        <v>3067.2000000000003</v>
      </c>
      <c r="P16" s="100">
        <v>10</v>
      </c>
      <c r="Q16" s="100">
        <v>3408</v>
      </c>
      <c r="R16" s="100">
        <v>9</v>
      </c>
      <c r="S16" s="100">
        <v>3067.2000000000003</v>
      </c>
      <c r="T16" s="100">
        <v>5</v>
      </c>
      <c r="U16" s="100">
        <v>1704</v>
      </c>
      <c r="V16" s="100">
        <v>6</v>
      </c>
      <c r="W16" s="100">
        <v>2044.8000000000002</v>
      </c>
      <c r="X16" s="100">
        <v>10</v>
      </c>
      <c r="Y16" s="100">
        <v>3408</v>
      </c>
      <c r="Z16" s="100">
        <v>10</v>
      </c>
      <c r="AA16" s="100">
        <v>3408</v>
      </c>
      <c r="AB16" s="100">
        <v>8</v>
      </c>
      <c r="AC16" s="100">
        <v>2726.4</v>
      </c>
      <c r="AD16" s="100">
        <v>8</v>
      </c>
      <c r="AE16" s="100">
        <v>2726.4</v>
      </c>
      <c r="AF16" s="100">
        <v>8</v>
      </c>
      <c r="AG16" s="100">
        <v>2726.4</v>
      </c>
      <c r="AH16" s="100">
        <v>10</v>
      </c>
      <c r="AI16" s="100">
        <v>3408</v>
      </c>
      <c r="AJ16" s="100">
        <v>11</v>
      </c>
      <c r="AK16" s="100">
        <v>3748.8</v>
      </c>
      <c r="AL16" s="100">
        <v>11</v>
      </c>
      <c r="AM16" s="100">
        <v>3748.8</v>
      </c>
      <c r="AN16" s="100">
        <v>6</v>
      </c>
      <c r="AO16" s="100">
        <v>2044.8000000000002</v>
      </c>
      <c r="AP16" s="100">
        <v>11</v>
      </c>
      <c r="AQ16" s="100">
        <v>3748.8</v>
      </c>
      <c r="AR16" s="100">
        <v>7</v>
      </c>
      <c r="AS16" s="100">
        <v>2385.6</v>
      </c>
      <c r="AT16" s="100">
        <v>9</v>
      </c>
      <c r="AU16" s="100">
        <v>3067.2000000000003</v>
      </c>
      <c r="AV16" s="100">
        <v>9</v>
      </c>
      <c r="AW16" s="100">
        <v>3067.2000000000003</v>
      </c>
      <c r="AX16" s="100">
        <v>12</v>
      </c>
      <c r="AY16" s="100">
        <v>4089.6000000000004</v>
      </c>
      <c r="AZ16" s="100">
        <v>10</v>
      </c>
      <c r="BA16" s="100">
        <v>3408</v>
      </c>
      <c r="BB16" s="100">
        <v>8</v>
      </c>
      <c r="BC16" s="100">
        <v>2726.4</v>
      </c>
      <c r="BD16" s="100">
        <v>7</v>
      </c>
      <c r="BE16" s="100">
        <v>2385.6</v>
      </c>
      <c r="BF16" s="100">
        <v>6</v>
      </c>
      <c r="BG16" s="100">
        <v>2044.8000000000002</v>
      </c>
      <c r="BH16" s="100">
        <v>8</v>
      </c>
      <c r="BI16" s="100">
        <v>2726.4</v>
      </c>
      <c r="BJ16" s="100">
        <v>10</v>
      </c>
      <c r="BK16" s="100">
        <v>3408</v>
      </c>
      <c r="BL16" s="100">
        <v>9</v>
      </c>
      <c r="BM16" s="100">
        <v>3067.2000000000003</v>
      </c>
      <c r="BN16" s="100">
        <v>10</v>
      </c>
      <c r="BO16" s="100">
        <v>3408</v>
      </c>
      <c r="BP16" s="100">
        <v>6</v>
      </c>
      <c r="BQ16" s="100">
        <v>2044.8000000000002</v>
      </c>
      <c r="BR16" s="100">
        <v>7</v>
      </c>
      <c r="BS16" s="100">
        <v>2385.6</v>
      </c>
      <c r="BT16" s="100">
        <v>8</v>
      </c>
      <c r="BU16" s="100">
        <v>2726.4</v>
      </c>
      <c r="BV16" s="100">
        <v>14</v>
      </c>
      <c r="BW16" s="100">
        <v>4771.2</v>
      </c>
      <c r="BX16" s="100">
        <v>10</v>
      </c>
      <c r="BY16" s="100">
        <v>3408</v>
      </c>
      <c r="BZ16" s="100">
        <v>11</v>
      </c>
      <c r="CA16" s="100">
        <v>3748.8</v>
      </c>
      <c r="CB16" s="100">
        <v>11</v>
      </c>
      <c r="CC16" s="100">
        <v>3748.8</v>
      </c>
      <c r="CD16" s="100">
        <v>9</v>
      </c>
      <c r="CE16" s="100">
        <v>3067.2000000000003</v>
      </c>
      <c r="CF16" s="100">
        <v>8</v>
      </c>
      <c r="CG16" s="100">
        <v>2726.4</v>
      </c>
      <c r="CH16" s="100">
        <v>8</v>
      </c>
      <c r="CI16" s="100">
        <v>2726.4</v>
      </c>
      <c r="CJ16" s="100">
        <v>12</v>
      </c>
      <c r="CK16" s="100">
        <v>4089.6000000000004</v>
      </c>
      <c r="CL16" s="100">
        <v>11</v>
      </c>
      <c r="CM16" s="100">
        <v>3748.8</v>
      </c>
      <c r="CN16" s="100">
        <v>7</v>
      </c>
      <c r="CO16" s="100">
        <v>2385.6</v>
      </c>
      <c r="CP16" s="100">
        <v>8</v>
      </c>
      <c r="CQ16" s="100">
        <v>2726.4</v>
      </c>
      <c r="CR16" s="100">
        <v>11</v>
      </c>
      <c r="CS16" s="100">
        <v>3748.8</v>
      </c>
      <c r="CT16" s="100">
        <v>13</v>
      </c>
      <c r="CU16" s="100">
        <v>4430.4000000000005</v>
      </c>
    </row>
    <row r="17" spans="2:99">
      <c r="C17" s="99" t="s">
        <v>183</v>
      </c>
      <c r="D17" s="100">
        <v>9</v>
      </c>
      <c r="E17" s="100">
        <v>3801.6</v>
      </c>
      <c r="F17" s="100">
        <v>7</v>
      </c>
      <c r="G17" s="100">
        <v>2956.7999999999997</v>
      </c>
      <c r="H17" s="100">
        <v>8</v>
      </c>
      <c r="I17" s="100">
        <v>3379.2</v>
      </c>
      <c r="J17" s="100">
        <v>9</v>
      </c>
      <c r="K17" s="100">
        <v>3801.6</v>
      </c>
      <c r="L17" s="100">
        <v>7</v>
      </c>
      <c r="M17" s="100">
        <v>2956.7999999999997</v>
      </c>
      <c r="N17" s="100">
        <v>10</v>
      </c>
      <c r="O17" s="100">
        <v>4224</v>
      </c>
      <c r="P17" s="100">
        <v>11</v>
      </c>
      <c r="Q17" s="100">
        <v>4646.3999999999996</v>
      </c>
      <c r="R17" s="100">
        <v>8</v>
      </c>
      <c r="S17" s="100">
        <v>3379.2</v>
      </c>
      <c r="T17" s="100">
        <v>6</v>
      </c>
      <c r="U17" s="100">
        <v>2534.3999999999996</v>
      </c>
      <c r="V17" s="100">
        <v>6</v>
      </c>
      <c r="W17" s="100">
        <v>2534.3999999999996</v>
      </c>
      <c r="X17" s="100">
        <v>10</v>
      </c>
      <c r="Y17" s="100">
        <v>4224</v>
      </c>
      <c r="Z17" s="100">
        <v>9</v>
      </c>
      <c r="AA17" s="100">
        <v>3801.6</v>
      </c>
      <c r="AB17" s="100">
        <v>9</v>
      </c>
      <c r="AC17" s="100">
        <v>3801.6</v>
      </c>
      <c r="AD17" s="100">
        <v>8</v>
      </c>
      <c r="AE17" s="100">
        <v>3379.2</v>
      </c>
      <c r="AF17" s="100">
        <v>8</v>
      </c>
      <c r="AG17" s="100">
        <v>3379.2</v>
      </c>
      <c r="AH17" s="100">
        <v>10</v>
      </c>
      <c r="AI17" s="100">
        <v>4224</v>
      </c>
      <c r="AJ17" s="100">
        <v>12</v>
      </c>
      <c r="AK17" s="100">
        <v>5068.7999999999993</v>
      </c>
      <c r="AL17" s="100">
        <v>9</v>
      </c>
      <c r="AM17" s="100">
        <v>3801.6</v>
      </c>
      <c r="AN17" s="100">
        <v>7</v>
      </c>
      <c r="AO17" s="100">
        <v>2956.7999999999997</v>
      </c>
      <c r="AP17" s="100">
        <v>12</v>
      </c>
      <c r="AQ17" s="100">
        <v>5068.7999999999993</v>
      </c>
      <c r="AR17" s="100">
        <v>7</v>
      </c>
      <c r="AS17" s="100">
        <v>2956.7999999999997</v>
      </c>
      <c r="AT17" s="100">
        <v>8</v>
      </c>
      <c r="AU17" s="100">
        <v>3379.2</v>
      </c>
      <c r="AV17" s="100">
        <v>8</v>
      </c>
      <c r="AW17" s="100">
        <v>3379.2</v>
      </c>
      <c r="AX17" s="100">
        <v>11</v>
      </c>
      <c r="AY17" s="100">
        <v>4646.3999999999996</v>
      </c>
      <c r="AZ17" s="100">
        <v>11</v>
      </c>
      <c r="BA17" s="100">
        <v>4646.3999999999996</v>
      </c>
      <c r="BB17" s="100">
        <v>8</v>
      </c>
      <c r="BC17" s="100">
        <v>3379.2</v>
      </c>
      <c r="BD17" s="100">
        <v>8</v>
      </c>
      <c r="BE17" s="100">
        <v>3379.2</v>
      </c>
      <c r="BF17" s="100">
        <v>6</v>
      </c>
      <c r="BG17" s="100">
        <v>2534.3999999999996</v>
      </c>
      <c r="BH17" s="100">
        <v>8</v>
      </c>
      <c r="BI17" s="100">
        <v>3379.2</v>
      </c>
      <c r="BJ17" s="100">
        <v>9</v>
      </c>
      <c r="BK17" s="100">
        <v>3801.6</v>
      </c>
      <c r="BL17" s="100">
        <v>9</v>
      </c>
      <c r="BM17" s="100">
        <v>3801.6</v>
      </c>
      <c r="BN17" s="100">
        <v>9</v>
      </c>
      <c r="BO17" s="100">
        <v>3801.6</v>
      </c>
      <c r="BP17" s="100">
        <v>7</v>
      </c>
      <c r="BQ17" s="100">
        <v>2956.7999999999997</v>
      </c>
      <c r="BR17" s="100">
        <v>7</v>
      </c>
      <c r="BS17" s="100">
        <v>2956.7999999999997</v>
      </c>
      <c r="BT17" s="100">
        <v>7</v>
      </c>
      <c r="BU17" s="100">
        <v>2956.7999999999997</v>
      </c>
      <c r="BV17" s="100">
        <v>12</v>
      </c>
      <c r="BW17" s="100">
        <v>5068.7999999999993</v>
      </c>
      <c r="BX17" s="100">
        <v>11</v>
      </c>
      <c r="BY17" s="100">
        <v>4646.3999999999996</v>
      </c>
      <c r="BZ17" s="100">
        <v>11</v>
      </c>
      <c r="CA17" s="100">
        <v>4646.3999999999996</v>
      </c>
      <c r="CB17" s="100">
        <v>9</v>
      </c>
      <c r="CC17" s="100">
        <v>3801.6</v>
      </c>
      <c r="CD17" s="100">
        <v>8</v>
      </c>
      <c r="CE17" s="100">
        <v>3379.2</v>
      </c>
      <c r="CF17" s="100">
        <v>8</v>
      </c>
      <c r="CG17" s="100">
        <v>3379.2</v>
      </c>
      <c r="CH17" s="100">
        <v>8</v>
      </c>
      <c r="CI17" s="100">
        <v>3379.2</v>
      </c>
      <c r="CJ17" s="100">
        <v>11</v>
      </c>
      <c r="CK17" s="100">
        <v>4646.3999999999996</v>
      </c>
      <c r="CL17" s="100">
        <v>12</v>
      </c>
      <c r="CM17" s="100">
        <v>5068.7999999999993</v>
      </c>
      <c r="CN17" s="100">
        <v>7</v>
      </c>
      <c r="CO17" s="100">
        <v>2956.7999999999997</v>
      </c>
      <c r="CP17" s="100">
        <v>8</v>
      </c>
      <c r="CQ17" s="100">
        <v>3379.2</v>
      </c>
      <c r="CR17" s="100">
        <v>9</v>
      </c>
      <c r="CS17" s="100">
        <v>3801.6</v>
      </c>
      <c r="CT17" s="100">
        <v>12</v>
      </c>
      <c r="CU17" s="100">
        <v>5068.7999999999993</v>
      </c>
    </row>
    <row r="18" spans="2:99">
      <c r="C18" s="99" t="s">
        <v>184</v>
      </c>
      <c r="D18" s="100">
        <v>8</v>
      </c>
      <c r="E18" s="100">
        <v>5222.3999999999996</v>
      </c>
      <c r="F18" s="100">
        <v>8</v>
      </c>
      <c r="G18" s="100">
        <v>5222.3999999999996</v>
      </c>
      <c r="H18" s="100">
        <v>8</v>
      </c>
      <c r="I18" s="100">
        <v>5222.3999999999996</v>
      </c>
      <c r="J18" s="100">
        <v>9</v>
      </c>
      <c r="K18" s="100">
        <v>5875.2</v>
      </c>
      <c r="L18" s="100">
        <v>7</v>
      </c>
      <c r="M18" s="100">
        <v>4569.5999999999995</v>
      </c>
      <c r="N18" s="100">
        <v>10</v>
      </c>
      <c r="O18" s="100">
        <v>6528</v>
      </c>
      <c r="P18" s="100">
        <v>9</v>
      </c>
      <c r="Q18" s="100">
        <v>5875.2</v>
      </c>
      <c r="R18" s="100">
        <v>9</v>
      </c>
      <c r="S18" s="100">
        <v>5875.2</v>
      </c>
      <c r="T18" s="100">
        <v>5</v>
      </c>
      <c r="U18" s="100">
        <v>3264</v>
      </c>
      <c r="V18" s="100">
        <v>5</v>
      </c>
      <c r="W18" s="100">
        <v>3264</v>
      </c>
      <c r="X18" s="100">
        <v>12</v>
      </c>
      <c r="Y18" s="100">
        <v>7833.5999999999995</v>
      </c>
      <c r="Z18" s="100">
        <v>8</v>
      </c>
      <c r="AA18" s="100">
        <v>5222.3999999999996</v>
      </c>
      <c r="AB18" s="100">
        <v>9</v>
      </c>
      <c r="AC18" s="100">
        <v>5875.2</v>
      </c>
      <c r="AD18" s="100">
        <v>8</v>
      </c>
      <c r="AE18" s="100">
        <v>5222.3999999999996</v>
      </c>
      <c r="AF18" s="100">
        <v>8</v>
      </c>
      <c r="AG18" s="100">
        <v>5222.3999999999996</v>
      </c>
      <c r="AH18" s="100">
        <v>11</v>
      </c>
      <c r="AI18" s="100">
        <v>7180.7999999999993</v>
      </c>
      <c r="AJ18" s="100">
        <v>11</v>
      </c>
      <c r="AK18" s="100">
        <v>7180.7999999999993</v>
      </c>
      <c r="AL18" s="100">
        <v>10</v>
      </c>
      <c r="AM18" s="100">
        <v>6528</v>
      </c>
      <c r="AN18" s="100">
        <v>7</v>
      </c>
      <c r="AO18" s="100">
        <v>4569.5999999999995</v>
      </c>
      <c r="AP18" s="100">
        <v>10</v>
      </c>
      <c r="AQ18" s="100">
        <v>6528</v>
      </c>
      <c r="AR18" s="100">
        <v>6</v>
      </c>
      <c r="AS18" s="100">
        <v>3916.7999999999997</v>
      </c>
      <c r="AT18" s="100">
        <v>9</v>
      </c>
      <c r="AU18" s="100">
        <v>5875.2</v>
      </c>
      <c r="AV18" s="100">
        <v>8</v>
      </c>
      <c r="AW18" s="100">
        <v>5222.3999999999996</v>
      </c>
      <c r="AX18" s="100">
        <v>12</v>
      </c>
      <c r="AY18" s="100">
        <v>7833.5999999999995</v>
      </c>
      <c r="AZ18" s="100">
        <v>11</v>
      </c>
      <c r="BA18" s="100">
        <v>7180.7999999999993</v>
      </c>
      <c r="BB18" s="100">
        <v>7</v>
      </c>
      <c r="BC18" s="100">
        <v>4569.5999999999995</v>
      </c>
      <c r="BD18" s="100">
        <v>7</v>
      </c>
      <c r="BE18" s="100">
        <v>4569.5999999999995</v>
      </c>
      <c r="BF18" s="100">
        <v>6</v>
      </c>
      <c r="BG18" s="100">
        <v>3916.7999999999997</v>
      </c>
      <c r="BH18" s="100">
        <v>7</v>
      </c>
      <c r="BI18" s="100">
        <v>4569.5999999999995</v>
      </c>
      <c r="BJ18" s="100">
        <v>9</v>
      </c>
      <c r="BK18" s="100">
        <v>5875.2</v>
      </c>
      <c r="BL18" s="100">
        <v>10</v>
      </c>
      <c r="BM18" s="100">
        <v>6528</v>
      </c>
      <c r="BN18" s="100">
        <v>9</v>
      </c>
      <c r="BO18" s="100">
        <v>5875.2</v>
      </c>
      <c r="BP18" s="100">
        <v>7</v>
      </c>
      <c r="BQ18" s="100">
        <v>4569.5999999999995</v>
      </c>
      <c r="BR18" s="100">
        <v>8</v>
      </c>
      <c r="BS18" s="100">
        <v>5222.3999999999996</v>
      </c>
      <c r="BT18" s="100">
        <v>6</v>
      </c>
      <c r="BU18" s="100">
        <v>3916.7999999999997</v>
      </c>
      <c r="BV18" s="100">
        <v>12</v>
      </c>
      <c r="BW18" s="100">
        <v>7833.5999999999995</v>
      </c>
      <c r="BX18" s="100">
        <v>10</v>
      </c>
      <c r="BY18" s="100">
        <v>6528</v>
      </c>
      <c r="BZ18" s="100">
        <v>13</v>
      </c>
      <c r="CA18" s="100">
        <v>8486.4</v>
      </c>
      <c r="CB18" s="100">
        <v>9</v>
      </c>
      <c r="CC18" s="100">
        <v>5875.2</v>
      </c>
      <c r="CD18" s="100">
        <v>8</v>
      </c>
      <c r="CE18" s="100">
        <v>5222.3999999999996</v>
      </c>
      <c r="CF18" s="100">
        <v>8</v>
      </c>
      <c r="CG18" s="100">
        <v>5222.3999999999996</v>
      </c>
      <c r="CH18" s="100">
        <v>7</v>
      </c>
      <c r="CI18" s="100">
        <v>4569.5999999999995</v>
      </c>
      <c r="CJ18" s="100">
        <v>11</v>
      </c>
      <c r="CK18" s="100">
        <v>7180.7999999999993</v>
      </c>
      <c r="CL18" s="100">
        <v>10</v>
      </c>
      <c r="CM18" s="100">
        <v>6528</v>
      </c>
      <c r="CN18" s="100">
        <v>6</v>
      </c>
      <c r="CO18" s="100">
        <v>3916.7999999999997</v>
      </c>
      <c r="CP18" s="100">
        <v>7</v>
      </c>
      <c r="CQ18" s="100">
        <v>4569.5999999999995</v>
      </c>
      <c r="CR18" s="100">
        <v>10</v>
      </c>
      <c r="CS18" s="100">
        <v>6528</v>
      </c>
      <c r="CT18" s="100">
        <v>11</v>
      </c>
      <c r="CU18" s="100">
        <v>7180.7999999999993</v>
      </c>
    </row>
    <row r="19" spans="2:99">
      <c r="C19" s="99" t="s">
        <v>185</v>
      </c>
      <c r="D19" s="100">
        <v>9</v>
      </c>
      <c r="E19" s="100">
        <v>2970</v>
      </c>
      <c r="F19" s="100">
        <v>8</v>
      </c>
      <c r="G19" s="100">
        <v>2640</v>
      </c>
      <c r="H19" s="100">
        <v>8</v>
      </c>
      <c r="I19" s="100">
        <v>2640</v>
      </c>
      <c r="J19" s="100">
        <v>9</v>
      </c>
      <c r="K19" s="100">
        <v>2970</v>
      </c>
      <c r="L19" s="100">
        <v>6</v>
      </c>
      <c r="M19" s="100">
        <v>1980</v>
      </c>
      <c r="N19" s="100">
        <v>9</v>
      </c>
      <c r="O19" s="100">
        <v>2970</v>
      </c>
      <c r="P19" s="100">
        <v>10</v>
      </c>
      <c r="Q19" s="100">
        <v>3300</v>
      </c>
      <c r="R19" s="100">
        <v>9</v>
      </c>
      <c r="S19" s="100">
        <v>2970</v>
      </c>
      <c r="T19" s="100">
        <v>6</v>
      </c>
      <c r="U19" s="100">
        <v>1980</v>
      </c>
      <c r="V19" s="100">
        <v>5</v>
      </c>
      <c r="W19" s="100">
        <v>1650</v>
      </c>
      <c r="X19" s="100">
        <v>11</v>
      </c>
      <c r="Y19" s="100">
        <v>3630</v>
      </c>
      <c r="Z19" s="100">
        <v>10</v>
      </c>
      <c r="AA19" s="100">
        <v>3300</v>
      </c>
      <c r="AB19" s="100">
        <v>8</v>
      </c>
      <c r="AC19" s="100">
        <v>2640</v>
      </c>
      <c r="AD19" s="100">
        <v>8</v>
      </c>
      <c r="AE19" s="100">
        <v>2640</v>
      </c>
      <c r="AF19" s="100">
        <v>8</v>
      </c>
      <c r="AG19" s="100">
        <v>2640</v>
      </c>
      <c r="AH19" s="100">
        <v>10</v>
      </c>
      <c r="AI19" s="100">
        <v>3300</v>
      </c>
      <c r="AJ19" s="100">
        <v>10</v>
      </c>
      <c r="AK19" s="100">
        <v>3300</v>
      </c>
      <c r="AL19" s="100">
        <v>9</v>
      </c>
      <c r="AM19" s="100">
        <v>2970</v>
      </c>
      <c r="AN19" s="100">
        <v>6</v>
      </c>
      <c r="AO19" s="100">
        <v>1980</v>
      </c>
      <c r="AP19" s="100">
        <v>12</v>
      </c>
      <c r="AQ19" s="100">
        <v>3960</v>
      </c>
      <c r="AR19" s="100">
        <v>6</v>
      </c>
      <c r="AS19" s="100">
        <v>1980</v>
      </c>
      <c r="AT19" s="100">
        <v>8</v>
      </c>
      <c r="AU19" s="100">
        <v>2640</v>
      </c>
      <c r="AV19" s="100">
        <v>8</v>
      </c>
      <c r="AW19" s="100">
        <v>2640</v>
      </c>
      <c r="AX19" s="100">
        <v>12</v>
      </c>
      <c r="AY19" s="100">
        <v>3960</v>
      </c>
      <c r="AZ19" s="100">
        <v>9</v>
      </c>
      <c r="BA19" s="100">
        <v>2970</v>
      </c>
      <c r="BB19" s="100">
        <v>9</v>
      </c>
      <c r="BC19" s="100">
        <v>2970</v>
      </c>
      <c r="BD19" s="100">
        <v>7</v>
      </c>
      <c r="BE19" s="100">
        <v>2310</v>
      </c>
      <c r="BF19" s="100">
        <v>6</v>
      </c>
      <c r="BG19" s="100">
        <v>1980</v>
      </c>
      <c r="BH19" s="100">
        <v>7</v>
      </c>
      <c r="BI19" s="100">
        <v>2310</v>
      </c>
      <c r="BJ19" s="100">
        <v>8</v>
      </c>
      <c r="BK19" s="100">
        <v>2640</v>
      </c>
      <c r="BL19" s="100">
        <v>9</v>
      </c>
      <c r="BM19" s="100">
        <v>2970</v>
      </c>
      <c r="BN19" s="100">
        <v>10</v>
      </c>
      <c r="BO19" s="100">
        <v>3300</v>
      </c>
      <c r="BP19" s="100">
        <v>7</v>
      </c>
      <c r="BQ19" s="100">
        <v>2310</v>
      </c>
      <c r="BR19" s="100">
        <v>8</v>
      </c>
      <c r="BS19" s="100">
        <v>2640</v>
      </c>
      <c r="BT19" s="100">
        <v>7</v>
      </c>
      <c r="BU19" s="100">
        <v>2310</v>
      </c>
      <c r="BV19" s="100">
        <v>11</v>
      </c>
      <c r="BW19" s="100">
        <v>3630</v>
      </c>
      <c r="BX19" s="100">
        <v>11</v>
      </c>
      <c r="BY19" s="100">
        <v>3630</v>
      </c>
      <c r="BZ19" s="100">
        <v>13</v>
      </c>
      <c r="CA19" s="100">
        <v>4290</v>
      </c>
      <c r="CB19" s="100">
        <v>10</v>
      </c>
      <c r="CC19" s="100">
        <v>3300</v>
      </c>
      <c r="CD19" s="100">
        <v>8</v>
      </c>
      <c r="CE19" s="100">
        <v>2640</v>
      </c>
      <c r="CF19" s="100">
        <v>8</v>
      </c>
      <c r="CG19" s="100">
        <v>2640</v>
      </c>
      <c r="CH19" s="100">
        <v>7</v>
      </c>
      <c r="CI19" s="100">
        <v>2310</v>
      </c>
      <c r="CJ19" s="100">
        <v>11</v>
      </c>
      <c r="CK19" s="100">
        <v>3630</v>
      </c>
      <c r="CL19" s="100">
        <v>13</v>
      </c>
      <c r="CM19" s="100">
        <v>4290</v>
      </c>
      <c r="CN19" s="100">
        <v>8</v>
      </c>
      <c r="CO19" s="100">
        <v>2640</v>
      </c>
      <c r="CP19" s="100">
        <v>8</v>
      </c>
      <c r="CQ19" s="100">
        <v>2640</v>
      </c>
      <c r="CR19" s="100">
        <v>10</v>
      </c>
      <c r="CS19" s="100">
        <v>3300</v>
      </c>
      <c r="CT19" s="100">
        <v>12</v>
      </c>
      <c r="CU19" s="100">
        <v>3960</v>
      </c>
    </row>
    <row r="20" spans="2:99">
      <c r="B20" s="99" t="s">
        <v>127</v>
      </c>
      <c r="C20" s="99" t="s">
        <v>186</v>
      </c>
      <c r="D20" s="100">
        <v>17</v>
      </c>
      <c r="E20" s="100">
        <v>4875.6000000000004</v>
      </c>
      <c r="F20" s="100">
        <v>21</v>
      </c>
      <c r="G20" s="100">
        <v>6022.8</v>
      </c>
      <c r="H20" s="100">
        <v>19</v>
      </c>
      <c r="I20" s="100">
        <v>5449.2</v>
      </c>
      <c r="J20" s="100">
        <v>19</v>
      </c>
      <c r="K20" s="100">
        <v>5449.2</v>
      </c>
      <c r="L20" s="100">
        <v>17</v>
      </c>
      <c r="M20" s="100">
        <v>4875.6000000000004</v>
      </c>
      <c r="N20" s="100">
        <v>13</v>
      </c>
      <c r="O20" s="100">
        <v>3728.4</v>
      </c>
      <c r="P20" s="100">
        <v>19</v>
      </c>
      <c r="Q20" s="100">
        <v>5449.2</v>
      </c>
      <c r="R20" s="100">
        <v>12</v>
      </c>
      <c r="S20" s="100">
        <v>3441.6000000000004</v>
      </c>
      <c r="T20" s="100">
        <v>17</v>
      </c>
      <c r="U20" s="100">
        <v>4875.6000000000004</v>
      </c>
      <c r="V20" s="100">
        <v>14</v>
      </c>
      <c r="W20" s="100">
        <v>4015.2000000000003</v>
      </c>
      <c r="X20" s="100">
        <v>18</v>
      </c>
      <c r="Y20" s="100">
        <v>5162.4000000000005</v>
      </c>
      <c r="Z20" s="100">
        <v>20</v>
      </c>
      <c r="AA20" s="100">
        <v>5736</v>
      </c>
      <c r="AB20" s="100">
        <v>23</v>
      </c>
      <c r="AC20" s="100">
        <v>6596.4000000000005</v>
      </c>
      <c r="AD20" s="100">
        <v>24</v>
      </c>
      <c r="AE20" s="100">
        <v>6883.2000000000007</v>
      </c>
      <c r="AF20" s="100">
        <v>21</v>
      </c>
      <c r="AG20" s="100">
        <v>6022.8</v>
      </c>
      <c r="AH20" s="100">
        <v>13</v>
      </c>
      <c r="AI20" s="100">
        <v>3728.4</v>
      </c>
      <c r="AJ20" s="100">
        <v>23</v>
      </c>
      <c r="AK20" s="100">
        <v>6596.4000000000005</v>
      </c>
      <c r="AL20" s="100">
        <v>22</v>
      </c>
      <c r="AM20" s="100">
        <v>6309.6</v>
      </c>
      <c r="AN20" s="100">
        <v>19</v>
      </c>
      <c r="AO20" s="100">
        <v>5449.2</v>
      </c>
      <c r="AP20" s="100">
        <v>13</v>
      </c>
      <c r="AQ20" s="100">
        <v>3728.4</v>
      </c>
      <c r="AR20" s="100">
        <v>15</v>
      </c>
      <c r="AS20" s="100">
        <v>4302</v>
      </c>
      <c r="AT20" s="100">
        <v>19</v>
      </c>
      <c r="AU20" s="100">
        <v>5449.2</v>
      </c>
      <c r="AV20" s="100">
        <v>15</v>
      </c>
      <c r="AW20" s="100">
        <v>4302</v>
      </c>
      <c r="AX20" s="100">
        <v>17</v>
      </c>
      <c r="AY20" s="100">
        <v>4875.6000000000004</v>
      </c>
      <c r="AZ20" s="100">
        <v>27</v>
      </c>
      <c r="BA20" s="100">
        <v>7743.6</v>
      </c>
      <c r="BB20" s="100">
        <v>21</v>
      </c>
      <c r="BC20" s="100">
        <v>6022.8</v>
      </c>
      <c r="BD20" s="100">
        <v>26</v>
      </c>
      <c r="BE20" s="100">
        <v>7456.8</v>
      </c>
      <c r="BF20" s="100">
        <v>24</v>
      </c>
      <c r="BG20" s="100">
        <v>6883.2000000000007</v>
      </c>
      <c r="BH20" s="100">
        <v>18</v>
      </c>
      <c r="BI20" s="100">
        <v>5162.4000000000005</v>
      </c>
      <c r="BJ20" s="100">
        <v>17</v>
      </c>
      <c r="BK20" s="100">
        <v>4875.6000000000004</v>
      </c>
      <c r="BL20" s="100">
        <v>26</v>
      </c>
      <c r="BM20" s="100">
        <v>7456.8</v>
      </c>
      <c r="BN20" s="100">
        <v>26</v>
      </c>
      <c r="BO20" s="100">
        <v>7456.8</v>
      </c>
      <c r="BP20" s="100">
        <v>20</v>
      </c>
      <c r="BQ20" s="100">
        <v>5736</v>
      </c>
      <c r="BR20" s="100">
        <v>22</v>
      </c>
      <c r="BS20" s="100">
        <v>6309.6</v>
      </c>
      <c r="BT20" s="100">
        <v>21</v>
      </c>
      <c r="BU20" s="100">
        <v>6022.8</v>
      </c>
      <c r="BV20" s="100">
        <v>22</v>
      </c>
      <c r="BW20" s="100">
        <v>6309.6</v>
      </c>
      <c r="BX20" s="100">
        <v>25</v>
      </c>
      <c r="BY20" s="100">
        <v>7170</v>
      </c>
      <c r="BZ20" s="100">
        <v>21</v>
      </c>
      <c r="CA20" s="100">
        <v>6022.8</v>
      </c>
      <c r="CB20" s="100">
        <v>15</v>
      </c>
      <c r="CC20" s="100">
        <v>4302</v>
      </c>
      <c r="CD20" s="100">
        <v>20</v>
      </c>
      <c r="CE20" s="100">
        <v>5736</v>
      </c>
      <c r="CF20" s="100">
        <v>17</v>
      </c>
      <c r="CG20" s="100">
        <v>4875.6000000000004</v>
      </c>
      <c r="CH20" s="100">
        <v>15</v>
      </c>
      <c r="CI20" s="100">
        <v>4302</v>
      </c>
      <c r="CJ20" s="100">
        <v>13</v>
      </c>
      <c r="CK20" s="100">
        <v>3728.4</v>
      </c>
      <c r="CL20" s="100">
        <v>17</v>
      </c>
      <c r="CM20" s="100">
        <v>4875.6000000000004</v>
      </c>
      <c r="CN20" s="100">
        <v>16</v>
      </c>
      <c r="CO20" s="100">
        <v>4588.8</v>
      </c>
      <c r="CP20" s="100">
        <v>20</v>
      </c>
      <c r="CQ20" s="100">
        <v>5736</v>
      </c>
      <c r="CR20" s="100">
        <v>15</v>
      </c>
      <c r="CS20" s="100">
        <v>4302</v>
      </c>
      <c r="CT20" s="100">
        <v>15</v>
      </c>
      <c r="CU20" s="100">
        <v>4302</v>
      </c>
    </row>
    <row r="21" spans="2:99">
      <c r="C21" s="99" t="s">
        <v>187</v>
      </c>
      <c r="D21" s="100">
        <v>19</v>
      </c>
      <c r="E21" s="100">
        <v>1185.5999999999999</v>
      </c>
      <c r="F21" s="100">
        <v>22</v>
      </c>
      <c r="G21" s="100">
        <v>1372.8</v>
      </c>
      <c r="H21" s="100">
        <v>20</v>
      </c>
      <c r="I21" s="100">
        <v>1248</v>
      </c>
      <c r="J21" s="100">
        <v>21</v>
      </c>
      <c r="K21" s="100">
        <v>1310.3999999999999</v>
      </c>
      <c r="L21" s="100">
        <v>15</v>
      </c>
      <c r="M21" s="100">
        <v>936</v>
      </c>
      <c r="N21" s="100">
        <v>13</v>
      </c>
      <c r="O21" s="100">
        <v>811.19999999999993</v>
      </c>
      <c r="P21" s="100">
        <v>20</v>
      </c>
      <c r="Q21" s="100">
        <v>1248</v>
      </c>
      <c r="R21" s="100">
        <v>14</v>
      </c>
      <c r="S21" s="100">
        <v>873.6</v>
      </c>
      <c r="T21" s="100">
        <v>20</v>
      </c>
      <c r="U21" s="100">
        <v>1248</v>
      </c>
      <c r="V21" s="100">
        <v>16</v>
      </c>
      <c r="W21" s="100">
        <v>998.4</v>
      </c>
      <c r="X21" s="100">
        <v>19</v>
      </c>
      <c r="Y21" s="100">
        <v>1185.5999999999999</v>
      </c>
      <c r="Z21" s="100">
        <v>20</v>
      </c>
      <c r="AA21" s="100">
        <v>1248</v>
      </c>
      <c r="AB21" s="100">
        <v>22</v>
      </c>
      <c r="AC21" s="100">
        <v>1372.8</v>
      </c>
      <c r="AD21" s="100">
        <v>23</v>
      </c>
      <c r="AE21" s="100">
        <v>1435.2</v>
      </c>
      <c r="AF21" s="100">
        <v>22</v>
      </c>
      <c r="AG21" s="100">
        <v>1372.8</v>
      </c>
      <c r="AH21" s="100">
        <v>12</v>
      </c>
      <c r="AI21" s="100">
        <v>748.8</v>
      </c>
      <c r="AJ21" s="100">
        <v>26</v>
      </c>
      <c r="AK21" s="100">
        <v>1622.3999999999999</v>
      </c>
      <c r="AL21" s="100">
        <v>21</v>
      </c>
      <c r="AM21" s="100">
        <v>1310.3999999999999</v>
      </c>
      <c r="AN21" s="100">
        <v>23</v>
      </c>
      <c r="AO21" s="100">
        <v>1435.2</v>
      </c>
      <c r="AP21" s="100">
        <v>13</v>
      </c>
      <c r="AQ21" s="100">
        <v>811.19999999999993</v>
      </c>
      <c r="AR21" s="100">
        <v>15</v>
      </c>
      <c r="AS21" s="100">
        <v>936</v>
      </c>
      <c r="AT21" s="100">
        <v>21</v>
      </c>
      <c r="AU21" s="100">
        <v>1310.3999999999999</v>
      </c>
      <c r="AV21" s="100">
        <v>16</v>
      </c>
      <c r="AW21" s="100">
        <v>998.4</v>
      </c>
      <c r="AX21" s="100">
        <v>20</v>
      </c>
      <c r="AY21" s="100">
        <v>1248</v>
      </c>
      <c r="AZ21" s="100">
        <v>28</v>
      </c>
      <c r="BA21" s="100">
        <v>1747.2</v>
      </c>
      <c r="BB21" s="100">
        <v>20</v>
      </c>
      <c r="BC21" s="100">
        <v>1248</v>
      </c>
      <c r="BD21" s="100">
        <v>26</v>
      </c>
      <c r="BE21" s="100">
        <v>1622.3999999999999</v>
      </c>
      <c r="BF21" s="100">
        <v>25</v>
      </c>
      <c r="BG21" s="100">
        <v>1560</v>
      </c>
      <c r="BH21" s="100">
        <v>16</v>
      </c>
      <c r="BI21" s="100">
        <v>998.4</v>
      </c>
      <c r="BJ21" s="100">
        <v>21</v>
      </c>
      <c r="BK21" s="100">
        <v>1310.3999999999999</v>
      </c>
      <c r="BL21" s="100">
        <v>26</v>
      </c>
      <c r="BM21" s="100">
        <v>1622.3999999999999</v>
      </c>
      <c r="BN21" s="100">
        <v>27</v>
      </c>
      <c r="BO21" s="100">
        <v>1684.8</v>
      </c>
      <c r="BP21" s="100">
        <v>20</v>
      </c>
      <c r="BQ21" s="100">
        <v>1248</v>
      </c>
      <c r="BR21" s="100">
        <v>27</v>
      </c>
      <c r="BS21" s="100">
        <v>1684.8</v>
      </c>
      <c r="BT21" s="100">
        <v>22</v>
      </c>
      <c r="BU21" s="100">
        <v>1372.8</v>
      </c>
      <c r="BV21" s="100">
        <v>24</v>
      </c>
      <c r="BW21" s="100">
        <v>1497.6</v>
      </c>
      <c r="BX21" s="100">
        <v>25</v>
      </c>
      <c r="BY21" s="100">
        <v>1560</v>
      </c>
      <c r="BZ21" s="100">
        <v>21</v>
      </c>
      <c r="CA21" s="100">
        <v>1310.3999999999999</v>
      </c>
      <c r="CB21" s="100">
        <v>14</v>
      </c>
      <c r="CC21" s="100">
        <v>873.6</v>
      </c>
      <c r="CD21" s="100">
        <v>22</v>
      </c>
      <c r="CE21" s="100">
        <v>1372.8</v>
      </c>
      <c r="CF21" s="100">
        <v>16</v>
      </c>
      <c r="CG21" s="100">
        <v>998.4</v>
      </c>
      <c r="CH21" s="100">
        <v>16</v>
      </c>
      <c r="CI21" s="100">
        <v>998.4</v>
      </c>
      <c r="CJ21" s="100">
        <v>16</v>
      </c>
      <c r="CK21" s="100">
        <v>998.4</v>
      </c>
      <c r="CL21" s="100">
        <v>18</v>
      </c>
      <c r="CM21" s="100">
        <v>1123.2</v>
      </c>
      <c r="CN21" s="100">
        <v>17</v>
      </c>
      <c r="CO21" s="100">
        <v>1060.8</v>
      </c>
      <c r="CP21" s="100">
        <v>21</v>
      </c>
      <c r="CQ21" s="100">
        <v>1310.3999999999999</v>
      </c>
      <c r="CR21" s="100">
        <v>18</v>
      </c>
      <c r="CS21" s="100">
        <v>1123.2</v>
      </c>
      <c r="CT21" s="100">
        <v>14</v>
      </c>
      <c r="CU21" s="100">
        <v>873.6</v>
      </c>
    </row>
    <row r="22" spans="2:99">
      <c r="C22" s="99" t="s">
        <v>188</v>
      </c>
      <c r="D22" s="100">
        <v>18</v>
      </c>
      <c r="E22" s="100">
        <v>3369.6</v>
      </c>
      <c r="F22" s="100">
        <v>21</v>
      </c>
      <c r="G22" s="100">
        <v>3931.2</v>
      </c>
      <c r="H22" s="100">
        <v>21</v>
      </c>
      <c r="I22" s="100">
        <v>3931.2</v>
      </c>
      <c r="J22" s="100">
        <v>19</v>
      </c>
      <c r="K22" s="100">
        <v>3556.7999999999997</v>
      </c>
      <c r="L22" s="100">
        <v>17</v>
      </c>
      <c r="M22" s="100">
        <v>3182.3999999999996</v>
      </c>
      <c r="N22" s="100">
        <v>14</v>
      </c>
      <c r="O22" s="100">
        <v>2620.7999999999997</v>
      </c>
      <c r="P22" s="100">
        <v>22</v>
      </c>
      <c r="Q22" s="100">
        <v>4118.3999999999996</v>
      </c>
      <c r="R22" s="100">
        <v>12</v>
      </c>
      <c r="S22" s="100">
        <v>2246.3999999999996</v>
      </c>
      <c r="T22" s="100">
        <v>18</v>
      </c>
      <c r="U22" s="100">
        <v>3369.6</v>
      </c>
      <c r="V22" s="100">
        <v>13</v>
      </c>
      <c r="W22" s="100">
        <v>2433.6</v>
      </c>
      <c r="X22" s="100">
        <v>18</v>
      </c>
      <c r="Y22" s="100">
        <v>3369.6</v>
      </c>
      <c r="Z22" s="100">
        <v>20</v>
      </c>
      <c r="AA22" s="100">
        <v>3744</v>
      </c>
      <c r="AB22" s="100">
        <v>23</v>
      </c>
      <c r="AC22" s="100">
        <v>4305.5999999999995</v>
      </c>
      <c r="AD22" s="100">
        <v>23</v>
      </c>
      <c r="AE22" s="100">
        <v>4305.5999999999995</v>
      </c>
      <c r="AF22" s="100">
        <v>24</v>
      </c>
      <c r="AG22" s="100">
        <v>4492.7999999999993</v>
      </c>
      <c r="AH22" s="100">
        <v>13</v>
      </c>
      <c r="AI22" s="100">
        <v>2433.6</v>
      </c>
      <c r="AJ22" s="100">
        <v>22</v>
      </c>
      <c r="AK22" s="100">
        <v>4118.3999999999996</v>
      </c>
      <c r="AL22" s="100">
        <v>20</v>
      </c>
      <c r="AM22" s="100">
        <v>3744</v>
      </c>
      <c r="AN22" s="100">
        <v>21</v>
      </c>
      <c r="AO22" s="100">
        <v>3931.2</v>
      </c>
      <c r="AP22" s="100">
        <v>13</v>
      </c>
      <c r="AQ22" s="100">
        <v>2433.6</v>
      </c>
      <c r="AR22" s="100">
        <v>17</v>
      </c>
      <c r="AS22" s="100">
        <v>3182.3999999999996</v>
      </c>
      <c r="AT22" s="100">
        <v>22</v>
      </c>
      <c r="AU22" s="100">
        <v>4118.3999999999996</v>
      </c>
      <c r="AV22" s="100">
        <v>15</v>
      </c>
      <c r="AW22" s="100">
        <v>2808</v>
      </c>
      <c r="AX22" s="100">
        <v>20</v>
      </c>
      <c r="AY22" s="100">
        <v>3744</v>
      </c>
      <c r="AZ22" s="100">
        <v>27</v>
      </c>
      <c r="BA22" s="100">
        <v>5054.3999999999996</v>
      </c>
      <c r="BB22" s="100">
        <v>19</v>
      </c>
      <c r="BC22" s="100">
        <v>3556.7999999999997</v>
      </c>
      <c r="BD22" s="100">
        <v>24</v>
      </c>
      <c r="BE22" s="100">
        <v>4492.7999999999993</v>
      </c>
      <c r="BF22" s="100">
        <v>22</v>
      </c>
      <c r="BG22" s="100">
        <v>4118.3999999999996</v>
      </c>
      <c r="BH22" s="100">
        <v>18</v>
      </c>
      <c r="BI22" s="100">
        <v>3369.6</v>
      </c>
      <c r="BJ22" s="100">
        <v>21</v>
      </c>
      <c r="BK22" s="100">
        <v>3931.2</v>
      </c>
      <c r="BL22" s="100">
        <v>25</v>
      </c>
      <c r="BM22" s="100">
        <v>4680</v>
      </c>
      <c r="BN22" s="100">
        <v>29</v>
      </c>
      <c r="BO22" s="100">
        <v>5428.7999999999993</v>
      </c>
      <c r="BP22" s="100">
        <v>20</v>
      </c>
      <c r="BQ22" s="100">
        <v>3744</v>
      </c>
      <c r="BR22" s="100">
        <v>24</v>
      </c>
      <c r="BS22" s="100">
        <v>4492.7999999999993</v>
      </c>
      <c r="BT22" s="100">
        <v>21</v>
      </c>
      <c r="BU22" s="100">
        <v>3931.2</v>
      </c>
      <c r="BV22" s="100">
        <v>22</v>
      </c>
      <c r="BW22" s="100">
        <v>4118.3999999999996</v>
      </c>
      <c r="BX22" s="100">
        <v>21</v>
      </c>
      <c r="BY22" s="100">
        <v>3931.2</v>
      </c>
      <c r="BZ22" s="100">
        <v>23</v>
      </c>
      <c r="CA22" s="100">
        <v>4305.5999999999995</v>
      </c>
      <c r="CB22" s="100">
        <v>14</v>
      </c>
      <c r="CC22" s="100">
        <v>2620.7999999999997</v>
      </c>
      <c r="CD22" s="100">
        <v>20</v>
      </c>
      <c r="CE22" s="100">
        <v>3744</v>
      </c>
      <c r="CF22" s="100">
        <v>17</v>
      </c>
      <c r="CG22" s="100">
        <v>3182.3999999999996</v>
      </c>
      <c r="CH22" s="100">
        <v>13</v>
      </c>
      <c r="CI22" s="100">
        <v>2433.6</v>
      </c>
      <c r="CJ22" s="100">
        <v>14</v>
      </c>
      <c r="CK22" s="100">
        <v>2620.7999999999997</v>
      </c>
      <c r="CL22" s="100">
        <v>18</v>
      </c>
      <c r="CM22" s="100">
        <v>3369.6</v>
      </c>
      <c r="CN22" s="100">
        <v>16</v>
      </c>
      <c r="CO22" s="100">
        <v>2995.2</v>
      </c>
      <c r="CP22" s="100">
        <v>19</v>
      </c>
      <c r="CQ22" s="100">
        <v>3556.7999999999997</v>
      </c>
      <c r="CR22" s="100">
        <v>16</v>
      </c>
      <c r="CS22" s="100">
        <v>2995.2</v>
      </c>
      <c r="CT22" s="100">
        <v>14</v>
      </c>
      <c r="CU22" s="100">
        <v>2620.7999999999997</v>
      </c>
    </row>
    <row r="23" spans="2:99">
      <c r="C23" s="99" t="s">
        <v>189</v>
      </c>
      <c r="D23" s="100">
        <v>18</v>
      </c>
      <c r="E23" s="100">
        <v>5292</v>
      </c>
      <c r="F23" s="100">
        <v>20</v>
      </c>
      <c r="G23" s="100">
        <v>5880</v>
      </c>
      <c r="H23" s="100">
        <v>19</v>
      </c>
      <c r="I23" s="100">
        <v>5586</v>
      </c>
      <c r="J23" s="100">
        <v>19</v>
      </c>
      <c r="K23" s="100">
        <v>5586</v>
      </c>
      <c r="L23" s="100">
        <v>15</v>
      </c>
      <c r="M23" s="100">
        <v>4410</v>
      </c>
      <c r="N23" s="100">
        <v>13</v>
      </c>
      <c r="O23" s="100">
        <v>3822</v>
      </c>
      <c r="P23" s="100">
        <v>21</v>
      </c>
      <c r="Q23" s="100">
        <v>6174</v>
      </c>
      <c r="R23" s="100">
        <v>12</v>
      </c>
      <c r="S23" s="100">
        <v>3528</v>
      </c>
      <c r="T23" s="100">
        <v>18</v>
      </c>
      <c r="U23" s="100">
        <v>5292</v>
      </c>
      <c r="V23" s="100">
        <v>13</v>
      </c>
      <c r="W23" s="100">
        <v>3822</v>
      </c>
      <c r="X23" s="100">
        <v>17</v>
      </c>
      <c r="Y23" s="100">
        <v>4998</v>
      </c>
      <c r="Z23" s="100">
        <v>19</v>
      </c>
      <c r="AA23" s="100">
        <v>5586</v>
      </c>
      <c r="AB23" s="100">
        <v>24</v>
      </c>
      <c r="AC23" s="100">
        <v>7056</v>
      </c>
      <c r="AD23" s="100">
        <v>22</v>
      </c>
      <c r="AE23" s="100">
        <v>6468</v>
      </c>
      <c r="AF23" s="100">
        <v>23</v>
      </c>
      <c r="AG23" s="100">
        <v>6762</v>
      </c>
      <c r="AH23" s="100">
        <v>14</v>
      </c>
      <c r="AI23" s="100">
        <v>4116</v>
      </c>
      <c r="AJ23" s="100">
        <v>21</v>
      </c>
      <c r="AK23" s="100">
        <v>6174</v>
      </c>
      <c r="AL23" s="100">
        <v>21</v>
      </c>
      <c r="AM23" s="100">
        <v>6174</v>
      </c>
      <c r="AN23" s="100">
        <v>21</v>
      </c>
      <c r="AO23" s="100">
        <v>6174</v>
      </c>
      <c r="AP23" s="100">
        <v>14</v>
      </c>
      <c r="AQ23" s="100">
        <v>4116</v>
      </c>
      <c r="AR23" s="100">
        <v>16</v>
      </c>
      <c r="AS23" s="100">
        <v>4704</v>
      </c>
      <c r="AT23" s="100">
        <v>19</v>
      </c>
      <c r="AU23" s="100">
        <v>5586</v>
      </c>
      <c r="AV23" s="100">
        <v>15</v>
      </c>
      <c r="AW23" s="100">
        <v>4410</v>
      </c>
      <c r="AX23" s="100">
        <v>18</v>
      </c>
      <c r="AY23" s="100">
        <v>5292</v>
      </c>
      <c r="AZ23" s="100">
        <v>24</v>
      </c>
      <c r="BA23" s="100">
        <v>7056</v>
      </c>
      <c r="BB23" s="100">
        <v>19</v>
      </c>
      <c r="BC23" s="100">
        <v>5586</v>
      </c>
      <c r="BD23" s="100">
        <v>27</v>
      </c>
      <c r="BE23" s="100">
        <v>7938</v>
      </c>
      <c r="BF23" s="100">
        <v>25</v>
      </c>
      <c r="BG23" s="100">
        <v>7350</v>
      </c>
      <c r="BH23" s="100">
        <v>19</v>
      </c>
      <c r="BI23" s="100">
        <v>5586</v>
      </c>
      <c r="BJ23" s="100">
        <v>21</v>
      </c>
      <c r="BK23" s="100">
        <v>6174</v>
      </c>
      <c r="BL23" s="100">
        <v>23</v>
      </c>
      <c r="BM23" s="100">
        <v>6762</v>
      </c>
      <c r="BN23" s="100">
        <v>27</v>
      </c>
      <c r="BO23" s="100">
        <v>7938</v>
      </c>
      <c r="BP23" s="100">
        <v>20</v>
      </c>
      <c r="BQ23" s="100">
        <v>5880</v>
      </c>
      <c r="BR23" s="100">
        <v>26</v>
      </c>
      <c r="BS23" s="100">
        <v>7644</v>
      </c>
      <c r="BT23" s="100">
        <v>22</v>
      </c>
      <c r="BU23" s="100">
        <v>6468</v>
      </c>
      <c r="BV23" s="100">
        <v>22</v>
      </c>
      <c r="BW23" s="100">
        <v>6468</v>
      </c>
      <c r="BX23" s="100">
        <v>23</v>
      </c>
      <c r="BY23" s="100">
        <v>6762</v>
      </c>
      <c r="BZ23" s="100">
        <v>23</v>
      </c>
      <c r="CA23" s="100">
        <v>6762</v>
      </c>
      <c r="CB23" s="100">
        <v>14</v>
      </c>
      <c r="CC23" s="100">
        <v>4116</v>
      </c>
      <c r="CD23" s="100">
        <v>21</v>
      </c>
      <c r="CE23" s="100">
        <v>6174</v>
      </c>
      <c r="CF23" s="100">
        <v>18</v>
      </c>
      <c r="CG23" s="100">
        <v>5292</v>
      </c>
      <c r="CH23" s="100">
        <v>13</v>
      </c>
      <c r="CI23" s="100">
        <v>3822</v>
      </c>
      <c r="CJ23" s="100">
        <v>13</v>
      </c>
      <c r="CK23" s="100">
        <v>3822</v>
      </c>
      <c r="CL23" s="100">
        <v>17</v>
      </c>
      <c r="CM23" s="100">
        <v>4998</v>
      </c>
      <c r="CN23" s="100">
        <v>16</v>
      </c>
      <c r="CO23" s="100">
        <v>4704</v>
      </c>
      <c r="CP23" s="100">
        <v>20</v>
      </c>
      <c r="CQ23" s="100">
        <v>5880</v>
      </c>
      <c r="CR23" s="100">
        <v>17</v>
      </c>
      <c r="CS23" s="100">
        <v>4998</v>
      </c>
      <c r="CT23" s="100">
        <v>13</v>
      </c>
      <c r="CU23" s="100">
        <v>3822</v>
      </c>
    </row>
    <row r="24" spans="2:99">
      <c r="C24" s="99" t="s">
        <v>190</v>
      </c>
      <c r="D24" s="100">
        <v>16</v>
      </c>
      <c r="E24" s="100">
        <v>5875.2</v>
      </c>
      <c r="F24" s="100">
        <v>22</v>
      </c>
      <c r="G24" s="100">
        <v>8078.4</v>
      </c>
      <c r="H24" s="100">
        <v>20</v>
      </c>
      <c r="I24" s="100">
        <v>7344</v>
      </c>
      <c r="J24" s="100">
        <v>19</v>
      </c>
      <c r="K24" s="100">
        <v>6976.8</v>
      </c>
      <c r="L24" s="100">
        <v>16</v>
      </c>
      <c r="M24" s="100">
        <v>5875.2</v>
      </c>
      <c r="N24" s="100">
        <v>12</v>
      </c>
      <c r="O24" s="100">
        <v>4406.3999999999996</v>
      </c>
      <c r="P24" s="100">
        <v>21</v>
      </c>
      <c r="Q24" s="100">
        <v>7711.2</v>
      </c>
      <c r="R24" s="100">
        <v>11</v>
      </c>
      <c r="S24" s="100">
        <v>4039.2</v>
      </c>
      <c r="T24" s="100">
        <v>17</v>
      </c>
      <c r="U24" s="100">
        <v>6242.4</v>
      </c>
      <c r="V24" s="100">
        <v>15</v>
      </c>
      <c r="W24" s="100">
        <v>5508</v>
      </c>
      <c r="X24" s="100">
        <v>19</v>
      </c>
      <c r="Y24" s="100">
        <v>6976.8</v>
      </c>
      <c r="Z24" s="100">
        <v>20</v>
      </c>
      <c r="AA24" s="100">
        <v>7344</v>
      </c>
      <c r="AB24" s="100">
        <v>23</v>
      </c>
      <c r="AC24" s="100">
        <v>8445.6</v>
      </c>
      <c r="AD24" s="100">
        <v>21</v>
      </c>
      <c r="AE24" s="100">
        <v>7711.2</v>
      </c>
      <c r="AF24" s="100">
        <v>22</v>
      </c>
      <c r="AG24" s="100">
        <v>8078.4</v>
      </c>
      <c r="AH24" s="100">
        <v>14</v>
      </c>
      <c r="AI24" s="100">
        <v>5140.8</v>
      </c>
      <c r="AJ24" s="100">
        <v>22</v>
      </c>
      <c r="AK24" s="100">
        <v>8078.4</v>
      </c>
      <c r="AL24" s="100">
        <v>21</v>
      </c>
      <c r="AM24" s="100">
        <v>7711.2</v>
      </c>
      <c r="AN24" s="100">
        <v>21</v>
      </c>
      <c r="AO24" s="100">
        <v>7711.2</v>
      </c>
      <c r="AP24" s="100">
        <v>13</v>
      </c>
      <c r="AQ24" s="100">
        <v>4773.5999999999995</v>
      </c>
      <c r="AR24" s="100">
        <v>14</v>
      </c>
      <c r="AS24" s="100">
        <v>5140.8</v>
      </c>
      <c r="AT24" s="100">
        <v>21</v>
      </c>
      <c r="AU24" s="100">
        <v>7711.2</v>
      </c>
      <c r="AV24" s="100">
        <v>15</v>
      </c>
      <c r="AW24" s="100">
        <v>5508</v>
      </c>
      <c r="AX24" s="100">
        <v>17</v>
      </c>
      <c r="AY24" s="100">
        <v>6242.4</v>
      </c>
      <c r="AZ24" s="100">
        <v>27</v>
      </c>
      <c r="BA24" s="100">
        <v>9914.4</v>
      </c>
      <c r="BB24" s="100">
        <v>20</v>
      </c>
      <c r="BC24" s="100">
        <v>7344</v>
      </c>
      <c r="BD24" s="100">
        <v>23</v>
      </c>
      <c r="BE24" s="100">
        <v>8445.6</v>
      </c>
      <c r="BF24" s="100">
        <v>22</v>
      </c>
      <c r="BG24" s="100">
        <v>8078.4</v>
      </c>
      <c r="BH24" s="100">
        <v>16</v>
      </c>
      <c r="BI24" s="100">
        <v>5875.2</v>
      </c>
      <c r="BJ24" s="100">
        <v>20</v>
      </c>
      <c r="BK24" s="100">
        <v>7344</v>
      </c>
      <c r="BL24" s="100">
        <v>23</v>
      </c>
      <c r="BM24" s="100">
        <v>8445.6</v>
      </c>
      <c r="BN24" s="100">
        <v>29</v>
      </c>
      <c r="BO24" s="100">
        <v>10648.8</v>
      </c>
      <c r="BP24" s="100">
        <v>19</v>
      </c>
      <c r="BQ24" s="100">
        <v>6976.8</v>
      </c>
      <c r="BR24" s="100">
        <v>26</v>
      </c>
      <c r="BS24" s="100">
        <v>9547.1999999999989</v>
      </c>
      <c r="BT24" s="100">
        <v>21</v>
      </c>
      <c r="BU24" s="100">
        <v>7711.2</v>
      </c>
      <c r="BV24" s="100">
        <v>25</v>
      </c>
      <c r="BW24" s="100">
        <v>9180</v>
      </c>
      <c r="BX24" s="100">
        <v>24</v>
      </c>
      <c r="BY24" s="100">
        <v>8812.7999999999993</v>
      </c>
      <c r="BZ24" s="100">
        <v>22</v>
      </c>
      <c r="CA24" s="100">
        <v>8078.4</v>
      </c>
      <c r="CB24" s="100">
        <v>13</v>
      </c>
      <c r="CC24" s="100">
        <v>4773.5999999999995</v>
      </c>
      <c r="CD24" s="100">
        <v>19</v>
      </c>
      <c r="CE24" s="100">
        <v>6976.8</v>
      </c>
      <c r="CF24" s="100">
        <v>15</v>
      </c>
      <c r="CG24" s="100">
        <v>5508</v>
      </c>
      <c r="CH24" s="100">
        <v>15</v>
      </c>
      <c r="CI24" s="100">
        <v>5508</v>
      </c>
      <c r="CJ24" s="100">
        <v>14</v>
      </c>
      <c r="CK24" s="100">
        <v>5140.8</v>
      </c>
      <c r="CL24" s="100">
        <v>17</v>
      </c>
      <c r="CM24" s="100">
        <v>6242.4</v>
      </c>
      <c r="CN24" s="100">
        <v>17</v>
      </c>
      <c r="CO24" s="100">
        <v>6242.4</v>
      </c>
      <c r="CP24" s="100">
        <v>20</v>
      </c>
      <c r="CQ24" s="100">
        <v>7344</v>
      </c>
      <c r="CR24" s="100">
        <v>17</v>
      </c>
      <c r="CS24" s="100">
        <v>6242.4</v>
      </c>
      <c r="CT24" s="100">
        <v>15</v>
      </c>
      <c r="CU24" s="100">
        <v>5508</v>
      </c>
    </row>
    <row r="25" spans="2:99">
      <c r="C25" s="99" t="s">
        <v>191</v>
      </c>
      <c r="D25" s="100">
        <v>17</v>
      </c>
      <c r="E25" s="100">
        <v>9016.7999999999993</v>
      </c>
      <c r="F25" s="100">
        <v>19</v>
      </c>
      <c r="G25" s="100">
        <v>10077.6</v>
      </c>
      <c r="H25" s="100">
        <v>17</v>
      </c>
      <c r="I25" s="100">
        <v>9016.7999999999993</v>
      </c>
      <c r="J25" s="100">
        <v>20</v>
      </c>
      <c r="K25" s="100">
        <v>10608</v>
      </c>
      <c r="L25" s="100">
        <v>14</v>
      </c>
      <c r="M25" s="100">
        <v>7425.5999999999995</v>
      </c>
      <c r="N25" s="100">
        <v>13</v>
      </c>
      <c r="O25" s="100">
        <v>6895.2</v>
      </c>
      <c r="P25" s="100">
        <v>21</v>
      </c>
      <c r="Q25" s="100">
        <v>11138.4</v>
      </c>
      <c r="R25" s="100">
        <v>11</v>
      </c>
      <c r="S25" s="100">
        <v>5834.4</v>
      </c>
      <c r="T25" s="100">
        <v>18</v>
      </c>
      <c r="U25" s="100">
        <v>9547.1999999999989</v>
      </c>
      <c r="V25" s="100">
        <v>14</v>
      </c>
      <c r="W25" s="100">
        <v>7425.5999999999995</v>
      </c>
      <c r="X25" s="100">
        <v>18</v>
      </c>
      <c r="Y25" s="100">
        <v>9547.1999999999989</v>
      </c>
      <c r="Z25" s="100">
        <v>20</v>
      </c>
      <c r="AA25" s="100">
        <v>10608</v>
      </c>
      <c r="AB25" s="100">
        <v>20</v>
      </c>
      <c r="AC25" s="100">
        <v>10608</v>
      </c>
      <c r="AD25" s="100">
        <v>19</v>
      </c>
      <c r="AE25" s="100">
        <v>10077.6</v>
      </c>
      <c r="AF25" s="100">
        <v>21</v>
      </c>
      <c r="AG25" s="100">
        <v>11138.4</v>
      </c>
      <c r="AH25" s="100">
        <v>13</v>
      </c>
      <c r="AI25" s="100">
        <v>6895.2</v>
      </c>
      <c r="AJ25" s="100">
        <v>21</v>
      </c>
      <c r="AK25" s="100">
        <v>11138.4</v>
      </c>
      <c r="AL25" s="100">
        <v>19</v>
      </c>
      <c r="AM25" s="100">
        <v>10077.6</v>
      </c>
      <c r="AN25" s="100">
        <v>20</v>
      </c>
      <c r="AO25" s="100">
        <v>10608</v>
      </c>
      <c r="AP25" s="100">
        <v>15</v>
      </c>
      <c r="AQ25" s="100">
        <v>7956</v>
      </c>
      <c r="AR25" s="100">
        <v>16</v>
      </c>
      <c r="AS25" s="100">
        <v>8486.4</v>
      </c>
      <c r="AT25" s="100">
        <v>21</v>
      </c>
      <c r="AU25" s="100">
        <v>11138.4</v>
      </c>
      <c r="AV25" s="100">
        <v>14</v>
      </c>
      <c r="AW25" s="100">
        <v>7425.5999999999995</v>
      </c>
      <c r="AX25" s="100">
        <v>19</v>
      </c>
      <c r="AY25" s="100">
        <v>10077.6</v>
      </c>
      <c r="AZ25" s="100">
        <v>26</v>
      </c>
      <c r="BA25" s="100">
        <v>13790.4</v>
      </c>
      <c r="BB25" s="100">
        <v>17</v>
      </c>
      <c r="BC25" s="100">
        <v>9016.7999999999993</v>
      </c>
      <c r="BD25" s="100">
        <v>27</v>
      </c>
      <c r="BE25" s="100">
        <v>14320.8</v>
      </c>
      <c r="BF25" s="100">
        <v>23</v>
      </c>
      <c r="BG25" s="100">
        <v>12199.199999999999</v>
      </c>
      <c r="BH25" s="100">
        <v>17</v>
      </c>
      <c r="BI25" s="100">
        <v>9016.7999999999993</v>
      </c>
      <c r="BJ25" s="100">
        <v>19</v>
      </c>
      <c r="BK25" s="100">
        <v>10077.6</v>
      </c>
      <c r="BL25" s="100">
        <v>24</v>
      </c>
      <c r="BM25" s="100">
        <v>12729.599999999999</v>
      </c>
      <c r="BN25" s="100">
        <v>25</v>
      </c>
      <c r="BO25" s="100">
        <v>13260</v>
      </c>
      <c r="BP25" s="100">
        <v>20</v>
      </c>
      <c r="BQ25" s="100">
        <v>10608</v>
      </c>
      <c r="BR25" s="100">
        <v>24</v>
      </c>
      <c r="BS25" s="100">
        <v>12729.599999999999</v>
      </c>
      <c r="BT25" s="100">
        <v>19</v>
      </c>
      <c r="BU25" s="100">
        <v>10077.6</v>
      </c>
      <c r="BV25" s="100">
        <v>24</v>
      </c>
      <c r="BW25" s="100">
        <v>12729.599999999999</v>
      </c>
      <c r="BX25" s="100">
        <v>25</v>
      </c>
      <c r="BY25" s="100">
        <v>13260</v>
      </c>
      <c r="BZ25" s="100">
        <v>20</v>
      </c>
      <c r="CA25" s="100">
        <v>10608</v>
      </c>
      <c r="CB25" s="100">
        <v>12</v>
      </c>
      <c r="CC25" s="100">
        <v>6364.7999999999993</v>
      </c>
      <c r="CD25" s="100">
        <v>22</v>
      </c>
      <c r="CE25" s="100">
        <v>11668.8</v>
      </c>
      <c r="CF25" s="100">
        <v>17</v>
      </c>
      <c r="CG25" s="100">
        <v>9016.7999999999993</v>
      </c>
      <c r="CH25" s="100">
        <v>14</v>
      </c>
      <c r="CI25" s="100">
        <v>7425.5999999999995</v>
      </c>
      <c r="CJ25" s="100">
        <v>14</v>
      </c>
      <c r="CK25" s="100">
        <v>7425.5999999999995</v>
      </c>
      <c r="CL25" s="100">
        <v>16</v>
      </c>
      <c r="CM25" s="100">
        <v>8486.4</v>
      </c>
      <c r="CN25" s="100">
        <v>16</v>
      </c>
      <c r="CO25" s="100">
        <v>8486.4</v>
      </c>
      <c r="CP25" s="100">
        <v>21</v>
      </c>
      <c r="CQ25" s="100">
        <v>11138.4</v>
      </c>
      <c r="CR25" s="100">
        <v>15</v>
      </c>
      <c r="CS25" s="100">
        <v>7956</v>
      </c>
      <c r="CT25" s="100">
        <v>15</v>
      </c>
      <c r="CU25" s="100">
        <v>7956</v>
      </c>
    </row>
    <row r="26" spans="2:99">
      <c r="C26" s="99" t="s">
        <v>192</v>
      </c>
      <c r="D26" s="100">
        <v>15</v>
      </c>
      <c r="E26" s="100">
        <v>7290</v>
      </c>
      <c r="F26" s="100">
        <v>20</v>
      </c>
      <c r="G26" s="100">
        <v>9720</v>
      </c>
      <c r="H26" s="100">
        <v>17</v>
      </c>
      <c r="I26" s="100">
        <v>8262</v>
      </c>
      <c r="J26" s="100">
        <v>17</v>
      </c>
      <c r="K26" s="100">
        <v>8262</v>
      </c>
      <c r="L26" s="100">
        <v>16</v>
      </c>
      <c r="M26" s="100">
        <v>7776</v>
      </c>
      <c r="N26" s="100">
        <v>12</v>
      </c>
      <c r="O26" s="100">
        <v>5832</v>
      </c>
      <c r="P26" s="100">
        <v>21</v>
      </c>
      <c r="Q26" s="100">
        <v>10206</v>
      </c>
      <c r="R26" s="100">
        <v>13</v>
      </c>
      <c r="S26" s="100">
        <v>6318</v>
      </c>
      <c r="T26" s="100">
        <v>19</v>
      </c>
      <c r="U26" s="100">
        <v>9234</v>
      </c>
      <c r="V26" s="100">
        <v>13</v>
      </c>
      <c r="W26" s="100">
        <v>6318</v>
      </c>
      <c r="X26" s="100">
        <v>18</v>
      </c>
      <c r="Y26" s="100">
        <v>8748</v>
      </c>
      <c r="Z26" s="100">
        <v>18</v>
      </c>
      <c r="AA26" s="100">
        <v>8748</v>
      </c>
      <c r="AB26" s="100">
        <v>24</v>
      </c>
      <c r="AC26" s="100">
        <v>11664</v>
      </c>
      <c r="AD26" s="100">
        <v>21</v>
      </c>
      <c r="AE26" s="100">
        <v>10206</v>
      </c>
      <c r="AF26" s="100">
        <v>21</v>
      </c>
      <c r="AG26" s="100">
        <v>10206</v>
      </c>
      <c r="AH26" s="100">
        <v>13</v>
      </c>
      <c r="AI26" s="100">
        <v>6318</v>
      </c>
      <c r="AJ26" s="100">
        <v>24</v>
      </c>
      <c r="AK26" s="100">
        <v>11664</v>
      </c>
      <c r="AL26" s="100">
        <v>20</v>
      </c>
      <c r="AM26" s="100">
        <v>9720</v>
      </c>
      <c r="AN26" s="100">
        <v>20</v>
      </c>
      <c r="AO26" s="100">
        <v>9720</v>
      </c>
      <c r="AP26" s="100">
        <v>15</v>
      </c>
      <c r="AQ26" s="100">
        <v>7290</v>
      </c>
      <c r="AR26" s="100">
        <v>14</v>
      </c>
      <c r="AS26" s="100">
        <v>6804</v>
      </c>
      <c r="AT26" s="100">
        <v>21</v>
      </c>
      <c r="AU26" s="100">
        <v>10206</v>
      </c>
      <c r="AV26" s="100">
        <v>15</v>
      </c>
      <c r="AW26" s="100">
        <v>7290</v>
      </c>
      <c r="AX26" s="100">
        <v>17</v>
      </c>
      <c r="AY26" s="100">
        <v>8262</v>
      </c>
      <c r="AZ26" s="100">
        <v>25</v>
      </c>
      <c r="BA26" s="100">
        <v>12150</v>
      </c>
      <c r="BB26" s="100">
        <v>18</v>
      </c>
      <c r="BC26" s="100">
        <v>8748</v>
      </c>
      <c r="BD26" s="100">
        <v>26</v>
      </c>
      <c r="BE26" s="100">
        <v>12636</v>
      </c>
      <c r="BF26" s="100">
        <v>26</v>
      </c>
      <c r="BG26" s="100">
        <v>12636</v>
      </c>
      <c r="BH26" s="100">
        <v>17</v>
      </c>
      <c r="BI26" s="100">
        <v>8262</v>
      </c>
      <c r="BJ26" s="100">
        <v>17</v>
      </c>
      <c r="BK26" s="100">
        <v>8262</v>
      </c>
      <c r="BL26" s="100">
        <v>22</v>
      </c>
      <c r="BM26" s="100">
        <v>10692</v>
      </c>
      <c r="BN26" s="100">
        <v>25</v>
      </c>
      <c r="BO26" s="100">
        <v>12150</v>
      </c>
      <c r="BP26" s="100">
        <v>19</v>
      </c>
      <c r="BQ26" s="100">
        <v>9234</v>
      </c>
      <c r="BR26" s="100">
        <v>23</v>
      </c>
      <c r="BS26" s="100">
        <v>11178</v>
      </c>
      <c r="BT26" s="100">
        <v>18</v>
      </c>
      <c r="BU26" s="100">
        <v>8748</v>
      </c>
      <c r="BV26" s="100">
        <v>24</v>
      </c>
      <c r="BW26" s="100">
        <v>11664</v>
      </c>
      <c r="BX26" s="100">
        <v>24</v>
      </c>
      <c r="BY26" s="100">
        <v>11664</v>
      </c>
      <c r="BZ26" s="100">
        <v>21</v>
      </c>
      <c r="CA26" s="100">
        <v>10206</v>
      </c>
      <c r="CB26" s="100">
        <v>13</v>
      </c>
      <c r="CC26" s="100">
        <v>6318</v>
      </c>
      <c r="CD26" s="100">
        <v>22</v>
      </c>
      <c r="CE26" s="100">
        <v>10692</v>
      </c>
      <c r="CF26" s="100">
        <v>16</v>
      </c>
      <c r="CG26" s="100">
        <v>7776</v>
      </c>
      <c r="CH26" s="100">
        <v>14</v>
      </c>
      <c r="CI26" s="100">
        <v>6804</v>
      </c>
      <c r="CJ26" s="100">
        <v>14</v>
      </c>
      <c r="CK26" s="100">
        <v>6804</v>
      </c>
      <c r="CL26" s="100">
        <v>18</v>
      </c>
      <c r="CM26" s="100">
        <v>8748</v>
      </c>
      <c r="CN26" s="100">
        <v>16</v>
      </c>
      <c r="CO26" s="100">
        <v>7776</v>
      </c>
      <c r="CP26" s="100">
        <v>20</v>
      </c>
      <c r="CQ26" s="100">
        <v>9720</v>
      </c>
      <c r="CR26" s="100">
        <v>16</v>
      </c>
      <c r="CS26" s="100">
        <v>7776</v>
      </c>
      <c r="CT26" s="100">
        <v>13</v>
      </c>
      <c r="CU26" s="100">
        <v>6318</v>
      </c>
    </row>
    <row r="27" spans="2:99">
      <c r="C27" s="99" t="s">
        <v>193</v>
      </c>
      <c r="D27" s="100">
        <v>17</v>
      </c>
      <c r="E27" s="100">
        <v>7262.4</v>
      </c>
      <c r="F27" s="100">
        <v>20</v>
      </c>
      <c r="G27" s="100">
        <v>8544</v>
      </c>
      <c r="H27" s="100">
        <v>19</v>
      </c>
      <c r="I27" s="100">
        <v>8116.8</v>
      </c>
      <c r="J27" s="100">
        <v>21</v>
      </c>
      <c r="K27" s="100">
        <v>8971.1999999999989</v>
      </c>
      <c r="L27" s="100">
        <v>16</v>
      </c>
      <c r="M27" s="100">
        <v>6835.2</v>
      </c>
      <c r="N27" s="100">
        <v>12</v>
      </c>
      <c r="O27" s="100">
        <v>5126.3999999999996</v>
      </c>
      <c r="P27" s="100">
        <v>20</v>
      </c>
      <c r="Q27" s="100">
        <v>8544</v>
      </c>
      <c r="R27" s="100">
        <v>11</v>
      </c>
      <c r="S27" s="100">
        <v>4699.2</v>
      </c>
      <c r="T27" s="100">
        <v>17</v>
      </c>
      <c r="U27" s="100">
        <v>7262.4</v>
      </c>
      <c r="V27" s="100">
        <v>14</v>
      </c>
      <c r="W27" s="100">
        <v>5980.8</v>
      </c>
      <c r="X27" s="100">
        <v>17</v>
      </c>
      <c r="Y27" s="100">
        <v>7262.4</v>
      </c>
      <c r="Z27" s="100">
        <v>19</v>
      </c>
      <c r="AA27" s="100">
        <v>8116.8</v>
      </c>
      <c r="AB27" s="100">
        <v>24</v>
      </c>
      <c r="AC27" s="100">
        <v>10252.799999999999</v>
      </c>
      <c r="AD27" s="100">
        <v>22</v>
      </c>
      <c r="AE27" s="100">
        <v>9398.4</v>
      </c>
      <c r="AF27" s="100">
        <v>22</v>
      </c>
      <c r="AG27" s="100">
        <v>9398.4</v>
      </c>
      <c r="AH27" s="100">
        <v>12</v>
      </c>
      <c r="AI27" s="100">
        <v>5126.3999999999996</v>
      </c>
      <c r="AJ27" s="100">
        <v>24</v>
      </c>
      <c r="AK27" s="100">
        <v>10252.799999999999</v>
      </c>
      <c r="AL27" s="100">
        <v>20</v>
      </c>
      <c r="AM27" s="100">
        <v>8544</v>
      </c>
      <c r="AN27" s="100">
        <v>20</v>
      </c>
      <c r="AO27" s="100">
        <v>8544</v>
      </c>
      <c r="AP27" s="100">
        <v>15</v>
      </c>
      <c r="AQ27" s="100">
        <v>6408</v>
      </c>
      <c r="AR27" s="100">
        <v>14</v>
      </c>
      <c r="AS27" s="100">
        <v>5980.8</v>
      </c>
      <c r="AT27" s="100">
        <v>18</v>
      </c>
      <c r="AU27" s="100">
        <v>7689.5999999999995</v>
      </c>
      <c r="AV27" s="100">
        <v>15</v>
      </c>
      <c r="AW27" s="100">
        <v>6408</v>
      </c>
      <c r="AX27" s="100">
        <v>17</v>
      </c>
      <c r="AY27" s="100">
        <v>7262.4</v>
      </c>
      <c r="AZ27" s="100">
        <v>23</v>
      </c>
      <c r="BA27" s="100">
        <v>9825.6</v>
      </c>
      <c r="BB27" s="100">
        <v>19</v>
      </c>
      <c r="BC27" s="100">
        <v>8116.8</v>
      </c>
      <c r="BD27" s="100">
        <v>24</v>
      </c>
      <c r="BE27" s="100">
        <v>10252.799999999999</v>
      </c>
      <c r="BF27" s="100">
        <v>25</v>
      </c>
      <c r="BG27" s="100">
        <v>10680</v>
      </c>
      <c r="BH27" s="100">
        <v>16</v>
      </c>
      <c r="BI27" s="100">
        <v>6835.2</v>
      </c>
      <c r="BJ27" s="100">
        <v>19</v>
      </c>
      <c r="BK27" s="100">
        <v>8116.8</v>
      </c>
      <c r="BL27" s="100">
        <v>23</v>
      </c>
      <c r="BM27" s="100">
        <v>9825.6</v>
      </c>
      <c r="BN27" s="100">
        <v>28</v>
      </c>
      <c r="BO27" s="100">
        <v>11961.6</v>
      </c>
      <c r="BP27" s="100">
        <v>19</v>
      </c>
      <c r="BQ27" s="100">
        <v>8116.8</v>
      </c>
      <c r="BR27" s="100">
        <v>26</v>
      </c>
      <c r="BS27" s="100">
        <v>11107.199999999999</v>
      </c>
      <c r="BT27" s="100">
        <v>20</v>
      </c>
      <c r="BU27" s="100">
        <v>8544</v>
      </c>
      <c r="BV27" s="100">
        <v>22</v>
      </c>
      <c r="BW27" s="100">
        <v>9398.4</v>
      </c>
      <c r="BX27" s="100">
        <v>22</v>
      </c>
      <c r="BY27" s="100">
        <v>9398.4</v>
      </c>
      <c r="BZ27" s="100">
        <v>22</v>
      </c>
      <c r="CA27" s="100">
        <v>9398.4</v>
      </c>
      <c r="CB27" s="100">
        <v>14</v>
      </c>
      <c r="CC27" s="100">
        <v>5980.8</v>
      </c>
      <c r="CD27" s="100">
        <v>21</v>
      </c>
      <c r="CE27" s="100">
        <v>8971.1999999999989</v>
      </c>
      <c r="CF27" s="100">
        <v>16</v>
      </c>
      <c r="CG27" s="100">
        <v>6835.2</v>
      </c>
      <c r="CH27" s="100">
        <v>15</v>
      </c>
      <c r="CI27" s="100">
        <v>6408</v>
      </c>
      <c r="CJ27" s="100">
        <v>15</v>
      </c>
      <c r="CK27" s="100">
        <v>6408</v>
      </c>
      <c r="CL27" s="100">
        <v>18</v>
      </c>
      <c r="CM27" s="100">
        <v>7689.5999999999995</v>
      </c>
      <c r="CN27" s="100">
        <v>17</v>
      </c>
      <c r="CO27" s="100">
        <v>7262.4</v>
      </c>
      <c r="CP27" s="100">
        <v>21</v>
      </c>
      <c r="CQ27" s="100">
        <v>8971.1999999999989</v>
      </c>
      <c r="CR27" s="100">
        <v>16</v>
      </c>
      <c r="CS27" s="100">
        <v>6835.2</v>
      </c>
      <c r="CT27" s="100">
        <v>13</v>
      </c>
      <c r="CU27" s="100">
        <v>5553.5999999999995</v>
      </c>
    </row>
    <row r="28" spans="2:99">
      <c r="C28" s="99" t="s">
        <v>194</v>
      </c>
      <c r="D28" s="100">
        <v>17</v>
      </c>
      <c r="E28" s="100">
        <v>12546</v>
      </c>
      <c r="F28" s="100">
        <v>20</v>
      </c>
      <c r="G28" s="100">
        <v>14760</v>
      </c>
      <c r="H28" s="100">
        <v>17</v>
      </c>
      <c r="I28" s="100">
        <v>12546</v>
      </c>
      <c r="J28" s="100">
        <v>19</v>
      </c>
      <c r="K28" s="100">
        <v>14022</v>
      </c>
      <c r="L28" s="100">
        <v>16</v>
      </c>
      <c r="M28" s="100">
        <v>11808</v>
      </c>
      <c r="N28" s="100">
        <v>13</v>
      </c>
      <c r="O28" s="100">
        <v>9594</v>
      </c>
      <c r="P28" s="100">
        <v>19</v>
      </c>
      <c r="Q28" s="100">
        <v>14022</v>
      </c>
      <c r="R28" s="100">
        <v>12</v>
      </c>
      <c r="S28" s="100">
        <v>8856</v>
      </c>
      <c r="T28" s="100">
        <v>17</v>
      </c>
      <c r="U28" s="100">
        <v>12546</v>
      </c>
      <c r="V28" s="100">
        <v>13</v>
      </c>
      <c r="W28" s="100">
        <v>9594</v>
      </c>
      <c r="X28" s="100">
        <v>16</v>
      </c>
      <c r="Y28" s="100">
        <v>11808</v>
      </c>
      <c r="Z28" s="100">
        <v>18</v>
      </c>
      <c r="AA28" s="100">
        <v>13284</v>
      </c>
      <c r="AB28" s="100">
        <v>20</v>
      </c>
      <c r="AC28" s="100">
        <v>14760</v>
      </c>
      <c r="AD28" s="100">
        <v>20</v>
      </c>
      <c r="AE28" s="100">
        <v>14760</v>
      </c>
      <c r="AF28" s="100">
        <v>23</v>
      </c>
      <c r="AG28" s="100">
        <v>16974</v>
      </c>
      <c r="AH28" s="100">
        <v>13</v>
      </c>
      <c r="AI28" s="100">
        <v>9594</v>
      </c>
      <c r="AJ28" s="100">
        <v>21</v>
      </c>
      <c r="AK28" s="100">
        <v>15498</v>
      </c>
      <c r="AL28" s="100">
        <v>20</v>
      </c>
      <c r="AM28" s="100">
        <v>14760</v>
      </c>
      <c r="AN28" s="100">
        <v>22</v>
      </c>
      <c r="AO28" s="100">
        <v>16236</v>
      </c>
      <c r="AP28" s="100">
        <v>14</v>
      </c>
      <c r="AQ28" s="100">
        <v>10332</v>
      </c>
      <c r="AR28" s="100">
        <v>14</v>
      </c>
      <c r="AS28" s="100">
        <v>10332</v>
      </c>
      <c r="AT28" s="100">
        <v>20</v>
      </c>
      <c r="AU28" s="100">
        <v>14760</v>
      </c>
      <c r="AV28" s="100">
        <v>15</v>
      </c>
      <c r="AW28" s="100">
        <v>11070</v>
      </c>
      <c r="AX28" s="100">
        <v>18</v>
      </c>
      <c r="AY28" s="100">
        <v>13284</v>
      </c>
      <c r="AZ28" s="100">
        <v>25</v>
      </c>
      <c r="BA28" s="100">
        <v>18450</v>
      </c>
      <c r="BB28" s="100">
        <v>18</v>
      </c>
      <c r="BC28" s="100">
        <v>13284</v>
      </c>
      <c r="BD28" s="100">
        <v>26</v>
      </c>
      <c r="BE28" s="100">
        <v>19188</v>
      </c>
      <c r="BF28" s="100">
        <v>22</v>
      </c>
      <c r="BG28" s="100">
        <v>16236</v>
      </c>
      <c r="BH28" s="100">
        <v>16</v>
      </c>
      <c r="BI28" s="100">
        <v>11808</v>
      </c>
      <c r="BJ28" s="100">
        <v>18</v>
      </c>
      <c r="BK28" s="100">
        <v>13284</v>
      </c>
      <c r="BL28" s="100">
        <v>25</v>
      </c>
      <c r="BM28" s="100">
        <v>18450</v>
      </c>
      <c r="BN28" s="100">
        <v>27</v>
      </c>
      <c r="BO28" s="100">
        <v>19926</v>
      </c>
      <c r="BP28" s="100">
        <v>19</v>
      </c>
      <c r="BQ28" s="100">
        <v>14022</v>
      </c>
      <c r="BR28" s="100">
        <v>21</v>
      </c>
      <c r="BS28" s="100">
        <v>15498</v>
      </c>
      <c r="BT28" s="100">
        <v>19</v>
      </c>
      <c r="BU28" s="100">
        <v>14022</v>
      </c>
      <c r="BV28" s="100">
        <v>23</v>
      </c>
      <c r="BW28" s="100">
        <v>16974</v>
      </c>
      <c r="BX28" s="100">
        <v>21</v>
      </c>
      <c r="BY28" s="100">
        <v>15498</v>
      </c>
      <c r="BZ28" s="100">
        <v>21</v>
      </c>
      <c r="CA28" s="100">
        <v>15498</v>
      </c>
      <c r="CB28" s="100">
        <v>14</v>
      </c>
      <c r="CC28" s="100">
        <v>10332</v>
      </c>
      <c r="CD28" s="100">
        <v>20</v>
      </c>
      <c r="CE28" s="100">
        <v>14760</v>
      </c>
      <c r="CF28" s="100">
        <v>17</v>
      </c>
      <c r="CG28" s="100">
        <v>12546</v>
      </c>
      <c r="CH28" s="100">
        <v>14</v>
      </c>
      <c r="CI28" s="100">
        <v>10332</v>
      </c>
      <c r="CJ28" s="100">
        <v>12</v>
      </c>
      <c r="CK28" s="100">
        <v>8856</v>
      </c>
      <c r="CL28" s="100">
        <v>16</v>
      </c>
      <c r="CM28" s="100">
        <v>11808</v>
      </c>
      <c r="CN28" s="100">
        <v>14</v>
      </c>
      <c r="CO28" s="100">
        <v>10332</v>
      </c>
      <c r="CP28" s="100">
        <v>19</v>
      </c>
      <c r="CQ28" s="100">
        <v>14022</v>
      </c>
      <c r="CR28" s="100">
        <v>14</v>
      </c>
      <c r="CS28" s="100">
        <v>10332</v>
      </c>
      <c r="CT28" s="100">
        <v>14</v>
      </c>
      <c r="CU28" s="100">
        <v>10332</v>
      </c>
    </row>
    <row r="29" spans="2:99">
      <c r="C29" s="99" t="s">
        <v>195</v>
      </c>
      <c r="D29" s="100">
        <v>18</v>
      </c>
      <c r="E29" s="100">
        <v>6091.2</v>
      </c>
      <c r="F29" s="100">
        <v>21</v>
      </c>
      <c r="G29" s="100">
        <v>7106.4</v>
      </c>
      <c r="H29" s="100">
        <v>20</v>
      </c>
      <c r="I29" s="100">
        <v>6768</v>
      </c>
      <c r="J29" s="100">
        <v>20</v>
      </c>
      <c r="K29" s="100">
        <v>6768</v>
      </c>
      <c r="L29" s="100">
        <v>15</v>
      </c>
      <c r="M29" s="100">
        <v>5076</v>
      </c>
      <c r="N29" s="100">
        <v>12</v>
      </c>
      <c r="O29" s="100">
        <v>4060.7999999999997</v>
      </c>
      <c r="P29" s="100">
        <v>23</v>
      </c>
      <c r="Q29" s="100">
        <v>7783.2</v>
      </c>
      <c r="R29" s="100">
        <v>12</v>
      </c>
      <c r="S29" s="100">
        <v>4060.7999999999997</v>
      </c>
      <c r="T29" s="100">
        <v>18</v>
      </c>
      <c r="U29" s="100">
        <v>6091.2</v>
      </c>
      <c r="V29" s="100">
        <v>13</v>
      </c>
      <c r="W29" s="100">
        <v>4399.2</v>
      </c>
      <c r="X29" s="100">
        <v>17</v>
      </c>
      <c r="Y29" s="100">
        <v>5752.7999999999993</v>
      </c>
      <c r="Z29" s="100">
        <v>21</v>
      </c>
      <c r="AA29" s="100">
        <v>7106.4</v>
      </c>
      <c r="AB29" s="100">
        <v>23</v>
      </c>
      <c r="AC29" s="100">
        <v>7783.2</v>
      </c>
      <c r="AD29" s="100">
        <v>20</v>
      </c>
      <c r="AE29" s="100">
        <v>6768</v>
      </c>
      <c r="AF29" s="100">
        <v>21</v>
      </c>
      <c r="AG29" s="100">
        <v>7106.4</v>
      </c>
      <c r="AH29" s="100">
        <v>14</v>
      </c>
      <c r="AI29" s="100">
        <v>4737.5999999999995</v>
      </c>
      <c r="AJ29" s="100">
        <v>22</v>
      </c>
      <c r="AK29" s="100">
        <v>7444.7999999999993</v>
      </c>
      <c r="AL29" s="100">
        <v>22</v>
      </c>
      <c r="AM29" s="100">
        <v>7444.7999999999993</v>
      </c>
      <c r="AN29" s="100">
        <v>21</v>
      </c>
      <c r="AO29" s="100">
        <v>7106.4</v>
      </c>
      <c r="AP29" s="100">
        <v>13</v>
      </c>
      <c r="AQ29" s="100">
        <v>4399.2</v>
      </c>
      <c r="AR29" s="100">
        <v>15</v>
      </c>
      <c r="AS29" s="100">
        <v>5076</v>
      </c>
      <c r="AT29" s="100">
        <v>19</v>
      </c>
      <c r="AU29" s="100">
        <v>6429.5999999999995</v>
      </c>
      <c r="AV29" s="100">
        <v>14</v>
      </c>
      <c r="AW29" s="100">
        <v>4737.5999999999995</v>
      </c>
      <c r="AX29" s="100">
        <v>17</v>
      </c>
      <c r="AY29" s="100">
        <v>5752.7999999999993</v>
      </c>
      <c r="AZ29" s="100">
        <v>28</v>
      </c>
      <c r="BA29" s="100">
        <v>9475.1999999999989</v>
      </c>
      <c r="BB29" s="100">
        <v>20</v>
      </c>
      <c r="BC29" s="100">
        <v>6768</v>
      </c>
      <c r="BD29" s="100">
        <v>27</v>
      </c>
      <c r="BE29" s="100">
        <v>9136.7999999999993</v>
      </c>
      <c r="BF29" s="100">
        <v>23</v>
      </c>
      <c r="BG29" s="100">
        <v>7783.2</v>
      </c>
      <c r="BH29" s="100">
        <v>17</v>
      </c>
      <c r="BI29" s="100">
        <v>5752.7999999999993</v>
      </c>
      <c r="BJ29" s="100">
        <v>21</v>
      </c>
      <c r="BK29" s="100">
        <v>7106.4</v>
      </c>
      <c r="BL29" s="100">
        <v>24</v>
      </c>
      <c r="BM29" s="100">
        <v>8121.5999999999995</v>
      </c>
      <c r="BN29" s="100">
        <v>27</v>
      </c>
      <c r="BO29" s="100">
        <v>9136.7999999999993</v>
      </c>
      <c r="BP29" s="100">
        <v>21</v>
      </c>
      <c r="BQ29" s="100">
        <v>7106.4</v>
      </c>
      <c r="BR29" s="100">
        <v>25</v>
      </c>
      <c r="BS29" s="100">
        <v>8460</v>
      </c>
      <c r="BT29" s="100">
        <v>22</v>
      </c>
      <c r="BU29" s="100">
        <v>7444.7999999999993</v>
      </c>
      <c r="BV29" s="100">
        <v>22</v>
      </c>
      <c r="BW29" s="100">
        <v>7444.7999999999993</v>
      </c>
      <c r="BX29" s="100">
        <v>24</v>
      </c>
      <c r="BY29" s="100">
        <v>8121.5999999999995</v>
      </c>
      <c r="BZ29" s="100">
        <v>21</v>
      </c>
      <c r="CA29" s="100">
        <v>7106.4</v>
      </c>
      <c r="CB29" s="100">
        <v>15</v>
      </c>
      <c r="CC29" s="100">
        <v>5076</v>
      </c>
      <c r="CD29" s="100">
        <v>21</v>
      </c>
      <c r="CE29" s="100">
        <v>7106.4</v>
      </c>
      <c r="CF29" s="100">
        <v>15</v>
      </c>
      <c r="CG29" s="100">
        <v>5076</v>
      </c>
      <c r="CH29" s="100">
        <v>14</v>
      </c>
      <c r="CI29" s="100">
        <v>4737.5999999999995</v>
      </c>
      <c r="CJ29" s="100">
        <v>14</v>
      </c>
      <c r="CK29" s="100">
        <v>4737.5999999999995</v>
      </c>
      <c r="CL29" s="100">
        <v>18</v>
      </c>
      <c r="CM29" s="100">
        <v>6091.2</v>
      </c>
      <c r="CN29" s="100">
        <v>16</v>
      </c>
      <c r="CO29" s="100">
        <v>5414.4</v>
      </c>
      <c r="CP29" s="100">
        <v>18</v>
      </c>
      <c r="CQ29" s="100">
        <v>6091.2</v>
      </c>
      <c r="CR29" s="100">
        <v>16</v>
      </c>
      <c r="CS29" s="100">
        <v>5414.4</v>
      </c>
      <c r="CT29" s="100">
        <v>14</v>
      </c>
      <c r="CU29" s="100">
        <v>4737.5999999999995</v>
      </c>
    </row>
    <row r="30" spans="2:99">
      <c r="C30" s="99" t="s">
        <v>196</v>
      </c>
      <c r="D30" s="100">
        <v>17</v>
      </c>
      <c r="E30" s="100">
        <v>2366.3999999999996</v>
      </c>
      <c r="F30" s="100">
        <v>23</v>
      </c>
      <c r="G30" s="100">
        <v>3201.6</v>
      </c>
      <c r="H30" s="100">
        <v>19</v>
      </c>
      <c r="I30" s="100">
        <v>2644.7999999999997</v>
      </c>
      <c r="J30" s="100">
        <v>20</v>
      </c>
      <c r="K30" s="100">
        <v>2784</v>
      </c>
      <c r="L30" s="100">
        <v>14</v>
      </c>
      <c r="M30" s="100">
        <v>1948.7999999999997</v>
      </c>
      <c r="N30" s="100">
        <v>12</v>
      </c>
      <c r="O30" s="100">
        <v>1670.3999999999999</v>
      </c>
      <c r="P30" s="100">
        <v>21</v>
      </c>
      <c r="Q30" s="100">
        <v>2923.2</v>
      </c>
      <c r="R30" s="100">
        <v>14</v>
      </c>
      <c r="S30" s="100">
        <v>1948.7999999999997</v>
      </c>
      <c r="T30" s="100">
        <v>18</v>
      </c>
      <c r="U30" s="100">
        <v>2505.6</v>
      </c>
      <c r="V30" s="100">
        <v>14</v>
      </c>
      <c r="W30" s="100">
        <v>1948.7999999999997</v>
      </c>
      <c r="X30" s="100">
        <v>17</v>
      </c>
      <c r="Y30" s="100">
        <v>2366.3999999999996</v>
      </c>
      <c r="Z30" s="100">
        <v>21</v>
      </c>
      <c r="AA30" s="100">
        <v>2923.2</v>
      </c>
      <c r="AB30" s="100">
        <v>23</v>
      </c>
      <c r="AC30" s="100">
        <v>3201.6</v>
      </c>
      <c r="AD30" s="100">
        <v>23</v>
      </c>
      <c r="AE30" s="100">
        <v>3201.6</v>
      </c>
      <c r="AF30" s="100">
        <v>25</v>
      </c>
      <c r="AG30" s="100">
        <v>3479.9999999999995</v>
      </c>
      <c r="AH30" s="100">
        <v>15</v>
      </c>
      <c r="AI30" s="100">
        <v>2088</v>
      </c>
      <c r="AJ30" s="100">
        <v>23</v>
      </c>
      <c r="AK30" s="100">
        <v>3201.6</v>
      </c>
      <c r="AL30" s="100">
        <v>20</v>
      </c>
      <c r="AM30" s="100">
        <v>2784</v>
      </c>
      <c r="AN30" s="100">
        <v>21</v>
      </c>
      <c r="AO30" s="100">
        <v>2923.2</v>
      </c>
      <c r="AP30" s="100">
        <v>15</v>
      </c>
      <c r="AQ30" s="100">
        <v>2088</v>
      </c>
      <c r="AR30" s="100">
        <v>15</v>
      </c>
      <c r="AS30" s="100">
        <v>2088</v>
      </c>
      <c r="AT30" s="100">
        <v>21</v>
      </c>
      <c r="AU30" s="100">
        <v>2923.2</v>
      </c>
      <c r="AV30" s="100">
        <v>15</v>
      </c>
      <c r="AW30" s="100">
        <v>2088</v>
      </c>
      <c r="AX30" s="100">
        <v>17</v>
      </c>
      <c r="AY30" s="100">
        <v>2366.3999999999996</v>
      </c>
      <c r="AZ30" s="100">
        <v>24</v>
      </c>
      <c r="BA30" s="100">
        <v>3340.7999999999997</v>
      </c>
      <c r="BB30" s="100">
        <v>21</v>
      </c>
      <c r="BC30" s="100">
        <v>2923.2</v>
      </c>
      <c r="BD30" s="100">
        <v>23</v>
      </c>
      <c r="BE30" s="100">
        <v>3201.6</v>
      </c>
      <c r="BF30" s="100">
        <v>27</v>
      </c>
      <c r="BG30" s="100">
        <v>3758.3999999999996</v>
      </c>
      <c r="BH30" s="100">
        <v>17</v>
      </c>
      <c r="BI30" s="100">
        <v>2366.3999999999996</v>
      </c>
      <c r="BJ30" s="100">
        <v>19</v>
      </c>
      <c r="BK30" s="100">
        <v>2644.7999999999997</v>
      </c>
      <c r="BL30" s="100">
        <v>27</v>
      </c>
      <c r="BM30" s="100">
        <v>3758.3999999999996</v>
      </c>
      <c r="BN30" s="100">
        <v>27</v>
      </c>
      <c r="BO30" s="100">
        <v>3758.3999999999996</v>
      </c>
      <c r="BP30" s="100">
        <v>18</v>
      </c>
      <c r="BQ30" s="100">
        <v>2505.6</v>
      </c>
      <c r="BR30" s="100">
        <v>25</v>
      </c>
      <c r="BS30" s="100">
        <v>3479.9999999999995</v>
      </c>
      <c r="BT30" s="100">
        <v>20</v>
      </c>
      <c r="BU30" s="100">
        <v>2784</v>
      </c>
      <c r="BV30" s="100">
        <v>24</v>
      </c>
      <c r="BW30" s="100">
        <v>3340.7999999999997</v>
      </c>
      <c r="BX30" s="100">
        <v>24</v>
      </c>
      <c r="BY30" s="100">
        <v>3340.7999999999997</v>
      </c>
      <c r="BZ30" s="100">
        <v>24</v>
      </c>
      <c r="CA30" s="100">
        <v>3340.7999999999997</v>
      </c>
      <c r="CB30" s="100">
        <v>15</v>
      </c>
      <c r="CC30" s="100">
        <v>2088</v>
      </c>
      <c r="CD30" s="100">
        <v>23</v>
      </c>
      <c r="CE30" s="100">
        <v>3201.6</v>
      </c>
      <c r="CF30" s="100">
        <v>15</v>
      </c>
      <c r="CG30" s="100">
        <v>2088</v>
      </c>
      <c r="CH30" s="100">
        <v>13</v>
      </c>
      <c r="CI30" s="100">
        <v>1809.6</v>
      </c>
      <c r="CJ30" s="100">
        <v>15</v>
      </c>
      <c r="CK30" s="100">
        <v>2088</v>
      </c>
      <c r="CL30" s="100">
        <v>18</v>
      </c>
      <c r="CM30" s="100">
        <v>2505.6</v>
      </c>
      <c r="CN30" s="100">
        <v>15</v>
      </c>
      <c r="CO30" s="100">
        <v>2088</v>
      </c>
      <c r="CP30" s="100">
        <v>20</v>
      </c>
      <c r="CQ30" s="100">
        <v>2784</v>
      </c>
      <c r="CR30" s="100">
        <v>17</v>
      </c>
      <c r="CS30" s="100">
        <v>2366.3999999999996</v>
      </c>
      <c r="CT30" s="100">
        <v>16</v>
      </c>
      <c r="CU30" s="100">
        <v>2227.1999999999998</v>
      </c>
    </row>
    <row r="31" spans="2:99">
      <c r="C31" s="99" t="s">
        <v>197</v>
      </c>
      <c r="D31" s="100">
        <v>17</v>
      </c>
      <c r="E31" s="100">
        <v>5793.6</v>
      </c>
      <c r="F31" s="100">
        <v>21</v>
      </c>
      <c r="G31" s="100">
        <v>7156.8</v>
      </c>
      <c r="H31" s="100">
        <v>19</v>
      </c>
      <c r="I31" s="100">
        <v>6475.2</v>
      </c>
      <c r="J31" s="100">
        <v>18</v>
      </c>
      <c r="K31" s="100">
        <v>6134.4000000000005</v>
      </c>
      <c r="L31" s="100">
        <v>16</v>
      </c>
      <c r="M31" s="100">
        <v>5452.8</v>
      </c>
      <c r="N31" s="100">
        <v>14</v>
      </c>
      <c r="O31" s="100">
        <v>4771.2</v>
      </c>
      <c r="P31" s="100">
        <v>19</v>
      </c>
      <c r="Q31" s="100">
        <v>6475.2</v>
      </c>
      <c r="R31" s="100">
        <v>13</v>
      </c>
      <c r="S31" s="100">
        <v>4430.4000000000005</v>
      </c>
      <c r="T31" s="100">
        <v>17</v>
      </c>
      <c r="U31" s="100">
        <v>5793.6</v>
      </c>
      <c r="V31" s="100">
        <v>14</v>
      </c>
      <c r="W31" s="100">
        <v>4771.2</v>
      </c>
      <c r="X31" s="100">
        <v>16</v>
      </c>
      <c r="Y31" s="100">
        <v>5452.8</v>
      </c>
      <c r="Z31" s="100">
        <v>18</v>
      </c>
      <c r="AA31" s="100">
        <v>6134.4000000000005</v>
      </c>
      <c r="AB31" s="100">
        <v>21</v>
      </c>
      <c r="AC31" s="100">
        <v>7156.8</v>
      </c>
      <c r="AD31" s="100">
        <v>22</v>
      </c>
      <c r="AE31" s="100">
        <v>7497.6</v>
      </c>
      <c r="AF31" s="100">
        <v>22</v>
      </c>
      <c r="AG31" s="100">
        <v>7497.6</v>
      </c>
      <c r="AH31" s="100">
        <v>14</v>
      </c>
      <c r="AI31" s="100">
        <v>4771.2</v>
      </c>
      <c r="AJ31" s="100">
        <v>23</v>
      </c>
      <c r="AK31" s="100">
        <v>7838.4000000000005</v>
      </c>
      <c r="AL31" s="100">
        <v>21</v>
      </c>
      <c r="AM31" s="100">
        <v>7156.8</v>
      </c>
      <c r="AN31" s="100">
        <v>21</v>
      </c>
      <c r="AO31" s="100">
        <v>7156.8</v>
      </c>
      <c r="AP31" s="100">
        <v>14</v>
      </c>
      <c r="AQ31" s="100">
        <v>4771.2</v>
      </c>
      <c r="AR31" s="100">
        <v>15</v>
      </c>
      <c r="AS31" s="100">
        <v>5112</v>
      </c>
      <c r="AT31" s="100">
        <v>22</v>
      </c>
      <c r="AU31" s="100">
        <v>7497.6</v>
      </c>
      <c r="AV31" s="100">
        <v>15</v>
      </c>
      <c r="AW31" s="100">
        <v>5112</v>
      </c>
      <c r="AX31" s="100">
        <v>19</v>
      </c>
      <c r="AY31" s="100">
        <v>6475.2</v>
      </c>
      <c r="AZ31" s="100">
        <v>25</v>
      </c>
      <c r="BA31" s="100">
        <v>8520</v>
      </c>
      <c r="BB31" s="100">
        <v>19</v>
      </c>
      <c r="BC31" s="100">
        <v>6475.2</v>
      </c>
      <c r="BD31" s="100">
        <v>25</v>
      </c>
      <c r="BE31" s="100">
        <v>8520</v>
      </c>
      <c r="BF31" s="100">
        <v>25</v>
      </c>
      <c r="BG31" s="100">
        <v>8520</v>
      </c>
      <c r="BH31" s="100">
        <v>19</v>
      </c>
      <c r="BI31" s="100">
        <v>6475.2</v>
      </c>
      <c r="BJ31" s="100">
        <v>21</v>
      </c>
      <c r="BK31" s="100">
        <v>7156.8</v>
      </c>
      <c r="BL31" s="100">
        <v>24</v>
      </c>
      <c r="BM31" s="100">
        <v>8179.2000000000007</v>
      </c>
      <c r="BN31" s="100">
        <v>26</v>
      </c>
      <c r="BO31" s="100">
        <v>8860.8000000000011</v>
      </c>
      <c r="BP31" s="100">
        <v>21</v>
      </c>
      <c r="BQ31" s="100">
        <v>7156.8</v>
      </c>
      <c r="BR31" s="100">
        <v>24</v>
      </c>
      <c r="BS31" s="100">
        <v>8179.2000000000007</v>
      </c>
      <c r="BT31" s="100">
        <v>20</v>
      </c>
      <c r="BU31" s="100">
        <v>6816</v>
      </c>
      <c r="BV31" s="100">
        <v>21</v>
      </c>
      <c r="BW31" s="100">
        <v>7156.8</v>
      </c>
      <c r="BX31" s="100">
        <v>25</v>
      </c>
      <c r="BY31" s="100">
        <v>8520</v>
      </c>
      <c r="BZ31" s="100">
        <v>22</v>
      </c>
      <c r="CA31" s="100">
        <v>7497.6</v>
      </c>
      <c r="CB31" s="100">
        <v>14</v>
      </c>
      <c r="CC31" s="100">
        <v>4771.2</v>
      </c>
      <c r="CD31" s="100">
        <v>20</v>
      </c>
      <c r="CE31" s="100">
        <v>6816</v>
      </c>
      <c r="CF31" s="100">
        <v>15</v>
      </c>
      <c r="CG31" s="100">
        <v>5112</v>
      </c>
      <c r="CH31" s="100">
        <v>15</v>
      </c>
      <c r="CI31" s="100">
        <v>5112</v>
      </c>
      <c r="CJ31" s="100">
        <v>14</v>
      </c>
      <c r="CK31" s="100">
        <v>4771.2</v>
      </c>
      <c r="CL31" s="100">
        <v>18</v>
      </c>
      <c r="CM31" s="100">
        <v>6134.4000000000005</v>
      </c>
      <c r="CN31" s="100">
        <v>16</v>
      </c>
      <c r="CO31" s="100">
        <v>5452.8</v>
      </c>
      <c r="CP31" s="100">
        <v>18</v>
      </c>
      <c r="CQ31" s="100">
        <v>6134.4000000000005</v>
      </c>
      <c r="CR31" s="100">
        <v>15</v>
      </c>
      <c r="CS31" s="100">
        <v>5112</v>
      </c>
      <c r="CT31" s="100">
        <v>14</v>
      </c>
      <c r="CU31" s="100">
        <v>4771.2</v>
      </c>
    </row>
    <row r="32" spans="2:99">
      <c r="C32" s="99" t="s">
        <v>198</v>
      </c>
      <c r="D32" s="100">
        <v>18</v>
      </c>
      <c r="E32" s="100">
        <v>15120</v>
      </c>
      <c r="F32" s="100">
        <v>21</v>
      </c>
      <c r="G32" s="100">
        <v>17640</v>
      </c>
      <c r="H32" s="100">
        <v>18</v>
      </c>
      <c r="I32" s="100">
        <v>15120</v>
      </c>
      <c r="J32" s="100">
        <v>20</v>
      </c>
      <c r="K32" s="100">
        <v>16800</v>
      </c>
      <c r="L32" s="100">
        <v>15</v>
      </c>
      <c r="M32" s="100">
        <v>12600</v>
      </c>
      <c r="N32" s="100">
        <v>11</v>
      </c>
      <c r="O32" s="100">
        <v>9240</v>
      </c>
      <c r="P32" s="100">
        <v>18</v>
      </c>
      <c r="Q32" s="100">
        <v>15120</v>
      </c>
      <c r="R32" s="100">
        <v>12</v>
      </c>
      <c r="S32" s="100">
        <v>10080</v>
      </c>
      <c r="T32" s="100">
        <v>19</v>
      </c>
      <c r="U32" s="100">
        <v>15960</v>
      </c>
      <c r="V32" s="100">
        <v>14</v>
      </c>
      <c r="W32" s="100">
        <v>11760</v>
      </c>
      <c r="X32" s="100">
        <v>17</v>
      </c>
      <c r="Y32" s="100">
        <v>14280</v>
      </c>
      <c r="Z32" s="100">
        <v>18</v>
      </c>
      <c r="AA32" s="100">
        <v>15120</v>
      </c>
      <c r="AB32" s="100">
        <v>20</v>
      </c>
      <c r="AC32" s="100">
        <v>16800</v>
      </c>
      <c r="AD32" s="100">
        <v>21</v>
      </c>
      <c r="AE32" s="100">
        <v>17640</v>
      </c>
      <c r="AF32" s="100">
        <v>22</v>
      </c>
      <c r="AG32" s="100">
        <v>18480</v>
      </c>
      <c r="AH32" s="100">
        <v>12</v>
      </c>
      <c r="AI32" s="100">
        <v>10080</v>
      </c>
      <c r="AJ32" s="100">
        <v>22</v>
      </c>
      <c r="AK32" s="100">
        <v>18480</v>
      </c>
      <c r="AL32" s="100">
        <v>20</v>
      </c>
      <c r="AM32" s="100">
        <v>16800</v>
      </c>
      <c r="AN32" s="100">
        <v>21</v>
      </c>
      <c r="AO32" s="100">
        <v>17640</v>
      </c>
      <c r="AP32" s="100">
        <v>14</v>
      </c>
      <c r="AQ32" s="100">
        <v>11760</v>
      </c>
      <c r="AR32" s="100">
        <v>15</v>
      </c>
      <c r="AS32" s="100">
        <v>12600</v>
      </c>
      <c r="AT32" s="100">
        <v>19</v>
      </c>
      <c r="AU32" s="100">
        <v>15960</v>
      </c>
      <c r="AV32" s="100">
        <v>16</v>
      </c>
      <c r="AW32" s="100">
        <v>13440</v>
      </c>
      <c r="AX32" s="100">
        <v>19</v>
      </c>
      <c r="AY32" s="100">
        <v>15960</v>
      </c>
      <c r="AZ32" s="100">
        <v>25</v>
      </c>
      <c r="BA32" s="100">
        <v>21000</v>
      </c>
      <c r="BB32" s="100">
        <v>19</v>
      </c>
      <c r="BC32" s="100">
        <v>15960</v>
      </c>
      <c r="BD32" s="100">
        <v>25</v>
      </c>
      <c r="BE32" s="100">
        <v>21000</v>
      </c>
      <c r="BF32" s="100">
        <v>23</v>
      </c>
      <c r="BG32" s="100">
        <v>19320</v>
      </c>
      <c r="BH32" s="100">
        <v>17</v>
      </c>
      <c r="BI32" s="100">
        <v>14280</v>
      </c>
      <c r="BJ32" s="100">
        <v>17</v>
      </c>
      <c r="BK32" s="100">
        <v>14280</v>
      </c>
      <c r="BL32" s="100">
        <v>25</v>
      </c>
      <c r="BM32" s="100">
        <v>21000</v>
      </c>
      <c r="BN32" s="100">
        <v>24</v>
      </c>
      <c r="BO32" s="100">
        <v>20160</v>
      </c>
      <c r="BP32" s="100">
        <v>17</v>
      </c>
      <c r="BQ32" s="100">
        <v>14280</v>
      </c>
      <c r="BR32" s="100">
        <v>21</v>
      </c>
      <c r="BS32" s="100">
        <v>17640</v>
      </c>
      <c r="BT32" s="100">
        <v>19</v>
      </c>
      <c r="BU32" s="100">
        <v>15960</v>
      </c>
      <c r="BV32" s="100">
        <v>20</v>
      </c>
      <c r="BW32" s="100">
        <v>16800</v>
      </c>
      <c r="BX32" s="100">
        <v>22</v>
      </c>
      <c r="BY32" s="100">
        <v>18480</v>
      </c>
      <c r="BZ32" s="100">
        <v>22</v>
      </c>
      <c r="CA32" s="100">
        <v>18480</v>
      </c>
      <c r="CB32" s="100">
        <v>13</v>
      </c>
      <c r="CC32" s="100">
        <v>10920</v>
      </c>
      <c r="CD32" s="100">
        <v>18</v>
      </c>
      <c r="CE32" s="100">
        <v>15120</v>
      </c>
      <c r="CF32" s="100">
        <v>16</v>
      </c>
      <c r="CG32" s="100">
        <v>13440</v>
      </c>
      <c r="CH32" s="100">
        <v>12</v>
      </c>
      <c r="CI32" s="100">
        <v>10080</v>
      </c>
      <c r="CJ32" s="100">
        <v>15</v>
      </c>
      <c r="CK32" s="100">
        <v>12600</v>
      </c>
      <c r="CL32" s="100">
        <v>15</v>
      </c>
      <c r="CM32" s="100">
        <v>12600</v>
      </c>
      <c r="CN32" s="100">
        <v>15</v>
      </c>
      <c r="CO32" s="100">
        <v>12600</v>
      </c>
      <c r="CP32" s="100">
        <v>17</v>
      </c>
      <c r="CQ32" s="100">
        <v>14280</v>
      </c>
      <c r="CR32" s="100">
        <v>15</v>
      </c>
      <c r="CS32" s="100">
        <v>12600</v>
      </c>
      <c r="CT32" s="100">
        <v>13</v>
      </c>
      <c r="CU32" s="100">
        <v>10920</v>
      </c>
    </row>
    <row r="33" spans="2:99">
      <c r="C33" s="99" t="s">
        <v>199</v>
      </c>
      <c r="D33" s="100">
        <v>16</v>
      </c>
      <c r="E33" s="100">
        <v>7584</v>
      </c>
      <c r="F33" s="100">
        <v>19</v>
      </c>
      <c r="G33" s="100">
        <v>9006</v>
      </c>
      <c r="H33" s="100">
        <v>17</v>
      </c>
      <c r="I33" s="100">
        <v>8058</v>
      </c>
      <c r="J33" s="100">
        <v>19</v>
      </c>
      <c r="K33" s="100">
        <v>9006</v>
      </c>
      <c r="L33" s="100">
        <v>15</v>
      </c>
      <c r="M33" s="100">
        <v>7110</v>
      </c>
      <c r="N33" s="100">
        <v>12</v>
      </c>
      <c r="O33" s="100">
        <v>5688</v>
      </c>
      <c r="P33" s="100">
        <v>22</v>
      </c>
      <c r="Q33" s="100">
        <v>10428</v>
      </c>
      <c r="R33" s="100">
        <v>12</v>
      </c>
      <c r="S33" s="100">
        <v>5688</v>
      </c>
      <c r="T33" s="100">
        <v>20</v>
      </c>
      <c r="U33" s="100">
        <v>9480</v>
      </c>
      <c r="V33" s="100">
        <v>14</v>
      </c>
      <c r="W33" s="100">
        <v>6636</v>
      </c>
      <c r="X33" s="100">
        <v>15</v>
      </c>
      <c r="Y33" s="100">
        <v>7110</v>
      </c>
      <c r="Z33" s="100">
        <v>19</v>
      </c>
      <c r="AA33" s="100">
        <v>9006</v>
      </c>
      <c r="AB33" s="100">
        <v>21</v>
      </c>
      <c r="AC33" s="100">
        <v>9954</v>
      </c>
      <c r="AD33" s="100">
        <v>22</v>
      </c>
      <c r="AE33" s="100">
        <v>10428</v>
      </c>
      <c r="AF33" s="100">
        <v>23</v>
      </c>
      <c r="AG33" s="100">
        <v>10902</v>
      </c>
      <c r="AH33" s="100">
        <v>12</v>
      </c>
      <c r="AI33" s="100">
        <v>5688</v>
      </c>
      <c r="AJ33" s="100">
        <v>23</v>
      </c>
      <c r="AK33" s="100">
        <v>10902</v>
      </c>
      <c r="AL33" s="100">
        <v>20</v>
      </c>
      <c r="AM33" s="100">
        <v>9480</v>
      </c>
      <c r="AN33" s="100">
        <v>23</v>
      </c>
      <c r="AO33" s="100">
        <v>10902</v>
      </c>
      <c r="AP33" s="100">
        <v>13</v>
      </c>
      <c r="AQ33" s="100">
        <v>6162</v>
      </c>
      <c r="AR33" s="100">
        <v>16</v>
      </c>
      <c r="AS33" s="100">
        <v>7584</v>
      </c>
      <c r="AT33" s="100">
        <v>20</v>
      </c>
      <c r="AU33" s="100">
        <v>9480</v>
      </c>
      <c r="AV33" s="100">
        <v>14</v>
      </c>
      <c r="AW33" s="100">
        <v>6636</v>
      </c>
      <c r="AX33" s="100">
        <v>17</v>
      </c>
      <c r="AY33" s="100">
        <v>8058</v>
      </c>
      <c r="AZ33" s="100">
        <v>24</v>
      </c>
      <c r="BA33" s="100">
        <v>11376</v>
      </c>
      <c r="BB33" s="100">
        <v>18</v>
      </c>
      <c r="BC33" s="100">
        <v>8532</v>
      </c>
      <c r="BD33" s="100">
        <v>23</v>
      </c>
      <c r="BE33" s="100">
        <v>10902</v>
      </c>
      <c r="BF33" s="100">
        <v>26</v>
      </c>
      <c r="BG33" s="100">
        <v>12324</v>
      </c>
      <c r="BH33" s="100">
        <v>17</v>
      </c>
      <c r="BI33" s="100">
        <v>8058</v>
      </c>
      <c r="BJ33" s="100">
        <v>18</v>
      </c>
      <c r="BK33" s="100">
        <v>8532</v>
      </c>
      <c r="BL33" s="100">
        <v>22</v>
      </c>
      <c r="BM33" s="100">
        <v>10428</v>
      </c>
      <c r="BN33" s="100">
        <v>24</v>
      </c>
      <c r="BO33" s="100">
        <v>11376</v>
      </c>
      <c r="BP33" s="100">
        <v>20</v>
      </c>
      <c r="BQ33" s="100">
        <v>9480</v>
      </c>
      <c r="BR33" s="100">
        <v>23</v>
      </c>
      <c r="BS33" s="100">
        <v>10902</v>
      </c>
      <c r="BT33" s="100">
        <v>20</v>
      </c>
      <c r="BU33" s="100">
        <v>9480</v>
      </c>
      <c r="BV33" s="100">
        <v>24</v>
      </c>
      <c r="BW33" s="100">
        <v>11376</v>
      </c>
      <c r="BX33" s="100">
        <v>21</v>
      </c>
      <c r="BY33" s="100">
        <v>9954</v>
      </c>
      <c r="BZ33" s="100">
        <v>20</v>
      </c>
      <c r="CA33" s="100">
        <v>9480</v>
      </c>
      <c r="CB33" s="100">
        <v>13</v>
      </c>
      <c r="CC33" s="100">
        <v>6162</v>
      </c>
      <c r="CD33" s="100">
        <v>19</v>
      </c>
      <c r="CE33" s="100">
        <v>9006</v>
      </c>
      <c r="CF33" s="100">
        <v>15</v>
      </c>
      <c r="CG33" s="100">
        <v>7110</v>
      </c>
      <c r="CH33" s="100">
        <v>15</v>
      </c>
      <c r="CI33" s="100">
        <v>7110</v>
      </c>
      <c r="CJ33" s="100">
        <v>15</v>
      </c>
      <c r="CK33" s="100">
        <v>7110</v>
      </c>
      <c r="CL33" s="100">
        <v>16</v>
      </c>
      <c r="CM33" s="100">
        <v>7584</v>
      </c>
      <c r="CN33" s="100">
        <v>15</v>
      </c>
      <c r="CO33" s="100">
        <v>7110</v>
      </c>
      <c r="CP33" s="100">
        <v>20</v>
      </c>
      <c r="CQ33" s="100">
        <v>9480</v>
      </c>
      <c r="CR33" s="100">
        <v>16</v>
      </c>
      <c r="CS33" s="100">
        <v>7584</v>
      </c>
      <c r="CT33" s="100">
        <v>16</v>
      </c>
      <c r="CU33" s="100">
        <v>7584</v>
      </c>
    </row>
    <row r="34" spans="2:99">
      <c r="C34" s="99" t="s">
        <v>200</v>
      </c>
      <c r="D34" s="100">
        <v>18</v>
      </c>
      <c r="E34" s="100">
        <v>9871.1999999999989</v>
      </c>
      <c r="F34" s="100">
        <v>21</v>
      </c>
      <c r="G34" s="100">
        <v>11516.4</v>
      </c>
      <c r="H34" s="100">
        <v>17</v>
      </c>
      <c r="I34" s="100">
        <v>9322.7999999999993</v>
      </c>
      <c r="J34" s="100">
        <v>19</v>
      </c>
      <c r="K34" s="100">
        <v>10419.6</v>
      </c>
      <c r="L34" s="100">
        <v>15</v>
      </c>
      <c r="M34" s="100">
        <v>8226</v>
      </c>
      <c r="N34" s="100">
        <v>14</v>
      </c>
      <c r="O34" s="100">
        <v>7677.5999999999995</v>
      </c>
      <c r="P34" s="100">
        <v>19</v>
      </c>
      <c r="Q34" s="100">
        <v>10419.6</v>
      </c>
      <c r="R34" s="100">
        <v>12</v>
      </c>
      <c r="S34" s="100">
        <v>6580.7999999999993</v>
      </c>
      <c r="T34" s="100">
        <v>17</v>
      </c>
      <c r="U34" s="100">
        <v>9322.7999999999993</v>
      </c>
      <c r="V34" s="100">
        <v>14</v>
      </c>
      <c r="W34" s="100">
        <v>7677.5999999999995</v>
      </c>
      <c r="X34" s="100">
        <v>18</v>
      </c>
      <c r="Y34" s="100">
        <v>9871.1999999999989</v>
      </c>
      <c r="Z34" s="100">
        <v>19</v>
      </c>
      <c r="AA34" s="100">
        <v>10419.6</v>
      </c>
      <c r="AB34" s="100">
        <v>24</v>
      </c>
      <c r="AC34" s="100">
        <v>13161.599999999999</v>
      </c>
      <c r="AD34" s="100">
        <v>20</v>
      </c>
      <c r="AE34" s="100">
        <v>10968</v>
      </c>
      <c r="AF34" s="100">
        <v>24</v>
      </c>
      <c r="AG34" s="100">
        <v>13161.599999999999</v>
      </c>
      <c r="AH34" s="100">
        <v>13</v>
      </c>
      <c r="AI34" s="100">
        <v>7129.2</v>
      </c>
      <c r="AJ34" s="100">
        <v>22</v>
      </c>
      <c r="AK34" s="100">
        <v>12064.8</v>
      </c>
      <c r="AL34" s="100">
        <v>20</v>
      </c>
      <c r="AM34" s="100">
        <v>10968</v>
      </c>
      <c r="AN34" s="100">
        <v>20</v>
      </c>
      <c r="AO34" s="100">
        <v>10968</v>
      </c>
      <c r="AP34" s="100">
        <v>13</v>
      </c>
      <c r="AQ34" s="100">
        <v>7129.2</v>
      </c>
      <c r="AR34" s="100">
        <v>16</v>
      </c>
      <c r="AS34" s="100">
        <v>8774.4</v>
      </c>
      <c r="AT34" s="100">
        <v>21</v>
      </c>
      <c r="AU34" s="100">
        <v>11516.4</v>
      </c>
      <c r="AV34" s="100">
        <v>14</v>
      </c>
      <c r="AW34" s="100">
        <v>7677.5999999999995</v>
      </c>
      <c r="AX34" s="100">
        <v>17</v>
      </c>
      <c r="AY34" s="100">
        <v>9322.7999999999993</v>
      </c>
      <c r="AZ34" s="100">
        <v>23</v>
      </c>
      <c r="BA34" s="100">
        <v>12613.199999999999</v>
      </c>
      <c r="BB34" s="100">
        <v>17</v>
      </c>
      <c r="BC34" s="100">
        <v>9322.7999999999993</v>
      </c>
      <c r="BD34" s="100">
        <v>25</v>
      </c>
      <c r="BE34" s="100">
        <v>13710</v>
      </c>
      <c r="BF34" s="100">
        <v>25</v>
      </c>
      <c r="BG34" s="100">
        <v>13710</v>
      </c>
      <c r="BH34" s="100">
        <v>15</v>
      </c>
      <c r="BI34" s="100">
        <v>8226</v>
      </c>
      <c r="BJ34" s="100">
        <v>19</v>
      </c>
      <c r="BK34" s="100">
        <v>10419.6</v>
      </c>
      <c r="BL34" s="100">
        <v>22</v>
      </c>
      <c r="BM34" s="100">
        <v>12064.8</v>
      </c>
      <c r="BN34" s="100">
        <v>23</v>
      </c>
      <c r="BO34" s="100">
        <v>12613.199999999999</v>
      </c>
      <c r="BP34" s="100">
        <v>20</v>
      </c>
      <c r="BQ34" s="100">
        <v>10968</v>
      </c>
      <c r="BR34" s="100">
        <v>24</v>
      </c>
      <c r="BS34" s="100">
        <v>13161.599999999999</v>
      </c>
      <c r="BT34" s="100">
        <v>20</v>
      </c>
      <c r="BU34" s="100">
        <v>10968</v>
      </c>
      <c r="BV34" s="100">
        <v>23</v>
      </c>
      <c r="BW34" s="100">
        <v>12613.199999999999</v>
      </c>
      <c r="BX34" s="100">
        <v>20</v>
      </c>
      <c r="BY34" s="100">
        <v>10968</v>
      </c>
      <c r="BZ34" s="100">
        <v>23</v>
      </c>
      <c r="CA34" s="100">
        <v>12613.199999999999</v>
      </c>
      <c r="CB34" s="100">
        <v>14</v>
      </c>
      <c r="CC34" s="100">
        <v>7677.5999999999995</v>
      </c>
      <c r="CD34" s="100">
        <v>21</v>
      </c>
      <c r="CE34" s="100">
        <v>11516.4</v>
      </c>
      <c r="CF34" s="100">
        <v>16</v>
      </c>
      <c r="CG34" s="100">
        <v>8774.4</v>
      </c>
      <c r="CH34" s="100">
        <v>14</v>
      </c>
      <c r="CI34" s="100">
        <v>7677.5999999999995</v>
      </c>
      <c r="CJ34" s="100">
        <v>15</v>
      </c>
      <c r="CK34" s="100">
        <v>8226</v>
      </c>
      <c r="CL34" s="100">
        <v>15</v>
      </c>
      <c r="CM34" s="100">
        <v>8226</v>
      </c>
      <c r="CN34" s="100">
        <v>14</v>
      </c>
      <c r="CO34" s="100">
        <v>7677.5999999999995</v>
      </c>
      <c r="CP34" s="100">
        <v>18</v>
      </c>
      <c r="CQ34" s="100">
        <v>9871.1999999999989</v>
      </c>
      <c r="CR34" s="100">
        <v>16</v>
      </c>
      <c r="CS34" s="100">
        <v>8774.4</v>
      </c>
      <c r="CT34" s="100">
        <v>14</v>
      </c>
      <c r="CU34" s="100">
        <v>7677.5999999999995</v>
      </c>
    </row>
    <row r="35" spans="2:99">
      <c r="C35" s="99" t="s">
        <v>201</v>
      </c>
      <c r="D35" s="100">
        <v>18</v>
      </c>
      <c r="E35" s="100">
        <v>9050.3999999999978</v>
      </c>
      <c r="F35" s="100">
        <v>22</v>
      </c>
      <c r="G35" s="100">
        <v>11061.599999999999</v>
      </c>
      <c r="H35" s="100">
        <v>20</v>
      </c>
      <c r="I35" s="100">
        <v>10055.999999999998</v>
      </c>
      <c r="J35" s="100">
        <v>18</v>
      </c>
      <c r="K35" s="100">
        <v>9050.3999999999978</v>
      </c>
      <c r="L35" s="100">
        <v>17</v>
      </c>
      <c r="M35" s="100">
        <v>8547.5999999999985</v>
      </c>
      <c r="N35" s="100">
        <v>12</v>
      </c>
      <c r="O35" s="100">
        <v>6033.5999999999985</v>
      </c>
      <c r="P35" s="100">
        <v>21</v>
      </c>
      <c r="Q35" s="100">
        <v>10558.799999999997</v>
      </c>
      <c r="R35" s="100">
        <v>13</v>
      </c>
      <c r="S35" s="100">
        <v>6536.3999999999987</v>
      </c>
      <c r="T35" s="100">
        <v>17</v>
      </c>
      <c r="U35" s="100">
        <v>8547.5999999999985</v>
      </c>
      <c r="V35" s="100">
        <v>15</v>
      </c>
      <c r="W35" s="100">
        <v>7541.9999999999982</v>
      </c>
      <c r="X35" s="100">
        <v>16</v>
      </c>
      <c r="Y35" s="100">
        <v>8044.7999999999984</v>
      </c>
      <c r="Z35" s="100">
        <v>18</v>
      </c>
      <c r="AA35" s="100">
        <v>9050.3999999999978</v>
      </c>
      <c r="AB35" s="100">
        <v>21</v>
      </c>
      <c r="AC35" s="100">
        <v>10558.799999999997</v>
      </c>
      <c r="AD35" s="100">
        <v>22</v>
      </c>
      <c r="AE35" s="100">
        <v>11061.599999999999</v>
      </c>
      <c r="AF35" s="100">
        <v>23</v>
      </c>
      <c r="AG35" s="100">
        <v>11564.399999999998</v>
      </c>
      <c r="AH35" s="100">
        <v>13</v>
      </c>
      <c r="AI35" s="100">
        <v>6536.3999999999987</v>
      </c>
      <c r="AJ35" s="100">
        <v>24</v>
      </c>
      <c r="AK35" s="100">
        <v>12067.199999999997</v>
      </c>
      <c r="AL35" s="100">
        <v>20</v>
      </c>
      <c r="AM35" s="100">
        <v>10055.999999999998</v>
      </c>
      <c r="AN35" s="100">
        <v>19</v>
      </c>
      <c r="AO35" s="100">
        <v>9553.1999999999989</v>
      </c>
      <c r="AP35" s="100">
        <v>13</v>
      </c>
      <c r="AQ35" s="100">
        <v>6536.3999999999987</v>
      </c>
      <c r="AR35" s="100">
        <v>14</v>
      </c>
      <c r="AS35" s="100">
        <v>7039.1999999999989</v>
      </c>
      <c r="AT35" s="100">
        <v>19</v>
      </c>
      <c r="AU35" s="100">
        <v>9553.1999999999989</v>
      </c>
      <c r="AV35" s="100">
        <v>16</v>
      </c>
      <c r="AW35" s="100">
        <v>8044.7999999999984</v>
      </c>
      <c r="AX35" s="100">
        <v>18</v>
      </c>
      <c r="AY35" s="100">
        <v>9050.3999999999978</v>
      </c>
      <c r="AZ35" s="100">
        <v>23</v>
      </c>
      <c r="BA35" s="100">
        <v>11564.399999999998</v>
      </c>
      <c r="BB35" s="100">
        <v>21</v>
      </c>
      <c r="BC35" s="100">
        <v>10558.799999999997</v>
      </c>
      <c r="BD35" s="100">
        <v>26</v>
      </c>
      <c r="BE35" s="100">
        <v>13072.799999999997</v>
      </c>
      <c r="BF35" s="100">
        <v>26</v>
      </c>
      <c r="BG35" s="100">
        <v>13072.799999999997</v>
      </c>
      <c r="BH35" s="100">
        <v>17</v>
      </c>
      <c r="BI35" s="100">
        <v>8547.5999999999985</v>
      </c>
      <c r="BJ35" s="100">
        <v>19</v>
      </c>
      <c r="BK35" s="100">
        <v>9553.1999999999989</v>
      </c>
      <c r="BL35" s="100">
        <v>24</v>
      </c>
      <c r="BM35" s="100">
        <v>12067.199999999997</v>
      </c>
      <c r="BN35" s="100">
        <v>24</v>
      </c>
      <c r="BO35" s="100">
        <v>12067.199999999997</v>
      </c>
      <c r="BP35" s="100">
        <v>21</v>
      </c>
      <c r="BQ35" s="100">
        <v>10558.799999999997</v>
      </c>
      <c r="BR35" s="100">
        <v>25</v>
      </c>
      <c r="BS35" s="100">
        <v>12569.999999999998</v>
      </c>
      <c r="BT35" s="100">
        <v>21</v>
      </c>
      <c r="BU35" s="100">
        <v>10558.799999999997</v>
      </c>
      <c r="BV35" s="100">
        <v>21</v>
      </c>
      <c r="BW35" s="100">
        <v>10558.799999999997</v>
      </c>
      <c r="BX35" s="100">
        <v>21</v>
      </c>
      <c r="BY35" s="100">
        <v>10558.799999999997</v>
      </c>
      <c r="BZ35" s="100">
        <v>22</v>
      </c>
      <c r="CA35" s="100">
        <v>11061.599999999999</v>
      </c>
      <c r="CB35" s="100">
        <v>14</v>
      </c>
      <c r="CC35" s="100">
        <v>7039.1999999999989</v>
      </c>
      <c r="CD35" s="100">
        <v>20</v>
      </c>
      <c r="CE35" s="100">
        <v>10055.999999999998</v>
      </c>
      <c r="CF35" s="100">
        <v>16</v>
      </c>
      <c r="CG35" s="100">
        <v>8044.7999999999984</v>
      </c>
      <c r="CH35" s="100">
        <v>12</v>
      </c>
      <c r="CI35" s="100">
        <v>6033.5999999999985</v>
      </c>
      <c r="CJ35" s="100">
        <v>15</v>
      </c>
      <c r="CK35" s="100">
        <v>7541.9999999999982</v>
      </c>
      <c r="CL35" s="100">
        <v>17</v>
      </c>
      <c r="CM35" s="100">
        <v>8547.5999999999985</v>
      </c>
      <c r="CN35" s="100">
        <v>17</v>
      </c>
      <c r="CO35" s="100">
        <v>8547.5999999999985</v>
      </c>
      <c r="CP35" s="100">
        <v>20</v>
      </c>
      <c r="CQ35" s="100">
        <v>10055.999999999998</v>
      </c>
      <c r="CR35" s="100">
        <v>16</v>
      </c>
      <c r="CS35" s="100">
        <v>8044.7999999999984</v>
      </c>
      <c r="CT35" s="100">
        <v>13</v>
      </c>
      <c r="CU35" s="100">
        <v>6536.3999999999987</v>
      </c>
    </row>
    <row r="36" spans="2:99">
      <c r="C36" s="99" t="s">
        <v>202</v>
      </c>
      <c r="D36" s="100">
        <v>16</v>
      </c>
      <c r="E36" s="100">
        <v>12172.8</v>
      </c>
      <c r="F36" s="100">
        <v>21</v>
      </c>
      <c r="G36" s="100">
        <v>15976.8</v>
      </c>
      <c r="H36" s="100">
        <v>19</v>
      </c>
      <c r="I36" s="100">
        <v>14455.199999999999</v>
      </c>
      <c r="J36" s="100">
        <v>18</v>
      </c>
      <c r="K36" s="100">
        <v>13694.4</v>
      </c>
      <c r="L36" s="100">
        <v>14</v>
      </c>
      <c r="M36" s="100">
        <v>10651.199999999999</v>
      </c>
      <c r="N36" s="100">
        <v>11</v>
      </c>
      <c r="O36" s="100">
        <v>8368.7999999999993</v>
      </c>
      <c r="P36" s="100">
        <v>21</v>
      </c>
      <c r="Q36" s="100">
        <v>15976.8</v>
      </c>
      <c r="R36" s="100">
        <v>12</v>
      </c>
      <c r="S36" s="100">
        <v>9129.5999999999985</v>
      </c>
      <c r="T36" s="100">
        <v>18</v>
      </c>
      <c r="U36" s="100">
        <v>13694.4</v>
      </c>
      <c r="V36" s="100">
        <v>13</v>
      </c>
      <c r="W36" s="100">
        <v>9890.4</v>
      </c>
      <c r="X36" s="100">
        <v>17</v>
      </c>
      <c r="Y36" s="100">
        <v>12933.599999999999</v>
      </c>
      <c r="Z36" s="100">
        <v>20</v>
      </c>
      <c r="AA36" s="100">
        <v>15216</v>
      </c>
      <c r="AB36" s="100">
        <v>23</v>
      </c>
      <c r="AC36" s="100">
        <v>17498.399999999998</v>
      </c>
      <c r="AD36" s="100">
        <v>21</v>
      </c>
      <c r="AE36" s="100">
        <v>15976.8</v>
      </c>
      <c r="AF36" s="100">
        <v>19</v>
      </c>
      <c r="AG36" s="100">
        <v>14455.199999999999</v>
      </c>
      <c r="AH36" s="100">
        <v>14</v>
      </c>
      <c r="AI36" s="100">
        <v>10651.199999999999</v>
      </c>
      <c r="AJ36" s="100">
        <v>21</v>
      </c>
      <c r="AK36" s="100">
        <v>15976.8</v>
      </c>
      <c r="AL36" s="100">
        <v>18</v>
      </c>
      <c r="AM36" s="100">
        <v>13694.4</v>
      </c>
      <c r="AN36" s="100">
        <v>22</v>
      </c>
      <c r="AO36" s="100">
        <v>16737.599999999999</v>
      </c>
      <c r="AP36" s="100">
        <v>12</v>
      </c>
      <c r="AQ36" s="100">
        <v>9129.5999999999985</v>
      </c>
      <c r="AR36" s="100">
        <v>16</v>
      </c>
      <c r="AS36" s="100">
        <v>12172.8</v>
      </c>
      <c r="AT36" s="100">
        <v>19</v>
      </c>
      <c r="AU36" s="100">
        <v>14455.199999999999</v>
      </c>
      <c r="AV36" s="100">
        <v>16</v>
      </c>
      <c r="AW36" s="100">
        <v>12172.8</v>
      </c>
      <c r="AX36" s="100">
        <v>17</v>
      </c>
      <c r="AY36" s="100">
        <v>12933.599999999999</v>
      </c>
      <c r="AZ36" s="100">
        <v>25</v>
      </c>
      <c r="BA36" s="100">
        <v>19020</v>
      </c>
      <c r="BB36" s="100">
        <v>19</v>
      </c>
      <c r="BC36" s="100">
        <v>14455.199999999999</v>
      </c>
      <c r="BD36" s="100">
        <v>22</v>
      </c>
      <c r="BE36" s="100">
        <v>16737.599999999999</v>
      </c>
      <c r="BF36" s="100">
        <v>24</v>
      </c>
      <c r="BG36" s="100">
        <v>18259.199999999997</v>
      </c>
      <c r="BH36" s="100">
        <v>16</v>
      </c>
      <c r="BI36" s="100">
        <v>12172.8</v>
      </c>
      <c r="BJ36" s="100">
        <v>17</v>
      </c>
      <c r="BK36" s="100">
        <v>12933.599999999999</v>
      </c>
      <c r="BL36" s="100">
        <v>22</v>
      </c>
      <c r="BM36" s="100">
        <v>16737.599999999999</v>
      </c>
      <c r="BN36" s="100">
        <v>24</v>
      </c>
      <c r="BO36" s="100">
        <v>18259.199999999997</v>
      </c>
      <c r="BP36" s="100">
        <v>19</v>
      </c>
      <c r="BQ36" s="100">
        <v>14455.199999999999</v>
      </c>
      <c r="BR36" s="100">
        <v>23</v>
      </c>
      <c r="BS36" s="100">
        <v>17498.399999999998</v>
      </c>
      <c r="BT36" s="100">
        <v>18</v>
      </c>
      <c r="BU36" s="100">
        <v>13694.4</v>
      </c>
      <c r="BV36" s="100">
        <v>21</v>
      </c>
      <c r="BW36" s="100">
        <v>15976.8</v>
      </c>
      <c r="BX36" s="100">
        <v>22</v>
      </c>
      <c r="BY36" s="100">
        <v>16737.599999999999</v>
      </c>
      <c r="BZ36" s="100">
        <v>21</v>
      </c>
      <c r="CA36" s="100">
        <v>15976.8</v>
      </c>
      <c r="CB36" s="100">
        <v>14</v>
      </c>
      <c r="CC36" s="100">
        <v>10651.199999999999</v>
      </c>
      <c r="CD36" s="100">
        <v>20</v>
      </c>
      <c r="CE36" s="100">
        <v>15216</v>
      </c>
      <c r="CF36" s="100">
        <v>14</v>
      </c>
      <c r="CG36" s="100">
        <v>10651.199999999999</v>
      </c>
      <c r="CH36" s="100">
        <v>13</v>
      </c>
      <c r="CI36" s="100">
        <v>9890.4</v>
      </c>
      <c r="CJ36" s="100">
        <v>14</v>
      </c>
      <c r="CK36" s="100">
        <v>10651.199999999999</v>
      </c>
      <c r="CL36" s="100">
        <v>14</v>
      </c>
      <c r="CM36" s="100">
        <v>10651.199999999999</v>
      </c>
      <c r="CN36" s="100">
        <v>16</v>
      </c>
      <c r="CO36" s="100">
        <v>12172.8</v>
      </c>
      <c r="CP36" s="100">
        <v>17</v>
      </c>
      <c r="CQ36" s="100">
        <v>12933.599999999999</v>
      </c>
      <c r="CR36" s="100">
        <v>14</v>
      </c>
      <c r="CS36" s="100">
        <v>10651.199999999999</v>
      </c>
      <c r="CT36" s="100">
        <v>14</v>
      </c>
      <c r="CU36" s="100">
        <v>10651.199999999999</v>
      </c>
    </row>
    <row r="37" spans="2:99">
      <c r="B37" s="99" t="s">
        <v>128</v>
      </c>
      <c r="C37" s="99" t="s">
        <v>203</v>
      </c>
      <c r="D37" s="100">
        <v>18</v>
      </c>
      <c r="E37" s="100">
        <v>15487.199999999999</v>
      </c>
      <c r="F37" s="100">
        <v>23</v>
      </c>
      <c r="G37" s="100">
        <v>19789.2</v>
      </c>
      <c r="H37" s="100">
        <v>19</v>
      </c>
      <c r="I37" s="100">
        <v>16347.6</v>
      </c>
      <c r="J37" s="100">
        <v>11</v>
      </c>
      <c r="K37" s="100">
        <v>9464.4</v>
      </c>
      <c r="L37" s="100">
        <v>19</v>
      </c>
      <c r="M37" s="100">
        <v>16347.6</v>
      </c>
      <c r="N37" s="100">
        <v>22</v>
      </c>
      <c r="O37" s="100">
        <v>18928.8</v>
      </c>
      <c r="P37" s="100">
        <v>14</v>
      </c>
      <c r="Q37" s="100">
        <v>12045.6</v>
      </c>
      <c r="R37" s="100">
        <v>18</v>
      </c>
      <c r="S37" s="100">
        <v>15487.199999999999</v>
      </c>
      <c r="T37" s="100">
        <v>13</v>
      </c>
      <c r="U37" s="100">
        <v>11185.199999999999</v>
      </c>
      <c r="V37" s="100">
        <v>15</v>
      </c>
      <c r="W37" s="100">
        <v>12906</v>
      </c>
      <c r="X37" s="100">
        <v>20</v>
      </c>
      <c r="Y37" s="100">
        <v>17208</v>
      </c>
      <c r="Z37" s="100">
        <v>13</v>
      </c>
      <c r="AA37" s="100">
        <v>11185.199999999999</v>
      </c>
      <c r="AB37" s="100">
        <v>13</v>
      </c>
      <c r="AC37" s="100">
        <v>11185.199999999999</v>
      </c>
      <c r="AD37" s="100">
        <v>15</v>
      </c>
      <c r="AE37" s="100">
        <v>12906</v>
      </c>
      <c r="AF37" s="100">
        <v>16</v>
      </c>
      <c r="AG37" s="100">
        <v>13766.4</v>
      </c>
      <c r="AH37" s="100">
        <v>15</v>
      </c>
      <c r="AI37" s="100">
        <v>12906</v>
      </c>
      <c r="AJ37" s="100">
        <v>15</v>
      </c>
      <c r="AK37" s="100">
        <v>12906</v>
      </c>
      <c r="AL37" s="100">
        <v>16</v>
      </c>
      <c r="AM37" s="100">
        <v>13766.4</v>
      </c>
      <c r="AN37" s="100">
        <v>23</v>
      </c>
      <c r="AO37" s="100">
        <v>19789.2</v>
      </c>
      <c r="AP37" s="100">
        <v>14</v>
      </c>
      <c r="AQ37" s="100">
        <v>12045.6</v>
      </c>
      <c r="AR37" s="100">
        <v>15</v>
      </c>
      <c r="AS37" s="100">
        <v>12906</v>
      </c>
      <c r="AT37" s="100">
        <v>18</v>
      </c>
      <c r="AU37" s="100">
        <v>15487.199999999999</v>
      </c>
      <c r="AV37" s="100">
        <v>21</v>
      </c>
      <c r="AW37" s="100">
        <v>18068.399999999998</v>
      </c>
      <c r="AX37" s="100">
        <v>23</v>
      </c>
      <c r="AY37" s="100">
        <v>19789.2</v>
      </c>
      <c r="AZ37" s="100">
        <v>20</v>
      </c>
      <c r="BA37" s="100">
        <v>17208</v>
      </c>
      <c r="BB37" s="100">
        <v>23</v>
      </c>
      <c r="BC37" s="100">
        <v>19789.2</v>
      </c>
      <c r="BD37" s="100">
        <v>25</v>
      </c>
      <c r="BE37" s="100">
        <v>21510</v>
      </c>
      <c r="BF37" s="100">
        <v>15</v>
      </c>
      <c r="BG37" s="100">
        <v>12906</v>
      </c>
      <c r="BH37" s="100">
        <v>20</v>
      </c>
      <c r="BI37" s="100">
        <v>17208</v>
      </c>
      <c r="BJ37" s="100">
        <v>15</v>
      </c>
      <c r="BK37" s="100">
        <v>12906</v>
      </c>
      <c r="BL37" s="100">
        <v>20</v>
      </c>
      <c r="BM37" s="100">
        <v>17208</v>
      </c>
      <c r="BN37" s="100">
        <v>16</v>
      </c>
      <c r="BO37" s="100">
        <v>13766.4</v>
      </c>
      <c r="BP37" s="100">
        <v>13</v>
      </c>
      <c r="BQ37" s="100">
        <v>11185.199999999999</v>
      </c>
      <c r="BR37" s="100">
        <v>20</v>
      </c>
      <c r="BS37" s="100">
        <v>17208</v>
      </c>
      <c r="BT37" s="100">
        <v>15</v>
      </c>
      <c r="BU37" s="100">
        <v>12906</v>
      </c>
      <c r="BV37" s="100">
        <v>12</v>
      </c>
      <c r="BW37" s="100">
        <v>10324.799999999999</v>
      </c>
      <c r="BX37" s="100">
        <v>13</v>
      </c>
      <c r="BY37" s="100">
        <v>11185.199999999999</v>
      </c>
      <c r="BZ37" s="100">
        <v>15</v>
      </c>
      <c r="CA37" s="100">
        <v>12906</v>
      </c>
      <c r="CB37" s="100">
        <v>19</v>
      </c>
      <c r="CC37" s="100">
        <v>16347.6</v>
      </c>
      <c r="CD37" s="100">
        <v>15</v>
      </c>
      <c r="CE37" s="100">
        <v>12906</v>
      </c>
      <c r="CF37" s="100">
        <v>14</v>
      </c>
      <c r="CG37" s="100">
        <v>12045.6</v>
      </c>
      <c r="CH37" s="100">
        <v>17</v>
      </c>
      <c r="CI37" s="100">
        <v>14626.8</v>
      </c>
      <c r="CJ37" s="100">
        <v>20</v>
      </c>
      <c r="CK37" s="100">
        <v>17208</v>
      </c>
      <c r="CL37" s="100">
        <v>18</v>
      </c>
      <c r="CM37" s="100">
        <v>15487.199999999999</v>
      </c>
      <c r="CN37" s="100">
        <v>20</v>
      </c>
      <c r="CO37" s="100">
        <v>17208</v>
      </c>
      <c r="CP37" s="100">
        <v>14</v>
      </c>
      <c r="CQ37" s="100">
        <v>12045.6</v>
      </c>
      <c r="CR37" s="100">
        <v>15</v>
      </c>
      <c r="CS37" s="100">
        <v>12906</v>
      </c>
      <c r="CT37" s="100">
        <v>24</v>
      </c>
      <c r="CU37" s="100">
        <v>20649.599999999999</v>
      </c>
    </row>
    <row r="38" spans="2:99">
      <c r="C38" s="99" t="s">
        <v>204</v>
      </c>
      <c r="D38" s="100">
        <v>17</v>
      </c>
      <c r="E38" s="100">
        <v>21114</v>
      </c>
      <c r="F38" s="100">
        <v>23</v>
      </c>
      <c r="G38" s="100">
        <v>28566</v>
      </c>
      <c r="H38" s="100">
        <v>18</v>
      </c>
      <c r="I38" s="100">
        <v>22356</v>
      </c>
      <c r="J38" s="100">
        <v>11</v>
      </c>
      <c r="K38" s="100">
        <v>13662</v>
      </c>
      <c r="L38" s="100">
        <v>16</v>
      </c>
      <c r="M38" s="100">
        <v>19872</v>
      </c>
      <c r="N38" s="100">
        <v>21</v>
      </c>
      <c r="O38" s="100">
        <v>26082</v>
      </c>
      <c r="P38" s="100">
        <v>13</v>
      </c>
      <c r="Q38" s="100">
        <v>16146</v>
      </c>
      <c r="R38" s="100">
        <v>14</v>
      </c>
      <c r="S38" s="100">
        <v>17388</v>
      </c>
      <c r="T38" s="100">
        <v>13</v>
      </c>
      <c r="U38" s="100">
        <v>16146</v>
      </c>
      <c r="V38" s="100">
        <v>16</v>
      </c>
      <c r="W38" s="100">
        <v>19872</v>
      </c>
      <c r="X38" s="100">
        <v>22</v>
      </c>
      <c r="Y38" s="100">
        <v>27324</v>
      </c>
      <c r="Z38" s="100">
        <v>13</v>
      </c>
      <c r="AA38" s="100">
        <v>16146</v>
      </c>
      <c r="AB38" s="100">
        <v>12</v>
      </c>
      <c r="AC38" s="100">
        <v>14904</v>
      </c>
      <c r="AD38" s="100">
        <v>14</v>
      </c>
      <c r="AE38" s="100">
        <v>17388</v>
      </c>
      <c r="AF38" s="100">
        <v>18</v>
      </c>
      <c r="AG38" s="100">
        <v>22356</v>
      </c>
      <c r="AH38" s="100">
        <v>14</v>
      </c>
      <c r="AI38" s="100">
        <v>17388</v>
      </c>
      <c r="AJ38" s="100">
        <v>13</v>
      </c>
      <c r="AK38" s="100">
        <v>16146</v>
      </c>
      <c r="AL38" s="100">
        <v>15</v>
      </c>
      <c r="AM38" s="100">
        <v>18630</v>
      </c>
      <c r="AN38" s="100">
        <v>21</v>
      </c>
      <c r="AO38" s="100">
        <v>26082</v>
      </c>
      <c r="AP38" s="100">
        <v>12</v>
      </c>
      <c r="AQ38" s="100">
        <v>14904</v>
      </c>
      <c r="AR38" s="100">
        <v>14</v>
      </c>
      <c r="AS38" s="100">
        <v>17388</v>
      </c>
      <c r="AT38" s="100">
        <v>18</v>
      </c>
      <c r="AU38" s="100">
        <v>22356</v>
      </c>
      <c r="AV38" s="100">
        <v>18</v>
      </c>
      <c r="AW38" s="100">
        <v>22356</v>
      </c>
      <c r="AX38" s="100">
        <v>22</v>
      </c>
      <c r="AY38" s="100">
        <v>27324</v>
      </c>
      <c r="AZ38" s="100">
        <v>20</v>
      </c>
      <c r="BA38" s="100">
        <v>24840</v>
      </c>
      <c r="BB38" s="100">
        <v>22</v>
      </c>
      <c r="BC38" s="100">
        <v>27324</v>
      </c>
      <c r="BD38" s="100">
        <v>22</v>
      </c>
      <c r="BE38" s="100">
        <v>27324</v>
      </c>
      <c r="BF38" s="100">
        <v>14</v>
      </c>
      <c r="BG38" s="100">
        <v>17388</v>
      </c>
      <c r="BH38" s="100">
        <v>19</v>
      </c>
      <c r="BI38" s="100">
        <v>23598</v>
      </c>
      <c r="BJ38" s="100">
        <v>15</v>
      </c>
      <c r="BK38" s="100">
        <v>18630</v>
      </c>
      <c r="BL38" s="100">
        <v>17</v>
      </c>
      <c r="BM38" s="100">
        <v>21114</v>
      </c>
      <c r="BN38" s="100">
        <v>16</v>
      </c>
      <c r="BO38" s="100">
        <v>19872</v>
      </c>
      <c r="BP38" s="100">
        <v>12</v>
      </c>
      <c r="BQ38" s="100">
        <v>14904</v>
      </c>
      <c r="BR38" s="100">
        <v>20</v>
      </c>
      <c r="BS38" s="100">
        <v>24840</v>
      </c>
      <c r="BT38" s="100">
        <v>17</v>
      </c>
      <c r="BU38" s="100">
        <v>21114</v>
      </c>
      <c r="BV38" s="100">
        <v>13</v>
      </c>
      <c r="BW38" s="100">
        <v>16146</v>
      </c>
      <c r="BX38" s="100">
        <v>13</v>
      </c>
      <c r="BY38" s="100">
        <v>16146</v>
      </c>
      <c r="BZ38" s="100">
        <v>14</v>
      </c>
      <c r="CA38" s="100">
        <v>17388</v>
      </c>
      <c r="CB38" s="100">
        <v>17</v>
      </c>
      <c r="CC38" s="100">
        <v>21114</v>
      </c>
      <c r="CD38" s="100">
        <v>15</v>
      </c>
      <c r="CE38" s="100">
        <v>18630</v>
      </c>
      <c r="CF38" s="100">
        <v>12</v>
      </c>
      <c r="CG38" s="100">
        <v>14904</v>
      </c>
      <c r="CH38" s="100">
        <v>14</v>
      </c>
      <c r="CI38" s="100">
        <v>17388</v>
      </c>
      <c r="CJ38" s="100">
        <v>17</v>
      </c>
      <c r="CK38" s="100">
        <v>21114</v>
      </c>
      <c r="CL38" s="100">
        <v>15</v>
      </c>
      <c r="CM38" s="100">
        <v>18630</v>
      </c>
      <c r="CN38" s="100">
        <v>20</v>
      </c>
      <c r="CO38" s="100">
        <v>24840</v>
      </c>
      <c r="CP38" s="100">
        <v>12</v>
      </c>
      <c r="CQ38" s="100">
        <v>14904</v>
      </c>
      <c r="CR38" s="100">
        <v>15</v>
      </c>
      <c r="CS38" s="100">
        <v>18630</v>
      </c>
      <c r="CT38" s="100">
        <v>22</v>
      </c>
      <c r="CU38" s="100">
        <v>27324</v>
      </c>
    </row>
    <row r="39" spans="2:99">
      <c r="C39" s="99" t="s">
        <v>205</v>
      </c>
      <c r="D39" s="100">
        <v>17</v>
      </c>
      <c r="E39" s="100">
        <v>24194.400000000001</v>
      </c>
      <c r="F39" s="100">
        <v>23</v>
      </c>
      <c r="G39" s="100">
        <v>32733.600000000002</v>
      </c>
      <c r="H39" s="100">
        <v>20</v>
      </c>
      <c r="I39" s="100">
        <v>28464</v>
      </c>
      <c r="J39" s="100">
        <v>12</v>
      </c>
      <c r="K39" s="100">
        <v>17078.400000000001</v>
      </c>
      <c r="L39" s="100">
        <v>16</v>
      </c>
      <c r="M39" s="100">
        <v>22771.200000000001</v>
      </c>
      <c r="N39" s="100">
        <v>20</v>
      </c>
      <c r="O39" s="100">
        <v>28464</v>
      </c>
      <c r="P39" s="100">
        <v>15</v>
      </c>
      <c r="Q39" s="100">
        <v>21348</v>
      </c>
      <c r="R39" s="100">
        <v>14</v>
      </c>
      <c r="S39" s="100">
        <v>19924.8</v>
      </c>
      <c r="T39" s="100">
        <v>13</v>
      </c>
      <c r="U39" s="100">
        <v>18501.600000000002</v>
      </c>
      <c r="V39" s="100">
        <v>16</v>
      </c>
      <c r="W39" s="100">
        <v>22771.200000000001</v>
      </c>
      <c r="X39" s="100">
        <v>21</v>
      </c>
      <c r="Y39" s="100">
        <v>29887.200000000001</v>
      </c>
      <c r="Z39" s="100">
        <v>14</v>
      </c>
      <c r="AA39" s="100">
        <v>19924.8</v>
      </c>
      <c r="AB39" s="100">
        <v>13</v>
      </c>
      <c r="AC39" s="100">
        <v>18501.600000000002</v>
      </c>
      <c r="AD39" s="100">
        <v>14</v>
      </c>
      <c r="AE39" s="100">
        <v>19924.8</v>
      </c>
      <c r="AF39" s="100">
        <v>16</v>
      </c>
      <c r="AG39" s="100">
        <v>22771.200000000001</v>
      </c>
      <c r="AH39" s="100">
        <v>13</v>
      </c>
      <c r="AI39" s="100">
        <v>18501.600000000002</v>
      </c>
      <c r="AJ39" s="100">
        <v>14</v>
      </c>
      <c r="AK39" s="100">
        <v>19924.8</v>
      </c>
      <c r="AL39" s="100">
        <v>15</v>
      </c>
      <c r="AM39" s="100">
        <v>21348</v>
      </c>
      <c r="AN39" s="100">
        <v>21</v>
      </c>
      <c r="AO39" s="100">
        <v>29887.200000000001</v>
      </c>
      <c r="AP39" s="100">
        <v>13</v>
      </c>
      <c r="AQ39" s="100">
        <v>18501.600000000002</v>
      </c>
      <c r="AR39" s="100">
        <v>13</v>
      </c>
      <c r="AS39" s="100">
        <v>18501.600000000002</v>
      </c>
      <c r="AT39" s="100">
        <v>16</v>
      </c>
      <c r="AU39" s="100">
        <v>22771.200000000001</v>
      </c>
      <c r="AV39" s="100">
        <v>19</v>
      </c>
      <c r="AW39" s="100">
        <v>27040.799999999999</v>
      </c>
      <c r="AX39" s="100">
        <v>20</v>
      </c>
      <c r="AY39" s="100">
        <v>28464</v>
      </c>
      <c r="AZ39" s="100">
        <v>21</v>
      </c>
      <c r="BA39" s="100">
        <v>29887.200000000001</v>
      </c>
      <c r="BB39" s="100">
        <v>20</v>
      </c>
      <c r="BC39" s="100">
        <v>28464</v>
      </c>
      <c r="BD39" s="100">
        <v>20</v>
      </c>
      <c r="BE39" s="100">
        <v>28464</v>
      </c>
      <c r="BF39" s="100">
        <v>14</v>
      </c>
      <c r="BG39" s="100">
        <v>19924.8</v>
      </c>
      <c r="BH39" s="100">
        <v>19</v>
      </c>
      <c r="BI39" s="100">
        <v>27040.799999999999</v>
      </c>
      <c r="BJ39" s="100">
        <v>13</v>
      </c>
      <c r="BK39" s="100">
        <v>18501.600000000002</v>
      </c>
      <c r="BL39" s="100">
        <v>18</v>
      </c>
      <c r="BM39" s="100">
        <v>25617.600000000002</v>
      </c>
      <c r="BN39" s="100">
        <v>15</v>
      </c>
      <c r="BO39" s="100">
        <v>21348</v>
      </c>
      <c r="BP39" s="100">
        <v>13</v>
      </c>
      <c r="BQ39" s="100">
        <v>18501.600000000002</v>
      </c>
      <c r="BR39" s="100">
        <v>22</v>
      </c>
      <c r="BS39" s="100">
        <v>31310.400000000001</v>
      </c>
      <c r="BT39" s="100">
        <v>15</v>
      </c>
      <c r="BU39" s="100">
        <v>21348</v>
      </c>
      <c r="BV39" s="100">
        <v>12</v>
      </c>
      <c r="BW39" s="100">
        <v>17078.400000000001</v>
      </c>
      <c r="BX39" s="100">
        <v>11</v>
      </c>
      <c r="BY39" s="100">
        <v>15655.2</v>
      </c>
      <c r="BZ39" s="100">
        <v>15</v>
      </c>
      <c r="CA39" s="100">
        <v>21348</v>
      </c>
      <c r="CB39" s="100">
        <v>16</v>
      </c>
      <c r="CC39" s="100">
        <v>22771.200000000001</v>
      </c>
      <c r="CD39" s="100">
        <v>15</v>
      </c>
      <c r="CE39" s="100">
        <v>21348</v>
      </c>
      <c r="CF39" s="100">
        <v>12</v>
      </c>
      <c r="CG39" s="100">
        <v>17078.400000000001</v>
      </c>
      <c r="CH39" s="100">
        <v>15</v>
      </c>
      <c r="CI39" s="100">
        <v>21348</v>
      </c>
      <c r="CJ39" s="100">
        <v>17</v>
      </c>
      <c r="CK39" s="100">
        <v>24194.400000000001</v>
      </c>
      <c r="CL39" s="100">
        <v>16</v>
      </c>
      <c r="CM39" s="100">
        <v>22771.200000000001</v>
      </c>
      <c r="CN39" s="100">
        <v>20</v>
      </c>
      <c r="CO39" s="100">
        <v>28464</v>
      </c>
      <c r="CP39" s="100">
        <v>11</v>
      </c>
      <c r="CQ39" s="100">
        <v>15655.2</v>
      </c>
      <c r="CR39" s="100">
        <v>14</v>
      </c>
      <c r="CS39" s="100">
        <v>19924.8</v>
      </c>
      <c r="CT39" s="100">
        <v>22</v>
      </c>
      <c r="CU39" s="100">
        <v>31310.400000000001</v>
      </c>
    </row>
    <row r="40" spans="2:99">
      <c r="C40" s="99" t="s">
        <v>206</v>
      </c>
      <c r="D40" s="100">
        <v>16</v>
      </c>
      <c r="E40" s="100">
        <v>11596.8</v>
      </c>
      <c r="F40" s="100">
        <v>24</v>
      </c>
      <c r="G40" s="100">
        <v>17395.199999999997</v>
      </c>
      <c r="H40" s="100">
        <v>22</v>
      </c>
      <c r="I40" s="100">
        <v>15945.599999999999</v>
      </c>
      <c r="J40" s="100">
        <v>12</v>
      </c>
      <c r="K40" s="100">
        <v>8697.5999999999985</v>
      </c>
      <c r="L40" s="100">
        <v>20</v>
      </c>
      <c r="M40" s="100">
        <v>14496</v>
      </c>
      <c r="N40" s="100">
        <v>25</v>
      </c>
      <c r="O40" s="100">
        <v>18120</v>
      </c>
      <c r="P40" s="100">
        <v>15</v>
      </c>
      <c r="Q40" s="100">
        <v>10872</v>
      </c>
      <c r="R40" s="100">
        <v>18</v>
      </c>
      <c r="S40" s="100">
        <v>13046.4</v>
      </c>
      <c r="T40" s="100">
        <v>12</v>
      </c>
      <c r="U40" s="100">
        <v>8697.5999999999985</v>
      </c>
      <c r="V40" s="100">
        <v>17</v>
      </c>
      <c r="W40" s="100">
        <v>12321.599999999999</v>
      </c>
      <c r="X40" s="100">
        <v>21</v>
      </c>
      <c r="Y40" s="100">
        <v>15220.8</v>
      </c>
      <c r="Z40" s="100">
        <v>14</v>
      </c>
      <c r="AA40" s="100">
        <v>10147.199999999999</v>
      </c>
      <c r="AB40" s="100">
        <v>14</v>
      </c>
      <c r="AC40" s="100">
        <v>10147.199999999999</v>
      </c>
      <c r="AD40" s="100">
        <v>15</v>
      </c>
      <c r="AE40" s="100">
        <v>10872</v>
      </c>
      <c r="AF40" s="100">
        <v>19</v>
      </c>
      <c r="AG40" s="100">
        <v>13771.199999999999</v>
      </c>
      <c r="AH40" s="100">
        <v>13</v>
      </c>
      <c r="AI40" s="100">
        <v>9422.4</v>
      </c>
      <c r="AJ40" s="100">
        <v>14</v>
      </c>
      <c r="AK40" s="100">
        <v>10147.199999999999</v>
      </c>
      <c r="AL40" s="100">
        <v>17</v>
      </c>
      <c r="AM40" s="100">
        <v>12321.599999999999</v>
      </c>
      <c r="AN40" s="100">
        <v>22</v>
      </c>
      <c r="AO40" s="100">
        <v>15945.599999999999</v>
      </c>
      <c r="AP40" s="100">
        <v>13</v>
      </c>
      <c r="AQ40" s="100">
        <v>9422.4</v>
      </c>
      <c r="AR40" s="100">
        <v>14</v>
      </c>
      <c r="AS40" s="100">
        <v>10147.199999999999</v>
      </c>
      <c r="AT40" s="100">
        <v>18</v>
      </c>
      <c r="AU40" s="100">
        <v>13046.4</v>
      </c>
      <c r="AV40" s="100">
        <v>23</v>
      </c>
      <c r="AW40" s="100">
        <v>16670.399999999998</v>
      </c>
      <c r="AX40" s="100">
        <v>23</v>
      </c>
      <c r="AY40" s="100">
        <v>16670.399999999998</v>
      </c>
      <c r="AZ40" s="100">
        <v>22</v>
      </c>
      <c r="BA40" s="100">
        <v>15945.599999999999</v>
      </c>
      <c r="BB40" s="100">
        <v>24</v>
      </c>
      <c r="BC40" s="100">
        <v>17395.199999999997</v>
      </c>
      <c r="BD40" s="100">
        <v>22</v>
      </c>
      <c r="BE40" s="100">
        <v>15945.599999999999</v>
      </c>
      <c r="BF40" s="100">
        <v>14</v>
      </c>
      <c r="BG40" s="100">
        <v>10147.199999999999</v>
      </c>
      <c r="BH40" s="100">
        <v>19</v>
      </c>
      <c r="BI40" s="100">
        <v>13771.199999999999</v>
      </c>
      <c r="BJ40" s="100">
        <v>13</v>
      </c>
      <c r="BK40" s="100">
        <v>9422.4</v>
      </c>
      <c r="BL40" s="100">
        <v>19</v>
      </c>
      <c r="BM40" s="100">
        <v>13771.199999999999</v>
      </c>
      <c r="BN40" s="100">
        <v>19</v>
      </c>
      <c r="BO40" s="100">
        <v>13771.199999999999</v>
      </c>
      <c r="BP40" s="100">
        <v>14</v>
      </c>
      <c r="BQ40" s="100">
        <v>10147.199999999999</v>
      </c>
      <c r="BR40" s="100">
        <v>24</v>
      </c>
      <c r="BS40" s="100">
        <v>17395.199999999997</v>
      </c>
      <c r="BT40" s="100">
        <v>17</v>
      </c>
      <c r="BU40" s="100">
        <v>12321.599999999999</v>
      </c>
      <c r="BV40" s="100">
        <v>13</v>
      </c>
      <c r="BW40" s="100">
        <v>9422.4</v>
      </c>
      <c r="BX40" s="100">
        <v>13</v>
      </c>
      <c r="BY40" s="100">
        <v>9422.4</v>
      </c>
      <c r="BZ40" s="100">
        <v>16</v>
      </c>
      <c r="CA40" s="100">
        <v>11596.8</v>
      </c>
      <c r="CB40" s="100">
        <v>18</v>
      </c>
      <c r="CC40" s="100">
        <v>13046.4</v>
      </c>
      <c r="CD40" s="100">
        <v>15</v>
      </c>
      <c r="CE40" s="100">
        <v>10872</v>
      </c>
      <c r="CF40" s="100">
        <v>13</v>
      </c>
      <c r="CG40" s="100">
        <v>9422.4</v>
      </c>
      <c r="CH40" s="100">
        <v>16</v>
      </c>
      <c r="CI40" s="100">
        <v>11596.8</v>
      </c>
      <c r="CJ40" s="100">
        <v>18</v>
      </c>
      <c r="CK40" s="100">
        <v>13046.4</v>
      </c>
      <c r="CL40" s="100">
        <v>18</v>
      </c>
      <c r="CM40" s="100">
        <v>13046.4</v>
      </c>
      <c r="CN40" s="100">
        <v>20</v>
      </c>
      <c r="CO40" s="100">
        <v>14496</v>
      </c>
      <c r="CP40" s="100">
        <v>14</v>
      </c>
      <c r="CQ40" s="100">
        <v>10147.199999999999</v>
      </c>
      <c r="CR40" s="100">
        <v>15</v>
      </c>
      <c r="CS40" s="100">
        <v>10872</v>
      </c>
      <c r="CT40" s="100">
        <v>25</v>
      </c>
      <c r="CU40" s="100">
        <v>18120</v>
      </c>
    </row>
    <row r="41" spans="2:99">
      <c r="C41" s="99" t="s">
        <v>207</v>
      </c>
      <c r="D41" s="100">
        <v>19</v>
      </c>
      <c r="E41" s="100">
        <v>12540</v>
      </c>
      <c r="F41" s="100">
        <v>25</v>
      </c>
      <c r="G41" s="100">
        <v>16500</v>
      </c>
      <c r="H41" s="100">
        <v>22</v>
      </c>
      <c r="I41" s="100">
        <v>14520</v>
      </c>
      <c r="J41" s="100">
        <v>13</v>
      </c>
      <c r="K41" s="100">
        <v>8580</v>
      </c>
      <c r="L41" s="100">
        <v>17</v>
      </c>
      <c r="M41" s="100">
        <v>11220</v>
      </c>
      <c r="N41" s="100">
        <v>25</v>
      </c>
      <c r="O41" s="100">
        <v>16500</v>
      </c>
      <c r="P41" s="100">
        <v>14</v>
      </c>
      <c r="Q41" s="100">
        <v>9240</v>
      </c>
      <c r="R41" s="100">
        <v>17</v>
      </c>
      <c r="S41" s="100">
        <v>11220</v>
      </c>
      <c r="T41" s="100">
        <v>13</v>
      </c>
      <c r="U41" s="100">
        <v>8580</v>
      </c>
      <c r="V41" s="100">
        <v>16</v>
      </c>
      <c r="W41" s="100">
        <v>10560</v>
      </c>
      <c r="X41" s="100">
        <v>21</v>
      </c>
      <c r="Y41" s="100">
        <v>13860</v>
      </c>
      <c r="Z41" s="100">
        <v>15</v>
      </c>
      <c r="AA41" s="100">
        <v>9900</v>
      </c>
      <c r="AB41" s="100">
        <v>15</v>
      </c>
      <c r="AC41" s="100">
        <v>9900</v>
      </c>
      <c r="AD41" s="100">
        <v>16</v>
      </c>
      <c r="AE41" s="100">
        <v>10560</v>
      </c>
      <c r="AF41" s="100">
        <v>19</v>
      </c>
      <c r="AG41" s="100">
        <v>12540</v>
      </c>
      <c r="AH41" s="100">
        <v>13</v>
      </c>
      <c r="AI41" s="100">
        <v>8580</v>
      </c>
      <c r="AJ41" s="100">
        <v>15</v>
      </c>
      <c r="AK41" s="100">
        <v>9900</v>
      </c>
      <c r="AL41" s="100">
        <v>15</v>
      </c>
      <c r="AM41" s="100">
        <v>9900</v>
      </c>
      <c r="AN41" s="100">
        <v>23</v>
      </c>
      <c r="AO41" s="100">
        <v>15180</v>
      </c>
      <c r="AP41" s="100">
        <v>14</v>
      </c>
      <c r="AQ41" s="100">
        <v>9240</v>
      </c>
      <c r="AR41" s="100">
        <v>14</v>
      </c>
      <c r="AS41" s="100">
        <v>9240</v>
      </c>
      <c r="AT41" s="100">
        <v>19</v>
      </c>
      <c r="AU41" s="100">
        <v>12540</v>
      </c>
      <c r="AV41" s="100">
        <v>21</v>
      </c>
      <c r="AW41" s="100">
        <v>13860</v>
      </c>
      <c r="AX41" s="100">
        <v>22</v>
      </c>
      <c r="AY41" s="100">
        <v>14520</v>
      </c>
      <c r="AZ41" s="100">
        <v>21</v>
      </c>
      <c r="BA41" s="100">
        <v>13860</v>
      </c>
      <c r="BB41" s="100">
        <v>23</v>
      </c>
      <c r="BC41" s="100">
        <v>15180</v>
      </c>
      <c r="BD41" s="100">
        <v>23</v>
      </c>
      <c r="BE41" s="100">
        <v>15180</v>
      </c>
      <c r="BF41" s="100">
        <v>16</v>
      </c>
      <c r="BG41" s="100">
        <v>10560</v>
      </c>
      <c r="BH41" s="100">
        <v>21</v>
      </c>
      <c r="BI41" s="100">
        <v>13860</v>
      </c>
      <c r="BJ41" s="100">
        <v>16</v>
      </c>
      <c r="BK41" s="100">
        <v>10560</v>
      </c>
      <c r="BL41" s="100">
        <v>17</v>
      </c>
      <c r="BM41" s="100">
        <v>11220</v>
      </c>
      <c r="BN41" s="100">
        <v>18</v>
      </c>
      <c r="BO41" s="100">
        <v>11880</v>
      </c>
      <c r="BP41" s="100">
        <v>15</v>
      </c>
      <c r="BQ41" s="100">
        <v>9900</v>
      </c>
      <c r="BR41" s="100">
        <v>23</v>
      </c>
      <c r="BS41" s="100">
        <v>15180</v>
      </c>
      <c r="BT41" s="100">
        <v>16</v>
      </c>
      <c r="BU41" s="100">
        <v>10560</v>
      </c>
      <c r="BV41" s="100">
        <v>13</v>
      </c>
      <c r="BW41" s="100">
        <v>8580</v>
      </c>
      <c r="BX41" s="100">
        <v>14</v>
      </c>
      <c r="BY41" s="100">
        <v>9240</v>
      </c>
      <c r="BZ41" s="100">
        <v>15</v>
      </c>
      <c r="CA41" s="100">
        <v>9900</v>
      </c>
      <c r="CB41" s="100">
        <v>18</v>
      </c>
      <c r="CC41" s="100">
        <v>11880</v>
      </c>
      <c r="CD41" s="100">
        <v>16</v>
      </c>
      <c r="CE41" s="100">
        <v>10560</v>
      </c>
      <c r="CF41" s="100">
        <v>13</v>
      </c>
      <c r="CG41" s="100">
        <v>8580</v>
      </c>
      <c r="CH41" s="100">
        <v>16</v>
      </c>
      <c r="CI41" s="100">
        <v>10560</v>
      </c>
      <c r="CJ41" s="100">
        <v>21</v>
      </c>
      <c r="CK41" s="100">
        <v>13860</v>
      </c>
      <c r="CL41" s="100">
        <v>17</v>
      </c>
      <c r="CM41" s="100">
        <v>11220</v>
      </c>
      <c r="CN41" s="100">
        <v>22</v>
      </c>
      <c r="CO41" s="100">
        <v>14520</v>
      </c>
      <c r="CP41" s="100">
        <v>14</v>
      </c>
      <c r="CQ41" s="100">
        <v>9240</v>
      </c>
      <c r="CR41" s="100">
        <v>15</v>
      </c>
      <c r="CS41" s="100">
        <v>9900</v>
      </c>
      <c r="CT41" s="100">
        <v>25</v>
      </c>
      <c r="CU41" s="100">
        <v>16500</v>
      </c>
    </row>
    <row r="42" spans="2:99">
      <c r="C42" s="99" t="s">
        <v>208</v>
      </c>
      <c r="D42" s="100">
        <v>16</v>
      </c>
      <c r="E42" s="100">
        <v>13536</v>
      </c>
      <c r="F42" s="100">
        <v>22</v>
      </c>
      <c r="G42" s="100">
        <v>18612</v>
      </c>
      <c r="H42" s="100">
        <v>22</v>
      </c>
      <c r="I42" s="100">
        <v>18612</v>
      </c>
      <c r="J42" s="100">
        <v>13</v>
      </c>
      <c r="K42" s="100">
        <v>10998</v>
      </c>
      <c r="L42" s="100">
        <v>19</v>
      </c>
      <c r="M42" s="100">
        <v>16074</v>
      </c>
      <c r="N42" s="100">
        <v>23</v>
      </c>
      <c r="O42" s="100">
        <v>19458</v>
      </c>
      <c r="P42" s="100">
        <v>15</v>
      </c>
      <c r="Q42" s="100">
        <v>12690</v>
      </c>
      <c r="R42" s="100">
        <v>16</v>
      </c>
      <c r="S42" s="100">
        <v>13536</v>
      </c>
      <c r="T42" s="100">
        <v>12</v>
      </c>
      <c r="U42" s="100">
        <v>10152</v>
      </c>
      <c r="V42" s="100">
        <v>16</v>
      </c>
      <c r="W42" s="100">
        <v>13536</v>
      </c>
      <c r="X42" s="100">
        <v>21</v>
      </c>
      <c r="Y42" s="100">
        <v>17766</v>
      </c>
      <c r="Z42" s="100">
        <v>16</v>
      </c>
      <c r="AA42" s="100">
        <v>13536</v>
      </c>
      <c r="AB42" s="100">
        <v>15</v>
      </c>
      <c r="AC42" s="100">
        <v>12690</v>
      </c>
      <c r="AD42" s="100">
        <v>15</v>
      </c>
      <c r="AE42" s="100">
        <v>12690</v>
      </c>
      <c r="AF42" s="100">
        <v>16</v>
      </c>
      <c r="AG42" s="100">
        <v>13536</v>
      </c>
      <c r="AH42" s="100">
        <v>14</v>
      </c>
      <c r="AI42" s="100">
        <v>11844</v>
      </c>
      <c r="AJ42" s="100">
        <v>13</v>
      </c>
      <c r="AK42" s="100">
        <v>10998</v>
      </c>
      <c r="AL42" s="100">
        <v>16</v>
      </c>
      <c r="AM42" s="100">
        <v>13536</v>
      </c>
      <c r="AN42" s="100">
        <v>23</v>
      </c>
      <c r="AO42" s="100">
        <v>19458</v>
      </c>
      <c r="AP42" s="100">
        <v>14</v>
      </c>
      <c r="AQ42" s="100">
        <v>11844</v>
      </c>
      <c r="AR42" s="100">
        <v>13</v>
      </c>
      <c r="AS42" s="100">
        <v>10998</v>
      </c>
      <c r="AT42" s="100">
        <v>20</v>
      </c>
      <c r="AU42" s="100">
        <v>16920</v>
      </c>
      <c r="AV42" s="100">
        <v>22</v>
      </c>
      <c r="AW42" s="100">
        <v>18612</v>
      </c>
      <c r="AX42" s="100">
        <v>23</v>
      </c>
      <c r="AY42" s="100">
        <v>19458</v>
      </c>
      <c r="AZ42" s="100">
        <v>21</v>
      </c>
      <c r="BA42" s="100">
        <v>17766</v>
      </c>
      <c r="BB42" s="100">
        <v>22</v>
      </c>
      <c r="BC42" s="100">
        <v>18612</v>
      </c>
      <c r="BD42" s="100">
        <v>22</v>
      </c>
      <c r="BE42" s="100">
        <v>18612</v>
      </c>
      <c r="BF42" s="100">
        <v>13</v>
      </c>
      <c r="BG42" s="100">
        <v>10998</v>
      </c>
      <c r="BH42" s="100">
        <v>21</v>
      </c>
      <c r="BI42" s="100">
        <v>17766</v>
      </c>
      <c r="BJ42" s="100">
        <v>13</v>
      </c>
      <c r="BK42" s="100">
        <v>10998</v>
      </c>
      <c r="BL42" s="100">
        <v>17</v>
      </c>
      <c r="BM42" s="100">
        <v>14382</v>
      </c>
      <c r="BN42" s="100">
        <v>16</v>
      </c>
      <c r="BO42" s="100">
        <v>13536</v>
      </c>
      <c r="BP42" s="100">
        <v>12</v>
      </c>
      <c r="BQ42" s="100">
        <v>10152</v>
      </c>
      <c r="BR42" s="100">
        <v>22</v>
      </c>
      <c r="BS42" s="100">
        <v>18612</v>
      </c>
      <c r="BT42" s="100">
        <v>17</v>
      </c>
      <c r="BU42" s="100">
        <v>14382</v>
      </c>
      <c r="BV42" s="100">
        <v>14</v>
      </c>
      <c r="BW42" s="100">
        <v>11844</v>
      </c>
      <c r="BX42" s="100">
        <v>14</v>
      </c>
      <c r="BY42" s="100">
        <v>11844</v>
      </c>
      <c r="BZ42" s="100">
        <v>16</v>
      </c>
      <c r="CA42" s="100">
        <v>13536</v>
      </c>
      <c r="CB42" s="100">
        <v>20</v>
      </c>
      <c r="CC42" s="100">
        <v>16920</v>
      </c>
      <c r="CD42" s="100">
        <v>16</v>
      </c>
      <c r="CE42" s="100">
        <v>13536</v>
      </c>
      <c r="CF42" s="100">
        <v>13</v>
      </c>
      <c r="CG42" s="100">
        <v>10998</v>
      </c>
      <c r="CH42" s="100">
        <v>15</v>
      </c>
      <c r="CI42" s="100">
        <v>12690</v>
      </c>
      <c r="CJ42" s="100">
        <v>19</v>
      </c>
      <c r="CK42" s="100">
        <v>16074</v>
      </c>
      <c r="CL42" s="100">
        <v>16</v>
      </c>
      <c r="CM42" s="100">
        <v>13536</v>
      </c>
      <c r="CN42" s="100">
        <v>21</v>
      </c>
      <c r="CO42" s="100">
        <v>17766</v>
      </c>
      <c r="CP42" s="100">
        <v>14</v>
      </c>
      <c r="CQ42" s="100">
        <v>11844</v>
      </c>
      <c r="CR42" s="100">
        <v>14</v>
      </c>
      <c r="CS42" s="100">
        <v>11844</v>
      </c>
      <c r="CT42" s="100">
        <v>25</v>
      </c>
      <c r="CU42" s="100">
        <v>21150</v>
      </c>
    </row>
    <row r="43" spans="2:99">
      <c r="C43" s="99" t="s">
        <v>209</v>
      </c>
      <c r="D43" s="100">
        <v>18</v>
      </c>
      <c r="E43" s="100">
        <v>18403.2</v>
      </c>
      <c r="F43" s="100">
        <v>25</v>
      </c>
      <c r="G43" s="100">
        <v>25560</v>
      </c>
      <c r="H43" s="100">
        <v>19</v>
      </c>
      <c r="I43" s="100">
        <v>19425.599999999999</v>
      </c>
      <c r="J43" s="100">
        <v>11</v>
      </c>
      <c r="K43" s="100">
        <v>11246.4</v>
      </c>
      <c r="L43" s="100">
        <v>19</v>
      </c>
      <c r="M43" s="100">
        <v>19425.599999999999</v>
      </c>
      <c r="N43" s="100">
        <v>23</v>
      </c>
      <c r="O43" s="100">
        <v>23515.200000000001</v>
      </c>
      <c r="P43" s="100">
        <v>14</v>
      </c>
      <c r="Q43" s="100">
        <v>14313.6</v>
      </c>
      <c r="R43" s="100">
        <v>16</v>
      </c>
      <c r="S43" s="100">
        <v>16358.4</v>
      </c>
      <c r="T43" s="100">
        <v>14</v>
      </c>
      <c r="U43" s="100">
        <v>14313.6</v>
      </c>
      <c r="V43" s="100">
        <v>16</v>
      </c>
      <c r="W43" s="100">
        <v>16358.4</v>
      </c>
      <c r="X43" s="100">
        <v>20</v>
      </c>
      <c r="Y43" s="100">
        <v>20448</v>
      </c>
      <c r="Z43" s="100">
        <v>15</v>
      </c>
      <c r="AA43" s="100">
        <v>15336</v>
      </c>
      <c r="AB43" s="100">
        <v>14</v>
      </c>
      <c r="AC43" s="100">
        <v>14313.6</v>
      </c>
      <c r="AD43" s="100">
        <v>16</v>
      </c>
      <c r="AE43" s="100">
        <v>16358.4</v>
      </c>
      <c r="AF43" s="100">
        <v>16</v>
      </c>
      <c r="AG43" s="100">
        <v>16358.4</v>
      </c>
      <c r="AH43" s="100">
        <v>14</v>
      </c>
      <c r="AI43" s="100">
        <v>14313.6</v>
      </c>
      <c r="AJ43" s="100">
        <v>13</v>
      </c>
      <c r="AK43" s="100">
        <v>13291.199999999999</v>
      </c>
      <c r="AL43" s="100">
        <v>17</v>
      </c>
      <c r="AM43" s="100">
        <v>17380.8</v>
      </c>
      <c r="AN43" s="100">
        <v>22</v>
      </c>
      <c r="AO43" s="100">
        <v>22492.799999999999</v>
      </c>
      <c r="AP43" s="100">
        <v>14</v>
      </c>
      <c r="AQ43" s="100">
        <v>14313.6</v>
      </c>
      <c r="AR43" s="100">
        <v>13</v>
      </c>
      <c r="AS43" s="100">
        <v>13291.199999999999</v>
      </c>
      <c r="AT43" s="100">
        <v>17</v>
      </c>
      <c r="AU43" s="100">
        <v>17380.8</v>
      </c>
      <c r="AV43" s="100">
        <v>22</v>
      </c>
      <c r="AW43" s="100">
        <v>22492.799999999999</v>
      </c>
      <c r="AX43" s="100">
        <v>22</v>
      </c>
      <c r="AY43" s="100">
        <v>22492.799999999999</v>
      </c>
      <c r="AZ43" s="100">
        <v>20</v>
      </c>
      <c r="BA43" s="100">
        <v>20448</v>
      </c>
      <c r="BB43" s="100">
        <v>21</v>
      </c>
      <c r="BC43" s="100">
        <v>21470.399999999998</v>
      </c>
      <c r="BD43" s="100">
        <v>25</v>
      </c>
      <c r="BE43" s="100">
        <v>25560</v>
      </c>
      <c r="BF43" s="100">
        <v>12</v>
      </c>
      <c r="BG43" s="100">
        <v>12268.8</v>
      </c>
      <c r="BH43" s="100">
        <v>21</v>
      </c>
      <c r="BI43" s="100">
        <v>21470.399999999998</v>
      </c>
      <c r="BJ43" s="100">
        <v>14</v>
      </c>
      <c r="BK43" s="100">
        <v>14313.6</v>
      </c>
      <c r="BL43" s="100">
        <v>18</v>
      </c>
      <c r="BM43" s="100">
        <v>18403.2</v>
      </c>
      <c r="BN43" s="100">
        <v>17</v>
      </c>
      <c r="BO43" s="100">
        <v>17380.8</v>
      </c>
      <c r="BP43" s="100">
        <v>12</v>
      </c>
      <c r="BQ43" s="100">
        <v>12268.8</v>
      </c>
      <c r="BR43" s="100">
        <v>21</v>
      </c>
      <c r="BS43" s="100">
        <v>21470.399999999998</v>
      </c>
      <c r="BT43" s="100">
        <v>17</v>
      </c>
      <c r="BU43" s="100">
        <v>17380.8</v>
      </c>
      <c r="BV43" s="100">
        <v>14</v>
      </c>
      <c r="BW43" s="100">
        <v>14313.6</v>
      </c>
      <c r="BX43" s="100">
        <v>12</v>
      </c>
      <c r="BY43" s="100">
        <v>12268.8</v>
      </c>
      <c r="BZ43" s="100">
        <v>14</v>
      </c>
      <c r="CA43" s="100">
        <v>14313.6</v>
      </c>
      <c r="CB43" s="100">
        <v>20</v>
      </c>
      <c r="CC43" s="100">
        <v>20448</v>
      </c>
      <c r="CD43" s="100">
        <v>15</v>
      </c>
      <c r="CE43" s="100">
        <v>15336</v>
      </c>
      <c r="CF43" s="100">
        <v>13</v>
      </c>
      <c r="CG43" s="100">
        <v>13291.199999999999</v>
      </c>
      <c r="CH43" s="100">
        <v>15</v>
      </c>
      <c r="CI43" s="100">
        <v>15336</v>
      </c>
      <c r="CJ43" s="100">
        <v>19</v>
      </c>
      <c r="CK43" s="100">
        <v>19425.599999999999</v>
      </c>
      <c r="CL43" s="100">
        <v>17</v>
      </c>
      <c r="CM43" s="100">
        <v>17380.8</v>
      </c>
      <c r="CN43" s="100">
        <v>18</v>
      </c>
      <c r="CO43" s="100">
        <v>18403.2</v>
      </c>
      <c r="CP43" s="100">
        <v>14</v>
      </c>
      <c r="CQ43" s="100">
        <v>14313.6</v>
      </c>
      <c r="CR43" s="100">
        <v>15</v>
      </c>
      <c r="CS43" s="100">
        <v>15336</v>
      </c>
      <c r="CT43" s="100">
        <v>22</v>
      </c>
      <c r="CU43" s="100">
        <v>22492.799999999999</v>
      </c>
    </row>
    <row r="44" spans="2:99">
      <c r="C44" s="99" t="s">
        <v>210</v>
      </c>
      <c r="D44" s="100">
        <v>16</v>
      </c>
      <c r="E44" s="100">
        <v>16358.4</v>
      </c>
      <c r="F44" s="100">
        <v>23</v>
      </c>
      <c r="G44" s="100">
        <v>23515.200000000001</v>
      </c>
      <c r="H44" s="100">
        <v>19</v>
      </c>
      <c r="I44" s="100">
        <v>19425.599999999999</v>
      </c>
      <c r="J44" s="100">
        <v>12</v>
      </c>
      <c r="K44" s="100">
        <v>12268.8</v>
      </c>
      <c r="L44" s="100">
        <v>18</v>
      </c>
      <c r="M44" s="100">
        <v>18403.2</v>
      </c>
      <c r="N44" s="100">
        <v>23</v>
      </c>
      <c r="O44" s="100">
        <v>23515.200000000001</v>
      </c>
      <c r="P44" s="100">
        <v>14</v>
      </c>
      <c r="Q44" s="100">
        <v>14313.6</v>
      </c>
      <c r="R44" s="100">
        <v>16</v>
      </c>
      <c r="S44" s="100">
        <v>16358.4</v>
      </c>
      <c r="T44" s="100">
        <v>13</v>
      </c>
      <c r="U44" s="100">
        <v>13291.199999999999</v>
      </c>
      <c r="V44" s="100">
        <v>14</v>
      </c>
      <c r="W44" s="100">
        <v>14313.6</v>
      </c>
      <c r="X44" s="100">
        <v>21</v>
      </c>
      <c r="Y44" s="100">
        <v>21470.399999999998</v>
      </c>
      <c r="Z44" s="100">
        <v>14</v>
      </c>
      <c r="AA44" s="100">
        <v>14313.6</v>
      </c>
      <c r="AB44" s="100">
        <v>13</v>
      </c>
      <c r="AC44" s="100">
        <v>13291.199999999999</v>
      </c>
      <c r="AD44" s="100">
        <v>15</v>
      </c>
      <c r="AE44" s="100">
        <v>15336</v>
      </c>
      <c r="AF44" s="100">
        <v>17</v>
      </c>
      <c r="AG44" s="100">
        <v>17380.8</v>
      </c>
      <c r="AH44" s="100">
        <v>12</v>
      </c>
      <c r="AI44" s="100">
        <v>12268.8</v>
      </c>
      <c r="AJ44" s="100">
        <v>14</v>
      </c>
      <c r="AK44" s="100">
        <v>14313.6</v>
      </c>
      <c r="AL44" s="100">
        <v>17</v>
      </c>
      <c r="AM44" s="100">
        <v>17380.8</v>
      </c>
      <c r="AN44" s="100">
        <v>21</v>
      </c>
      <c r="AO44" s="100">
        <v>21470.399999999998</v>
      </c>
      <c r="AP44" s="100">
        <v>14</v>
      </c>
      <c r="AQ44" s="100">
        <v>14313.6</v>
      </c>
      <c r="AR44" s="100">
        <v>14</v>
      </c>
      <c r="AS44" s="100">
        <v>14313.6</v>
      </c>
      <c r="AT44" s="100">
        <v>17</v>
      </c>
      <c r="AU44" s="100">
        <v>17380.8</v>
      </c>
      <c r="AV44" s="100">
        <v>20</v>
      </c>
      <c r="AW44" s="100">
        <v>20448</v>
      </c>
      <c r="AX44" s="100">
        <v>20</v>
      </c>
      <c r="AY44" s="100">
        <v>20448</v>
      </c>
      <c r="AZ44" s="100">
        <v>22</v>
      </c>
      <c r="BA44" s="100">
        <v>22492.799999999999</v>
      </c>
      <c r="BB44" s="100">
        <v>20</v>
      </c>
      <c r="BC44" s="100">
        <v>20448</v>
      </c>
      <c r="BD44" s="100">
        <v>21</v>
      </c>
      <c r="BE44" s="100">
        <v>21470.399999999998</v>
      </c>
      <c r="BF44" s="100">
        <v>13</v>
      </c>
      <c r="BG44" s="100">
        <v>13291.199999999999</v>
      </c>
      <c r="BH44" s="100">
        <v>20</v>
      </c>
      <c r="BI44" s="100">
        <v>20448</v>
      </c>
      <c r="BJ44" s="100">
        <v>14</v>
      </c>
      <c r="BK44" s="100">
        <v>14313.6</v>
      </c>
      <c r="BL44" s="100">
        <v>18</v>
      </c>
      <c r="BM44" s="100">
        <v>18403.2</v>
      </c>
      <c r="BN44" s="100">
        <v>16</v>
      </c>
      <c r="BO44" s="100">
        <v>16358.4</v>
      </c>
      <c r="BP44" s="100">
        <v>13</v>
      </c>
      <c r="BQ44" s="100">
        <v>13291.199999999999</v>
      </c>
      <c r="BR44" s="100">
        <v>20</v>
      </c>
      <c r="BS44" s="100">
        <v>20448</v>
      </c>
      <c r="BT44" s="100">
        <v>14</v>
      </c>
      <c r="BU44" s="100">
        <v>14313.6</v>
      </c>
      <c r="BV44" s="100">
        <v>12</v>
      </c>
      <c r="BW44" s="100">
        <v>12268.8</v>
      </c>
      <c r="BX44" s="100">
        <v>12</v>
      </c>
      <c r="BY44" s="100">
        <v>12268.8</v>
      </c>
      <c r="BZ44" s="100">
        <v>17</v>
      </c>
      <c r="CA44" s="100">
        <v>17380.8</v>
      </c>
      <c r="CB44" s="100">
        <v>19</v>
      </c>
      <c r="CC44" s="100">
        <v>19425.599999999999</v>
      </c>
      <c r="CD44" s="100">
        <v>15</v>
      </c>
      <c r="CE44" s="100">
        <v>15336</v>
      </c>
      <c r="CF44" s="100">
        <v>13</v>
      </c>
      <c r="CG44" s="100">
        <v>13291.199999999999</v>
      </c>
      <c r="CH44" s="100">
        <v>16</v>
      </c>
      <c r="CI44" s="100">
        <v>16358.4</v>
      </c>
      <c r="CJ44" s="100">
        <v>18</v>
      </c>
      <c r="CK44" s="100">
        <v>18403.2</v>
      </c>
      <c r="CL44" s="100">
        <v>16</v>
      </c>
      <c r="CM44" s="100">
        <v>16358.4</v>
      </c>
      <c r="CN44" s="100">
        <v>19</v>
      </c>
      <c r="CO44" s="100">
        <v>19425.599999999999</v>
      </c>
      <c r="CP44" s="100">
        <v>13</v>
      </c>
      <c r="CQ44" s="100">
        <v>13291.199999999999</v>
      </c>
      <c r="CR44" s="100">
        <v>16</v>
      </c>
      <c r="CS44" s="100">
        <v>16358.4</v>
      </c>
      <c r="CT44" s="100">
        <v>22</v>
      </c>
      <c r="CU44" s="100">
        <v>22492.799999999999</v>
      </c>
    </row>
    <row r="45" spans="2:99">
      <c r="C45" s="99" t="s">
        <v>211</v>
      </c>
      <c r="D45" s="100">
        <v>17</v>
      </c>
      <c r="E45" s="100">
        <v>21236.400000000001</v>
      </c>
      <c r="F45" s="100">
        <v>20</v>
      </c>
      <c r="G45" s="100">
        <v>24984</v>
      </c>
      <c r="H45" s="100">
        <v>20</v>
      </c>
      <c r="I45" s="100">
        <v>24984</v>
      </c>
      <c r="J45" s="100">
        <v>12</v>
      </c>
      <c r="K45" s="100">
        <v>14990.400000000001</v>
      </c>
      <c r="L45" s="100">
        <v>17</v>
      </c>
      <c r="M45" s="100">
        <v>21236.400000000001</v>
      </c>
      <c r="N45" s="100">
        <v>22</v>
      </c>
      <c r="O45" s="100">
        <v>27482.400000000001</v>
      </c>
      <c r="P45" s="100">
        <v>14</v>
      </c>
      <c r="Q45" s="100">
        <v>17488.8</v>
      </c>
      <c r="R45" s="100">
        <v>15</v>
      </c>
      <c r="S45" s="100">
        <v>18738</v>
      </c>
      <c r="T45" s="100">
        <v>13</v>
      </c>
      <c r="U45" s="100">
        <v>16239.6</v>
      </c>
      <c r="V45" s="100">
        <v>13</v>
      </c>
      <c r="W45" s="100">
        <v>16239.6</v>
      </c>
      <c r="X45" s="100">
        <v>19</v>
      </c>
      <c r="Y45" s="100">
        <v>23734.799999999999</v>
      </c>
      <c r="Z45" s="100">
        <v>14</v>
      </c>
      <c r="AA45" s="100">
        <v>17488.8</v>
      </c>
      <c r="AB45" s="100">
        <v>12</v>
      </c>
      <c r="AC45" s="100">
        <v>14990.400000000001</v>
      </c>
      <c r="AD45" s="100">
        <v>16</v>
      </c>
      <c r="AE45" s="100">
        <v>19987.2</v>
      </c>
      <c r="AF45" s="100">
        <v>18</v>
      </c>
      <c r="AG45" s="100">
        <v>22485.600000000002</v>
      </c>
      <c r="AH45" s="100">
        <v>14</v>
      </c>
      <c r="AI45" s="100">
        <v>17488.8</v>
      </c>
      <c r="AJ45" s="100">
        <v>14</v>
      </c>
      <c r="AK45" s="100">
        <v>17488.8</v>
      </c>
      <c r="AL45" s="100">
        <v>14</v>
      </c>
      <c r="AM45" s="100">
        <v>17488.8</v>
      </c>
      <c r="AN45" s="100">
        <v>21</v>
      </c>
      <c r="AO45" s="100">
        <v>26233.200000000001</v>
      </c>
      <c r="AP45" s="100">
        <v>12</v>
      </c>
      <c r="AQ45" s="100">
        <v>14990.400000000001</v>
      </c>
      <c r="AR45" s="100">
        <v>12</v>
      </c>
      <c r="AS45" s="100">
        <v>14990.400000000001</v>
      </c>
      <c r="AT45" s="100">
        <v>17</v>
      </c>
      <c r="AU45" s="100">
        <v>21236.400000000001</v>
      </c>
      <c r="AV45" s="100">
        <v>20</v>
      </c>
      <c r="AW45" s="100">
        <v>24984</v>
      </c>
      <c r="AX45" s="100">
        <v>22</v>
      </c>
      <c r="AY45" s="100">
        <v>27482.400000000001</v>
      </c>
      <c r="AZ45" s="100">
        <v>21</v>
      </c>
      <c r="BA45" s="100">
        <v>26233.200000000001</v>
      </c>
      <c r="BB45" s="100">
        <v>23</v>
      </c>
      <c r="BC45" s="100">
        <v>28731.600000000002</v>
      </c>
      <c r="BD45" s="100">
        <v>21</v>
      </c>
      <c r="BE45" s="100">
        <v>26233.200000000001</v>
      </c>
      <c r="BF45" s="100">
        <v>14</v>
      </c>
      <c r="BG45" s="100">
        <v>17488.8</v>
      </c>
      <c r="BH45" s="100">
        <v>21</v>
      </c>
      <c r="BI45" s="100">
        <v>26233.200000000001</v>
      </c>
      <c r="BJ45" s="100">
        <v>15</v>
      </c>
      <c r="BK45" s="100">
        <v>18738</v>
      </c>
      <c r="BL45" s="100">
        <v>16</v>
      </c>
      <c r="BM45" s="100">
        <v>19987.2</v>
      </c>
      <c r="BN45" s="100">
        <v>17</v>
      </c>
      <c r="BO45" s="100">
        <v>21236.400000000001</v>
      </c>
      <c r="BP45" s="100">
        <v>13</v>
      </c>
      <c r="BQ45" s="100">
        <v>16239.6</v>
      </c>
      <c r="BR45" s="100">
        <v>22</v>
      </c>
      <c r="BS45" s="100">
        <v>27482.400000000001</v>
      </c>
      <c r="BT45" s="100">
        <v>16</v>
      </c>
      <c r="BU45" s="100">
        <v>19987.2</v>
      </c>
      <c r="BV45" s="100">
        <v>13</v>
      </c>
      <c r="BW45" s="100">
        <v>16239.6</v>
      </c>
      <c r="BX45" s="100">
        <v>12</v>
      </c>
      <c r="BY45" s="100">
        <v>14990.400000000001</v>
      </c>
      <c r="BZ45" s="100">
        <v>14</v>
      </c>
      <c r="CA45" s="100">
        <v>17488.8</v>
      </c>
      <c r="CB45" s="100">
        <v>19</v>
      </c>
      <c r="CC45" s="100">
        <v>23734.799999999999</v>
      </c>
      <c r="CD45" s="100">
        <v>15</v>
      </c>
      <c r="CE45" s="100">
        <v>18738</v>
      </c>
      <c r="CF45" s="100">
        <v>13</v>
      </c>
      <c r="CG45" s="100">
        <v>16239.6</v>
      </c>
      <c r="CH45" s="100">
        <v>16</v>
      </c>
      <c r="CI45" s="100">
        <v>19987.2</v>
      </c>
      <c r="CJ45" s="100">
        <v>19</v>
      </c>
      <c r="CK45" s="100">
        <v>23734.799999999999</v>
      </c>
      <c r="CL45" s="100">
        <v>17</v>
      </c>
      <c r="CM45" s="100">
        <v>21236.400000000001</v>
      </c>
      <c r="CN45" s="100">
        <v>18</v>
      </c>
      <c r="CO45" s="100">
        <v>22485.600000000002</v>
      </c>
      <c r="CP45" s="100">
        <v>13</v>
      </c>
      <c r="CQ45" s="100">
        <v>16239.6</v>
      </c>
      <c r="CR45" s="100">
        <v>15</v>
      </c>
      <c r="CS45" s="100">
        <v>18738</v>
      </c>
      <c r="CT45" s="100">
        <v>22</v>
      </c>
      <c r="CU45" s="100">
        <v>27482.400000000001</v>
      </c>
    </row>
    <row r="46" spans="2:99">
      <c r="C46" s="99" t="s">
        <v>212</v>
      </c>
      <c r="D46" s="100">
        <v>17</v>
      </c>
      <c r="E46" s="100">
        <v>20604</v>
      </c>
      <c r="F46" s="100">
        <v>22</v>
      </c>
      <c r="G46" s="100">
        <v>26664</v>
      </c>
      <c r="H46" s="100">
        <v>18</v>
      </c>
      <c r="I46" s="100">
        <v>21816</v>
      </c>
      <c r="J46" s="100">
        <v>12</v>
      </c>
      <c r="K46" s="100">
        <v>14544</v>
      </c>
      <c r="L46" s="100">
        <v>18</v>
      </c>
      <c r="M46" s="100">
        <v>21816</v>
      </c>
      <c r="N46" s="100">
        <v>21</v>
      </c>
      <c r="O46" s="100">
        <v>25452</v>
      </c>
      <c r="P46" s="100">
        <v>15</v>
      </c>
      <c r="Q46" s="100">
        <v>18180</v>
      </c>
      <c r="R46" s="100">
        <v>16</v>
      </c>
      <c r="S46" s="100">
        <v>19392</v>
      </c>
      <c r="T46" s="100">
        <v>14</v>
      </c>
      <c r="U46" s="100">
        <v>16968</v>
      </c>
      <c r="V46" s="100">
        <v>15</v>
      </c>
      <c r="W46" s="100">
        <v>18180</v>
      </c>
      <c r="X46" s="100">
        <v>19</v>
      </c>
      <c r="Y46" s="100">
        <v>23028</v>
      </c>
      <c r="Z46" s="100">
        <v>14</v>
      </c>
      <c r="AA46" s="100">
        <v>16968</v>
      </c>
      <c r="AB46" s="100">
        <v>14</v>
      </c>
      <c r="AC46" s="100">
        <v>16968</v>
      </c>
      <c r="AD46" s="100">
        <v>16</v>
      </c>
      <c r="AE46" s="100">
        <v>19392</v>
      </c>
      <c r="AF46" s="100">
        <v>18</v>
      </c>
      <c r="AG46" s="100">
        <v>21816</v>
      </c>
      <c r="AH46" s="100">
        <v>13</v>
      </c>
      <c r="AI46" s="100">
        <v>15756</v>
      </c>
      <c r="AJ46" s="100">
        <v>14</v>
      </c>
      <c r="AK46" s="100">
        <v>16968</v>
      </c>
      <c r="AL46" s="100">
        <v>14</v>
      </c>
      <c r="AM46" s="100">
        <v>16968</v>
      </c>
      <c r="AN46" s="100">
        <v>21</v>
      </c>
      <c r="AO46" s="100">
        <v>25452</v>
      </c>
      <c r="AP46" s="100">
        <v>12</v>
      </c>
      <c r="AQ46" s="100">
        <v>14544</v>
      </c>
      <c r="AR46" s="100">
        <v>13</v>
      </c>
      <c r="AS46" s="100">
        <v>15756</v>
      </c>
      <c r="AT46" s="100">
        <v>18</v>
      </c>
      <c r="AU46" s="100">
        <v>21816</v>
      </c>
      <c r="AV46" s="100">
        <v>18</v>
      </c>
      <c r="AW46" s="100">
        <v>21816</v>
      </c>
      <c r="AX46" s="100">
        <v>21</v>
      </c>
      <c r="AY46" s="100">
        <v>25452</v>
      </c>
      <c r="AZ46" s="100">
        <v>19</v>
      </c>
      <c r="BA46" s="100">
        <v>23028</v>
      </c>
      <c r="BB46" s="100">
        <v>20</v>
      </c>
      <c r="BC46" s="100">
        <v>24240</v>
      </c>
      <c r="BD46" s="100">
        <v>21</v>
      </c>
      <c r="BE46" s="100">
        <v>25452</v>
      </c>
      <c r="BF46" s="100">
        <v>14</v>
      </c>
      <c r="BG46" s="100">
        <v>16968</v>
      </c>
      <c r="BH46" s="100">
        <v>19</v>
      </c>
      <c r="BI46" s="100">
        <v>23028</v>
      </c>
      <c r="BJ46" s="100">
        <v>14</v>
      </c>
      <c r="BK46" s="100">
        <v>16968</v>
      </c>
      <c r="BL46" s="100">
        <v>16</v>
      </c>
      <c r="BM46" s="100">
        <v>19392</v>
      </c>
      <c r="BN46" s="100">
        <v>16</v>
      </c>
      <c r="BO46" s="100">
        <v>19392</v>
      </c>
      <c r="BP46" s="100">
        <v>13</v>
      </c>
      <c r="BQ46" s="100">
        <v>15756</v>
      </c>
      <c r="BR46" s="100">
        <v>20</v>
      </c>
      <c r="BS46" s="100">
        <v>24240</v>
      </c>
      <c r="BT46" s="100">
        <v>14</v>
      </c>
      <c r="BU46" s="100">
        <v>16968</v>
      </c>
      <c r="BV46" s="100">
        <v>12</v>
      </c>
      <c r="BW46" s="100">
        <v>14544</v>
      </c>
      <c r="BX46" s="100">
        <v>12</v>
      </c>
      <c r="BY46" s="100">
        <v>14544</v>
      </c>
      <c r="BZ46" s="100">
        <v>15</v>
      </c>
      <c r="CA46" s="100">
        <v>18180</v>
      </c>
      <c r="CB46" s="100">
        <v>17</v>
      </c>
      <c r="CC46" s="100">
        <v>20604</v>
      </c>
      <c r="CD46" s="100">
        <v>15</v>
      </c>
      <c r="CE46" s="100">
        <v>18180</v>
      </c>
      <c r="CF46" s="100">
        <v>14</v>
      </c>
      <c r="CG46" s="100">
        <v>16968</v>
      </c>
      <c r="CH46" s="100">
        <v>14</v>
      </c>
      <c r="CI46" s="100">
        <v>16968</v>
      </c>
      <c r="CJ46" s="100">
        <v>17</v>
      </c>
      <c r="CK46" s="100">
        <v>20604</v>
      </c>
      <c r="CL46" s="100">
        <v>15</v>
      </c>
      <c r="CM46" s="100">
        <v>18180</v>
      </c>
      <c r="CN46" s="100">
        <v>19</v>
      </c>
      <c r="CO46" s="100">
        <v>23028</v>
      </c>
      <c r="CP46" s="100">
        <v>13</v>
      </c>
      <c r="CQ46" s="100">
        <v>15756</v>
      </c>
      <c r="CR46" s="100">
        <v>16</v>
      </c>
      <c r="CS46" s="100">
        <v>19392</v>
      </c>
      <c r="CT46" s="100">
        <v>23</v>
      </c>
      <c r="CU46" s="100">
        <v>27876</v>
      </c>
    </row>
    <row r="47" spans="2:99">
      <c r="C47" s="99" t="s">
        <v>213</v>
      </c>
      <c r="D47" s="100">
        <v>17</v>
      </c>
      <c r="E47" s="100">
        <v>25969.199999999997</v>
      </c>
      <c r="F47" s="100">
        <v>20</v>
      </c>
      <c r="G47" s="100">
        <v>30552</v>
      </c>
      <c r="H47" s="100">
        <v>18</v>
      </c>
      <c r="I47" s="100">
        <v>27496.799999999999</v>
      </c>
      <c r="J47" s="100">
        <v>12</v>
      </c>
      <c r="K47" s="100">
        <v>18331.199999999997</v>
      </c>
      <c r="L47" s="100">
        <v>18</v>
      </c>
      <c r="M47" s="100">
        <v>27496.799999999999</v>
      </c>
      <c r="N47" s="100">
        <v>21</v>
      </c>
      <c r="O47" s="100">
        <v>32079.599999999999</v>
      </c>
      <c r="P47" s="100">
        <v>15</v>
      </c>
      <c r="Q47" s="100">
        <v>22914</v>
      </c>
      <c r="R47" s="100">
        <v>14</v>
      </c>
      <c r="S47" s="100">
        <v>21386.399999999998</v>
      </c>
      <c r="T47" s="100">
        <v>11</v>
      </c>
      <c r="U47" s="100">
        <v>16803.599999999999</v>
      </c>
      <c r="V47" s="100">
        <v>15</v>
      </c>
      <c r="W47" s="100">
        <v>22914</v>
      </c>
      <c r="X47" s="100">
        <v>20</v>
      </c>
      <c r="Y47" s="100">
        <v>30552</v>
      </c>
      <c r="Z47" s="100">
        <v>13</v>
      </c>
      <c r="AA47" s="100">
        <v>19858.8</v>
      </c>
      <c r="AB47" s="100">
        <v>13</v>
      </c>
      <c r="AC47" s="100">
        <v>19858.8</v>
      </c>
      <c r="AD47" s="100">
        <v>15</v>
      </c>
      <c r="AE47" s="100">
        <v>22914</v>
      </c>
      <c r="AF47" s="100">
        <v>17</v>
      </c>
      <c r="AG47" s="100">
        <v>25969.199999999997</v>
      </c>
      <c r="AH47" s="100">
        <v>13</v>
      </c>
      <c r="AI47" s="100">
        <v>19858.8</v>
      </c>
      <c r="AJ47" s="100">
        <v>14</v>
      </c>
      <c r="AK47" s="100">
        <v>21386.399999999998</v>
      </c>
      <c r="AL47" s="100">
        <v>15</v>
      </c>
      <c r="AM47" s="100">
        <v>22914</v>
      </c>
      <c r="AN47" s="100">
        <v>22</v>
      </c>
      <c r="AO47" s="100">
        <v>33607.199999999997</v>
      </c>
      <c r="AP47" s="100">
        <v>11</v>
      </c>
      <c r="AQ47" s="100">
        <v>16803.599999999999</v>
      </c>
      <c r="AR47" s="100">
        <v>13</v>
      </c>
      <c r="AS47" s="100">
        <v>19858.8</v>
      </c>
      <c r="AT47" s="100">
        <v>19</v>
      </c>
      <c r="AU47" s="100">
        <v>29024.399999999998</v>
      </c>
      <c r="AV47" s="100">
        <v>18</v>
      </c>
      <c r="AW47" s="100">
        <v>27496.799999999999</v>
      </c>
      <c r="AX47" s="100">
        <v>19</v>
      </c>
      <c r="AY47" s="100">
        <v>29024.399999999998</v>
      </c>
      <c r="AZ47" s="100">
        <v>21</v>
      </c>
      <c r="BA47" s="100">
        <v>32079.599999999999</v>
      </c>
      <c r="BB47" s="100">
        <v>21</v>
      </c>
      <c r="BC47" s="100">
        <v>32079.599999999999</v>
      </c>
      <c r="BD47" s="100">
        <v>21</v>
      </c>
      <c r="BE47" s="100">
        <v>32079.599999999999</v>
      </c>
      <c r="BF47" s="100">
        <v>12</v>
      </c>
      <c r="BG47" s="100">
        <v>18331.199999999997</v>
      </c>
      <c r="BH47" s="100">
        <v>17</v>
      </c>
      <c r="BI47" s="100">
        <v>25969.199999999997</v>
      </c>
      <c r="BJ47" s="100">
        <v>14</v>
      </c>
      <c r="BK47" s="100">
        <v>21386.399999999998</v>
      </c>
      <c r="BL47" s="100">
        <v>16</v>
      </c>
      <c r="BM47" s="100">
        <v>24441.599999999999</v>
      </c>
      <c r="BN47" s="100">
        <v>18</v>
      </c>
      <c r="BO47" s="100">
        <v>27496.799999999999</v>
      </c>
      <c r="BP47" s="100">
        <v>12</v>
      </c>
      <c r="BQ47" s="100">
        <v>18331.199999999997</v>
      </c>
      <c r="BR47" s="100">
        <v>21</v>
      </c>
      <c r="BS47" s="100">
        <v>32079.599999999999</v>
      </c>
      <c r="BT47" s="100">
        <v>16</v>
      </c>
      <c r="BU47" s="100">
        <v>24441.599999999999</v>
      </c>
      <c r="BV47" s="100">
        <v>12</v>
      </c>
      <c r="BW47" s="100">
        <v>18331.199999999997</v>
      </c>
      <c r="BX47" s="100">
        <v>13</v>
      </c>
      <c r="BY47" s="100">
        <v>19858.8</v>
      </c>
      <c r="BZ47" s="100">
        <v>16</v>
      </c>
      <c r="CA47" s="100">
        <v>24441.599999999999</v>
      </c>
      <c r="CB47" s="100">
        <v>16</v>
      </c>
      <c r="CC47" s="100">
        <v>24441.599999999999</v>
      </c>
      <c r="CD47" s="100">
        <v>15</v>
      </c>
      <c r="CE47" s="100">
        <v>22914</v>
      </c>
      <c r="CF47" s="100">
        <v>11</v>
      </c>
      <c r="CG47" s="100">
        <v>16803.599999999999</v>
      </c>
      <c r="CH47" s="100">
        <v>14</v>
      </c>
      <c r="CI47" s="100">
        <v>21386.399999999998</v>
      </c>
      <c r="CJ47" s="100">
        <v>20</v>
      </c>
      <c r="CK47" s="100">
        <v>30552</v>
      </c>
      <c r="CL47" s="100">
        <v>16</v>
      </c>
      <c r="CM47" s="100">
        <v>24441.599999999999</v>
      </c>
      <c r="CN47" s="100">
        <v>19</v>
      </c>
      <c r="CO47" s="100">
        <v>29024.399999999998</v>
      </c>
      <c r="CP47" s="100">
        <v>12</v>
      </c>
      <c r="CQ47" s="100">
        <v>18331.199999999997</v>
      </c>
      <c r="CR47" s="100">
        <v>14</v>
      </c>
      <c r="CS47" s="100">
        <v>21386.399999999998</v>
      </c>
      <c r="CT47" s="100">
        <v>24</v>
      </c>
      <c r="CU47" s="100">
        <v>36662.399999999994</v>
      </c>
    </row>
    <row r="48" spans="2:99">
      <c r="C48" s="99" t="s">
        <v>214</v>
      </c>
      <c r="D48" s="100">
        <v>16</v>
      </c>
      <c r="E48" s="100">
        <v>13881.6</v>
      </c>
      <c r="F48" s="100">
        <v>21</v>
      </c>
      <c r="G48" s="100">
        <v>18219.600000000002</v>
      </c>
      <c r="H48" s="100">
        <v>21</v>
      </c>
      <c r="I48" s="100">
        <v>18219.600000000002</v>
      </c>
      <c r="J48" s="100">
        <v>12</v>
      </c>
      <c r="K48" s="100">
        <v>10411.200000000001</v>
      </c>
      <c r="L48" s="100">
        <v>19</v>
      </c>
      <c r="M48" s="100">
        <v>16484.400000000001</v>
      </c>
      <c r="N48" s="100">
        <v>24</v>
      </c>
      <c r="O48" s="100">
        <v>20822.400000000001</v>
      </c>
      <c r="P48" s="100">
        <v>14</v>
      </c>
      <c r="Q48" s="100">
        <v>12146.4</v>
      </c>
      <c r="R48" s="100">
        <v>18</v>
      </c>
      <c r="S48" s="100">
        <v>15616.800000000001</v>
      </c>
      <c r="T48" s="100">
        <v>13</v>
      </c>
      <c r="U48" s="100">
        <v>11278.800000000001</v>
      </c>
      <c r="V48" s="100">
        <v>14</v>
      </c>
      <c r="W48" s="100">
        <v>12146.4</v>
      </c>
      <c r="X48" s="100">
        <v>20</v>
      </c>
      <c r="Y48" s="100">
        <v>17352</v>
      </c>
      <c r="Z48" s="100">
        <v>15</v>
      </c>
      <c r="AA48" s="100">
        <v>13014</v>
      </c>
      <c r="AB48" s="100">
        <v>13</v>
      </c>
      <c r="AC48" s="100">
        <v>11278.800000000001</v>
      </c>
      <c r="AD48" s="100">
        <v>16</v>
      </c>
      <c r="AE48" s="100">
        <v>13881.6</v>
      </c>
      <c r="AF48" s="100">
        <v>19</v>
      </c>
      <c r="AG48" s="100">
        <v>16484.400000000001</v>
      </c>
      <c r="AH48" s="100">
        <v>14</v>
      </c>
      <c r="AI48" s="100">
        <v>12146.4</v>
      </c>
      <c r="AJ48" s="100">
        <v>14</v>
      </c>
      <c r="AK48" s="100">
        <v>12146.4</v>
      </c>
      <c r="AL48" s="100">
        <v>17</v>
      </c>
      <c r="AM48" s="100">
        <v>14749.2</v>
      </c>
      <c r="AN48" s="100">
        <v>24</v>
      </c>
      <c r="AO48" s="100">
        <v>20822.400000000001</v>
      </c>
      <c r="AP48" s="100">
        <v>12</v>
      </c>
      <c r="AQ48" s="100">
        <v>10411.200000000001</v>
      </c>
      <c r="AR48" s="100">
        <v>13</v>
      </c>
      <c r="AS48" s="100">
        <v>11278.800000000001</v>
      </c>
      <c r="AT48" s="100">
        <v>19</v>
      </c>
      <c r="AU48" s="100">
        <v>16484.400000000001</v>
      </c>
      <c r="AV48" s="100">
        <v>20</v>
      </c>
      <c r="AW48" s="100">
        <v>17352</v>
      </c>
      <c r="AX48" s="100">
        <v>22</v>
      </c>
      <c r="AY48" s="100">
        <v>19087.2</v>
      </c>
      <c r="AZ48" s="100">
        <v>21</v>
      </c>
      <c r="BA48" s="100">
        <v>18219.600000000002</v>
      </c>
      <c r="BB48" s="100">
        <v>21</v>
      </c>
      <c r="BC48" s="100">
        <v>18219.600000000002</v>
      </c>
      <c r="BD48" s="100">
        <v>21</v>
      </c>
      <c r="BE48" s="100">
        <v>18219.600000000002</v>
      </c>
      <c r="BF48" s="100">
        <v>15</v>
      </c>
      <c r="BG48" s="100">
        <v>13014</v>
      </c>
      <c r="BH48" s="100">
        <v>20</v>
      </c>
      <c r="BI48" s="100">
        <v>17352</v>
      </c>
      <c r="BJ48" s="100">
        <v>14</v>
      </c>
      <c r="BK48" s="100">
        <v>12146.4</v>
      </c>
      <c r="BL48" s="100">
        <v>18</v>
      </c>
      <c r="BM48" s="100">
        <v>15616.800000000001</v>
      </c>
      <c r="BN48" s="100">
        <v>18</v>
      </c>
      <c r="BO48" s="100">
        <v>15616.800000000001</v>
      </c>
      <c r="BP48" s="100">
        <v>14</v>
      </c>
      <c r="BQ48" s="100">
        <v>12146.4</v>
      </c>
      <c r="BR48" s="100">
        <v>24</v>
      </c>
      <c r="BS48" s="100">
        <v>20822.400000000001</v>
      </c>
      <c r="BT48" s="100">
        <v>16</v>
      </c>
      <c r="BU48" s="100">
        <v>13881.6</v>
      </c>
      <c r="BV48" s="100">
        <v>13</v>
      </c>
      <c r="BW48" s="100">
        <v>11278.800000000001</v>
      </c>
      <c r="BX48" s="100">
        <v>13</v>
      </c>
      <c r="BY48" s="100">
        <v>11278.800000000001</v>
      </c>
      <c r="BZ48" s="100">
        <v>16</v>
      </c>
      <c r="CA48" s="100">
        <v>13881.6</v>
      </c>
      <c r="CB48" s="100">
        <v>20</v>
      </c>
      <c r="CC48" s="100">
        <v>17352</v>
      </c>
      <c r="CD48" s="100">
        <v>16</v>
      </c>
      <c r="CE48" s="100">
        <v>13881.6</v>
      </c>
      <c r="CF48" s="100">
        <v>15</v>
      </c>
      <c r="CG48" s="100">
        <v>13014</v>
      </c>
      <c r="CH48" s="100">
        <v>16</v>
      </c>
      <c r="CI48" s="100">
        <v>13881.6</v>
      </c>
      <c r="CJ48" s="100">
        <v>17</v>
      </c>
      <c r="CK48" s="100">
        <v>14749.2</v>
      </c>
      <c r="CL48" s="100">
        <v>15</v>
      </c>
      <c r="CM48" s="100">
        <v>13014</v>
      </c>
      <c r="CN48" s="100">
        <v>20</v>
      </c>
      <c r="CO48" s="100">
        <v>17352</v>
      </c>
      <c r="CP48" s="100">
        <v>13</v>
      </c>
      <c r="CQ48" s="100">
        <v>11278.800000000001</v>
      </c>
      <c r="CR48" s="100">
        <v>15</v>
      </c>
      <c r="CS48" s="100">
        <v>13014</v>
      </c>
      <c r="CT48" s="100">
        <v>26</v>
      </c>
      <c r="CU48" s="100">
        <v>22557.600000000002</v>
      </c>
    </row>
    <row r="49" spans="2:99">
      <c r="B49" s="99" t="s">
        <v>129</v>
      </c>
      <c r="C49" s="99" t="s">
        <v>215</v>
      </c>
      <c r="D49" s="100">
        <v>13</v>
      </c>
      <c r="E49" s="100">
        <v>12807.599999999999</v>
      </c>
      <c r="F49" s="100">
        <v>21</v>
      </c>
      <c r="G49" s="100">
        <v>20689.199999999997</v>
      </c>
      <c r="H49" s="100">
        <v>18</v>
      </c>
      <c r="I49" s="100">
        <v>17733.599999999999</v>
      </c>
      <c r="J49" s="100">
        <v>14</v>
      </c>
      <c r="K49" s="100">
        <v>13792.8</v>
      </c>
      <c r="L49" s="100">
        <v>13</v>
      </c>
      <c r="M49" s="100">
        <v>12807.599999999999</v>
      </c>
      <c r="N49" s="100">
        <v>20</v>
      </c>
      <c r="O49" s="100">
        <v>19704</v>
      </c>
      <c r="P49" s="100">
        <v>15</v>
      </c>
      <c r="Q49" s="100">
        <v>14777.999999999998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0">
        <v>0</v>
      </c>
      <c r="AW49" s="100">
        <v>0</v>
      </c>
      <c r="AX49" s="100">
        <v>0</v>
      </c>
      <c r="AY49" s="100">
        <v>0</v>
      </c>
      <c r="AZ49" s="100">
        <v>0</v>
      </c>
      <c r="BA49" s="100">
        <v>0</v>
      </c>
      <c r="BB49" s="100">
        <v>0</v>
      </c>
      <c r="BC49" s="100">
        <v>0</v>
      </c>
      <c r="BD49" s="100">
        <v>0</v>
      </c>
      <c r="BE49" s="100">
        <v>0</v>
      </c>
      <c r="BF49" s="100">
        <v>0</v>
      </c>
      <c r="BG49" s="100">
        <v>0</v>
      </c>
      <c r="BH49" s="100">
        <v>0</v>
      </c>
      <c r="BI49" s="100">
        <v>0</v>
      </c>
      <c r="BJ49" s="100">
        <v>0</v>
      </c>
      <c r="BK49" s="100">
        <v>0</v>
      </c>
      <c r="BL49" s="100">
        <v>0</v>
      </c>
      <c r="BM49" s="100">
        <v>0</v>
      </c>
      <c r="BN49" s="100">
        <v>0</v>
      </c>
      <c r="BO49" s="100">
        <v>0</v>
      </c>
      <c r="BP49" s="100">
        <v>0</v>
      </c>
      <c r="BQ49" s="100">
        <v>0</v>
      </c>
      <c r="BR49" s="100">
        <v>0</v>
      </c>
      <c r="BS49" s="100">
        <v>0</v>
      </c>
      <c r="BT49" s="100">
        <v>0</v>
      </c>
      <c r="BU49" s="100">
        <v>0</v>
      </c>
      <c r="BV49" s="100">
        <v>0</v>
      </c>
      <c r="BW49" s="100">
        <v>0</v>
      </c>
      <c r="BX49" s="100">
        <v>0</v>
      </c>
      <c r="BY49" s="100">
        <v>0</v>
      </c>
      <c r="BZ49" s="100">
        <v>0</v>
      </c>
      <c r="CA49" s="100">
        <v>0</v>
      </c>
      <c r="CB49" s="100">
        <v>0</v>
      </c>
      <c r="CC49" s="100">
        <v>0</v>
      </c>
      <c r="CD49" s="100">
        <v>0</v>
      </c>
      <c r="CE49" s="100">
        <v>0</v>
      </c>
      <c r="CF49" s="100">
        <v>0</v>
      </c>
      <c r="CG49" s="100">
        <v>0</v>
      </c>
      <c r="CH49" s="100">
        <v>0</v>
      </c>
      <c r="CI49" s="100">
        <v>0</v>
      </c>
      <c r="CJ49" s="100">
        <v>0</v>
      </c>
      <c r="CK49" s="100">
        <v>0</v>
      </c>
      <c r="CL49" s="100">
        <v>0</v>
      </c>
      <c r="CM49" s="100">
        <v>0</v>
      </c>
      <c r="CN49" s="100">
        <v>0</v>
      </c>
      <c r="CO49" s="100">
        <v>0</v>
      </c>
      <c r="CP49" s="100">
        <v>0</v>
      </c>
      <c r="CQ49" s="100">
        <v>0</v>
      </c>
      <c r="CR49" s="100">
        <v>0</v>
      </c>
      <c r="CS49" s="100">
        <v>0</v>
      </c>
      <c r="CT49" s="100">
        <v>0</v>
      </c>
      <c r="CU49" s="100">
        <v>0</v>
      </c>
    </row>
    <row r="50" spans="2:99">
      <c r="C50" s="99" t="s">
        <v>216</v>
      </c>
      <c r="D50" s="100">
        <v>13</v>
      </c>
      <c r="E50" s="100">
        <v>3666</v>
      </c>
      <c r="F50" s="100">
        <v>24</v>
      </c>
      <c r="G50" s="100">
        <v>6768</v>
      </c>
      <c r="H50" s="100">
        <v>21</v>
      </c>
      <c r="I50" s="100">
        <v>5922</v>
      </c>
      <c r="J50" s="100">
        <v>17</v>
      </c>
      <c r="K50" s="100">
        <v>4794</v>
      </c>
      <c r="L50" s="100">
        <v>14</v>
      </c>
      <c r="M50" s="100">
        <v>3948</v>
      </c>
      <c r="N50" s="100">
        <v>23</v>
      </c>
      <c r="O50" s="100">
        <v>6486</v>
      </c>
      <c r="P50" s="100">
        <v>17</v>
      </c>
      <c r="Q50" s="100">
        <v>4794</v>
      </c>
      <c r="R50" s="100">
        <v>14</v>
      </c>
      <c r="S50" s="100">
        <v>3948</v>
      </c>
      <c r="T50" s="100">
        <v>19</v>
      </c>
      <c r="U50" s="100">
        <v>5358</v>
      </c>
      <c r="V50" s="100">
        <v>15</v>
      </c>
      <c r="W50" s="100">
        <v>4230</v>
      </c>
      <c r="X50" s="100">
        <v>17</v>
      </c>
      <c r="Y50" s="100">
        <v>4794</v>
      </c>
      <c r="Z50" s="100">
        <v>18</v>
      </c>
      <c r="AA50" s="100">
        <v>5076</v>
      </c>
      <c r="AB50" s="100">
        <v>17</v>
      </c>
      <c r="AC50" s="100">
        <v>4794</v>
      </c>
      <c r="AD50" s="100">
        <v>14</v>
      </c>
      <c r="AE50" s="100">
        <v>3948</v>
      </c>
      <c r="AF50" s="100">
        <v>15</v>
      </c>
      <c r="AG50" s="100">
        <v>4230</v>
      </c>
      <c r="AH50" s="100">
        <v>14</v>
      </c>
      <c r="AI50" s="100">
        <v>3948</v>
      </c>
      <c r="AJ50" s="100">
        <v>16</v>
      </c>
      <c r="AK50" s="100">
        <v>4512</v>
      </c>
      <c r="AL50" s="100">
        <v>18</v>
      </c>
      <c r="AM50" s="100">
        <v>5076</v>
      </c>
      <c r="AN50" s="100">
        <v>13</v>
      </c>
      <c r="AO50" s="100">
        <v>3666</v>
      </c>
      <c r="AP50" s="100">
        <v>22</v>
      </c>
      <c r="AQ50" s="100">
        <v>6204</v>
      </c>
      <c r="AR50" s="100">
        <v>14</v>
      </c>
      <c r="AS50" s="100">
        <v>3948</v>
      </c>
      <c r="AT50" s="100">
        <v>12</v>
      </c>
      <c r="AU50" s="100">
        <v>3384</v>
      </c>
      <c r="AV50" s="100">
        <v>17</v>
      </c>
      <c r="AW50" s="100">
        <v>4794</v>
      </c>
      <c r="AX50" s="100">
        <v>14</v>
      </c>
      <c r="AY50" s="100">
        <v>3948</v>
      </c>
      <c r="AZ50" s="100">
        <v>15</v>
      </c>
      <c r="BA50" s="100">
        <v>4230</v>
      </c>
      <c r="BB50" s="100">
        <v>16</v>
      </c>
      <c r="BC50" s="100">
        <v>4512</v>
      </c>
      <c r="BD50" s="100">
        <v>14</v>
      </c>
      <c r="BE50" s="100">
        <v>3948</v>
      </c>
      <c r="BF50" s="100">
        <v>19</v>
      </c>
      <c r="BG50" s="100">
        <v>5358</v>
      </c>
      <c r="BH50" s="100">
        <v>19</v>
      </c>
      <c r="BI50" s="100">
        <v>5358</v>
      </c>
      <c r="BJ50" s="100">
        <v>24</v>
      </c>
      <c r="BK50" s="100">
        <v>6768</v>
      </c>
      <c r="BL50" s="100">
        <v>16</v>
      </c>
      <c r="BM50" s="100">
        <v>4512</v>
      </c>
      <c r="BN50" s="100">
        <v>20</v>
      </c>
      <c r="BO50" s="100">
        <v>5640</v>
      </c>
      <c r="BP50" s="100">
        <v>23</v>
      </c>
      <c r="BQ50" s="100">
        <v>6486</v>
      </c>
      <c r="BR50" s="100">
        <v>23</v>
      </c>
      <c r="BS50" s="100">
        <v>6486</v>
      </c>
      <c r="BT50" s="100">
        <v>21</v>
      </c>
      <c r="BU50" s="100">
        <v>5922</v>
      </c>
      <c r="BV50" s="100">
        <v>13</v>
      </c>
      <c r="BW50" s="100">
        <v>3666</v>
      </c>
      <c r="BX50" s="100">
        <v>19</v>
      </c>
      <c r="BY50" s="100">
        <v>5358</v>
      </c>
      <c r="BZ50" s="100">
        <v>22</v>
      </c>
      <c r="CA50" s="100">
        <v>6204</v>
      </c>
      <c r="CB50" s="100">
        <v>13</v>
      </c>
      <c r="CC50" s="100">
        <v>3666</v>
      </c>
      <c r="CD50" s="100">
        <v>22</v>
      </c>
      <c r="CE50" s="100">
        <v>6204</v>
      </c>
      <c r="CF50" s="100">
        <v>19</v>
      </c>
      <c r="CG50" s="100">
        <v>5358</v>
      </c>
      <c r="CH50" s="100">
        <v>12</v>
      </c>
      <c r="CI50" s="100">
        <v>3384</v>
      </c>
      <c r="CJ50" s="100">
        <v>24</v>
      </c>
      <c r="CK50" s="100">
        <v>6768</v>
      </c>
      <c r="CL50" s="100">
        <v>20</v>
      </c>
      <c r="CM50" s="100">
        <v>5640</v>
      </c>
      <c r="CN50" s="100">
        <v>22</v>
      </c>
      <c r="CO50" s="100">
        <v>6204</v>
      </c>
      <c r="CP50" s="100">
        <v>15</v>
      </c>
      <c r="CQ50" s="100">
        <v>4230</v>
      </c>
      <c r="CR50" s="100">
        <v>25</v>
      </c>
      <c r="CS50" s="100">
        <v>7050</v>
      </c>
      <c r="CT50" s="100">
        <v>16</v>
      </c>
      <c r="CU50" s="100">
        <v>4512</v>
      </c>
    </row>
    <row r="51" spans="2:99">
      <c r="C51" s="99" t="s">
        <v>217</v>
      </c>
      <c r="D51" s="100">
        <v>12</v>
      </c>
      <c r="E51" s="100">
        <v>10252.799999999999</v>
      </c>
      <c r="F51" s="100">
        <v>20</v>
      </c>
      <c r="G51" s="100">
        <v>17088</v>
      </c>
      <c r="H51" s="100">
        <v>19</v>
      </c>
      <c r="I51" s="100">
        <v>16233.6</v>
      </c>
      <c r="J51" s="100">
        <v>15</v>
      </c>
      <c r="K51" s="100">
        <v>12816</v>
      </c>
      <c r="L51" s="100">
        <v>14</v>
      </c>
      <c r="M51" s="100">
        <v>11961.6</v>
      </c>
      <c r="N51" s="100">
        <v>21</v>
      </c>
      <c r="O51" s="100">
        <v>17942.399999999998</v>
      </c>
      <c r="P51" s="100">
        <v>16</v>
      </c>
      <c r="Q51" s="100">
        <v>13670.4</v>
      </c>
      <c r="R51" s="100">
        <v>12</v>
      </c>
      <c r="S51" s="100">
        <v>10252.799999999999</v>
      </c>
      <c r="T51" s="100">
        <v>19</v>
      </c>
      <c r="U51" s="100">
        <v>16233.6</v>
      </c>
      <c r="V51" s="100">
        <v>15</v>
      </c>
      <c r="W51" s="100">
        <v>12816</v>
      </c>
      <c r="X51" s="100">
        <v>14</v>
      </c>
      <c r="Y51" s="100">
        <v>11961.6</v>
      </c>
      <c r="Z51" s="100">
        <v>16</v>
      </c>
      <c r="AA51" s="100">
        <v>13670.4</v>
      </c>
      <c r="AB51" s="100">
        <v>15</v>
      </c>
      <c r="AC51" s="100">
        <v>12816</v>
      </c>
      <c r="AD51" s="100">
        <v>13</v>
      </c>
      <c r="AE51" s="100">
        <v>11107.199999999999</v>
      </c>
      <c r="AF51" s="100">
        <v>16</v>
      </c>
      <c r="AG51" s="100">
        <v>13670.4</v>
      </c>
      <c r="AH51" s="100">
        <v>13</v>
      </c>
      <c r="AI51" s="100">
        <v>11107.199999999999</v>
      </c>
      <c r="AJ51" s="100">
        <v>16</v>
      </c>
      <c r="AK51" s="100">
        <v>13670.4</v>
      </c>
      <c r="AL51" s="100">
        <v>16</v>
      </c>
      <c r="AM51" s="100">
        <v>13670.4</v>
      </c>
      <c r="AN51" s="100">
        <v>13</v>
      </c>
      <c r="AO51" s="100">
        <v>11107.199999999999</v>
      </c>
      <c r="AP51" s="100">
        <v>24</v>
      </c>
      <c r="AQ51" s="100">
        <v>20505.599999999999</v>
      </c>
      <c r="AR51" s="100">
        <v>13</v>
      </c>
      <c r="AS51" s="100">
        <v>11107.199999999999</v>
      </c>
      <c r="AT51" s="100">
        <v>11</v>
      </c>
      <c r="AU51" s="100">
        <v>9398.4</v>
      </c>
      <c r="AV51" s="100">
        <v>18</v>
      </c>
      <c r="AW51" s="100">
        <v>15379.199999999999</v>
      </c>
      <c r="AX51" s="100">
        <v>14</v>
      </c>
      <c r="AY51" s="100">
        <v>11961.6</v>
      </c>
      <c r="AZ51" s="100">
        <v>12</v>
      </c>
      <c r="BA51" s="100">
        <v>10252.799999999999</v>
      </c>
      <c r="BB51" s="100">
        <v>13</v>
      </c>
      <c r="BC51" s="100">
        <v>11107.199999999999</v>
      </c>
      <c r="BD51" s="100">
        <v>14</v>
      </c>
      <c r="BE51" s="100">
        <v>11961.6</v>
      </c>
      <c r="BF51" s="100">
        <v>15</v>
      </c>
      <c r="BG51" s="100">
        <v>12816</v>
      </c>
      <c r="BH51" s="100">
        <v>19</v>
      </c>
      <c r="BI51" s="100">
        <v>16233.6</v>
      </c>
      <c r="BJ51" s="100">
        <v>20</v>
      </c>
      <c r="BK51" s="100">
        <v>17088</v>
      </c>
      <c r="BL51" s="100">
        <v>16</v>
      </c>
      <c r="BM51" s="100">
        <v>13670.4</v>
      </c>
      <c r="BN51" s="100">
        <v>20</v>
      </c>
      <c r="BO51" s="100">
        <v>17088</v>
      </c>
      <c r="BP51" s="100">
        <v>22</v>
      </c>
      <c r="BQ51" s="100">
        <v>18796.8</v>
      </c>
      <c r="BR51" s="100">
        <v>20</v>
      </c>
      <c r="BS51" s="100">
        <v>17088</v>
      </c>
      <c r="BT51" s="100">
        <v>16</v>
      </c>
      <c r="BU51" s="100">
        <v>13670.4</v>
      </c>
      <c r="BV51" s="100">
        <v>13</v>
      </c>
      <c r="BW51" s="100">
        <v>11107.199999999999</v>
      </c>
      <c r="BX51" s="100">
        <v>18</v>
      </c>
      <c r="BY51" s="100">
        <v>15379.199999999999</v>
      </c>
      <c r="BZ51" s="100">
        <v>20</v>
      </c>
      <c r="CA51" s="100">
        <v>17088</v>
      </c>
      <c r="CB51" s="100">
        <v>14</v>
      </c>
      <c r="CC51" s="100">
        <v>11961.6</v>
      </c>
      <c r="CD51" s="100">
        <v>21</v>
      </c>
      <c r="CE51" s="100">
        <v>17942.399999999998</v>
      </c>
      <c r="CF51" s="100">
        <v>18</v>
      </c>
      <c r="CG51" s="100">
        <v>15379.199999999999</v>
      </c>
      <c r="CH51" s="100">
        <v>12</v>
      </c>
      <c r="CI51" s="100">
        <v>10252.799999999999</v>
      </c>
      <c r="CJ51" s="100">
        <v>21</v>
      </c>
      <c r="CK51" s="100">
        <v>17942.399999999998</v>
      </c>
      <c r="CL51" s="100">
        <v>18</v>
      </c>
      <c r="CM51" s="100">
        <v>15379.199999999999</v>
      </c>
      <c r="CN51" s="100">
        <v>23</v>
      </c>
      <c r="CO51" s="100">
        <v>19651.2</v>
      </c>
      <c r="CP51" s="100">
        <v>15</v>
      </c>
      <c r="CQ51" s="100">
        <v>12816</v>
      </c>
      <c r="CR51" s="100">
        <v>21</v>
      </c>
      <c r="CS51" s="100">
        <v>17942.399999999998</v>
      </c>
      <c r="CT51" s="100">
        <v>17</v>
      </c>
      <c r="CU51" s="100">
        <v>14524.8</v>
      </c>
    </row>
    <row r="52" spans="2:99">
      <c r="C52" s="99" t="s">
        <v>218</v>
      </c>
      <c r="D52" s="100">
        <v>13</v>
      </c>
      <c r="E52" s="100">
        <v>7020</v>
      </c>
      <c r="F52" s="100">
        <v>22</v>
      </c>
      <c r="G52" s="100">
        <v>11880</v>
      </c>
      <c r="H52" s="100">
        <v>19</v>
      </c>
      <c r="I52" s="100">
        <v>10260</v>
      </c>
      <c r="J52" s="100">
        <v>16</v>
      </c>
      <c r="K52" s="100">
        <v>8640</v>
      </c>
      <c r="L52" s="100">
        <v>14</v>
      </c>
      <c r="M52" s="100">
        <v>7560</v>
      </c>
      <c r="N52" s="100">
        <v>21</v>
      </c>
      <c r="O52" s="100">
        <v>11340</v>
      </c>
      <c r="P52" s="100">
        <v>15</v>
      </c>
      <c r="Q52" s="100">
        <v>8100</v>
      </c>
      <c r="R52" s="100">
        <v>14</v>
      </c>
      <c r="S52" s="100">
        <v>7560</v>
      </c>
      <c r="T52" s="100">
        <v>22</v>
      </c>
      <c r="U52" s="100">
        <v>11880</v>
      </c>
      <c r="V52" s="100">
        <v>15</v>
      </c>
      <c r="W52" s="100">
        <v>8100</v>
      </c>
      <c r="X52" s="100">
        <v>15</v>
      </c>
      <c r="Y52" s="100">
        <v>8100</v>
      </c>
      <c r="Z52" s="100">
        <v>18</v>
      </c>
      <c r="AA52" s="100">
        <v>9720</v>
      </c>
      <c r="AB52" s="100">
        <v>17</v>
      </c>
      <c r="AC52" s="100">
        <v>9180</v>
      </c>
      <c r="AD52" s="100">
        <v>15</v>
      </c>
      <c r="AE52" s="100">
        <v>8100</v>
      </c>
      <c r="AF52" s="100">
        <v>17</v>
      </c>
      <c r="AG52" s="100">
        <v>9180</v>
      </c>
      <c r="AH52" s="100">
        <v>14</v>
      </c>
      <c r="AI52" s="100">
        <v>7560</v>
      </c>
      <c r="AJ52" s="100">
        <v>18</v>
      </c>
      <c r="AK52" s="100">
        <v>9720</v>
      </c>
      <c r="AL52" s="100">
        <v>15</v>
      </c>
      <c r="AM52" s="100">
        <v>8100</v>
      </c>
      <c r="AN52" s="100">
        <v>13</v>
      </c>
      <c r="AO52" s="100">
        <v>7020</v>
      </c>
      <c r="AP52" s="100">
        <v>21</v>
      </c>
      <c r="AQ52" s="100">
        <v>11340</v>
      </c>
      <c r="AR52" s="100">
        <v>12</v>
      </c>
      <c r="AS52" s="100">
        <v>6480</v>
      </c>
      <c r="AT52" s="100">
        <v>13</v>
      </c>
      <c r="AU52" s="100">
        <v>7020</v>
      </c>
      <c r="AV52" s="100">
        <v>19</v>
      </c>
      <c r="AW52" s="100">
        <v>10260</v>
      </c>
      <c r="AX52" s="100">
        <v>14</v>
      </c>
      <c r="AY52" s="100">
        <v>7560</v>
      </c>
      <c r="AZ52" s="100">
        <v>15</v>
      </c>
      <c r="BA52" s="100">
        <v>8100</v>
      </c>
      <c r="BB52" s="100">
        <v>15</v>
      </c>
      <c r="BC52" s="100">
        <v>8100</v>
      </c>
      <c r="BD52" s="100">
        <v>12</v>
      </c>
      <c r="BE52" s="100">
        <v>6480</v>
      </c>
      <c r="BF52" s="100">
        <v>16</v>
      </c>
      <c r="BG52" s="100">
        <v>8640</v>
      </c>
      <c r="BH52" s="100">
        <v>22</v>
      </c>
      <c r="BI52" s="100">
        <v>11880</v>
      </c>
      <c r="BJ52" s="100">
        <v>21</v>
      </c>
      <c r="BK52" s="100">
        <v>11340</v>
      </c>
      <c r="BL52" s="100">
        <v>17</v>
      </c>
      <c r="BM52" s="100">
        <v>9180</v>
      </c>
      <c r="BN52" s="100">
        <v>20</v>
      </c>
      <c r="BO52" s="100">
        <v>10800</v>
      </c>
      <c r="BP52" s="100">
        <v>23</v>
      </c>
      <c r="BQ52" s="100">
        <v>12420</v>
      </c>
      <c r="BR52" s="100">
        <v>22</v>
      </c>
      <c r="BS52" s="100">
        <v>11880</v>
      </c>
      <c r="BT52" s="100">
        <v>17</v>
      </c>
      <c r="BU52" s="100">
        <v>9180</v>
      </c>
      <c r="BV52" s="100">
        <v>12</v>
      </c>
      <c r="BW52" s="100">
        <v>6480</v>
      </c>
      <c r="BX52" s="100">
        <v>20</v>
      </c>
      <c r="BY52" s="100">
        <v>10800</v>
      </c>
      <c r="BZ52" s="100">
        <v>19</v>
      </c>
      <c r="CA52" s="100">
        <v>10260</v>
      </c>
      <c r="CB52" s="100">
        <v>12</v>
      </c>
      <c r="CC52" s="100">
        <v>6480</v>
      </c>
      <c r="CD52" s="100">
        <v>22</v>
      </c>
      <c r="CE52" s="100">
        <v>11880</v>
      </c>
      <c r="CF52" s="100">
        <v>20</v>
      </c>
      <c r="CG52" s="100">
        <v>10800</v>
      </c>
      <c r="CH52" s="100">
        <v>13</v>
      </c>
      <c r="CI52" s="100">
        <v>7020</v>
      </c>
      <c r="CJ52" s="100">
        <v>23</v>
      </c>
      <c r="CK52" s="100">
        <v>12420</v>
      </c>
      <c r="CL52" s="100">
        <v>21</v>
      </c>
      <c r="CM52" s="100">
        <v>11340</v>
      </c>
      <c r="CN52" s="100">
        <v>24</v>
      </c>
      <c r="CO52" s="100">
        <v>12960</v>
      </c>
      <c r="CP52" s="100">
        <v>16</v>
      </c>
      <c r="CQ52" s="100">
        <v>8640</v>
      </c>
      <c r="CR52" s="100">
        <v>21</v>
      </c>
      <c r="CS52" s="100">
        <v>11340</v>
      </c>
      <c r="CT52" s="100">
        <v>17</v>
      </c>
      <c r="CU52" s="100">
        <v>9180</v>
      </c>
    </row>
    <row r="53" spans="2:99">
      <c r="C53" s="99" t="s">
        <v>219</v>
      </c>
      <c r="D53" s="100">
        <v>12</v>
      </c>
      <c r="E53" s="100">
        <v>4881.6000000000004</v>
      </c>
      <c r="F53" s="100">
        <v>23</v>
      </c>
      <c r="G53" s="100">
        <v>9356.4</v>
      </c>
      <c r="H53" s="100">
        <v>21</v>
      </c>
      <c r="I53" s="100">
        <v>8542.8000000000011</v>
      </c>
      <c r="J53" s="100">
        <v>16</v>
      </c>
      <c r="K53" s="100">
        <v>6508.8</v>
      </c>
      <c r="L53" s="100">
        <v>13</v>
      </c>
      <c r="M53" s="100">
        <v>5288.4000000000005</v>
      </c>
      <c r="N53" s="100">
        <v>21</v>
      </c>
      <c r="O53" s="100">
        <v>8542.8000000000011</v>
      </c>
      <c r="P53" s="100">
        <v>17</v>
      </c>
      <c r="Q53" s="100">
        <v>6915.6</v>
      </c>
      <c r="R53" s="100">
        <v>13</v>
      </c>
      <c r="S53" s="100">
        <v>5288.4000000000005</v>
      </c>
      <c r="T53" s="100">
        <v>19</v>
      </c>
      <c r="U53" s="100">
        <v>7729.2</v>
      </c>
      <c r="V53" s="100">
        <v>15</v>
      </c>
      <c r="W53" s="100">
        <v>6102</v>
      </c>
      <c r="X53" s="100">
        <v>16</v>
      </c>
      <c r="Y53" s="100">
        <v>6508.8</v>
      </c>
      <c r="Z53" s="100">
        <v>18</v>
      </c>
      <c r="AA53" s="100">
        <v>7322.4000000000005</v>
      </c>
      <c r="AB53" s="100">
        <v>17</v>
      </c>
      <c r="AC53" s="100">
        <v>6915.6</v>
      </c>
      <c r="AD53" s="100">
        <v>15</v>
      </c>
      <c r="AE53" s="100">
        <v>6102</v>
      </c>
      <c r="AF53" s="100">
        <v>15</v>
      </c>
      <c r="AG53" s="100">
        <v>6102</v>
      </c>
      <c r="AH53" s="100">
        <v>16</v>
      </c>
      <c r="AI53" s="100">
        <v>6508.8</v>
      </c>
      <c r="AJ53" s="100">
        <v>16</v>
      </c>
      <c r="AK53" s="100">
        <v>6508.8</v>
      </c>
      <c r="AL53" s="100">
        <v>18</v>
      </c>
      <c r="AM53" s="100">
        <v>7322.4000000000005</v>
      </c>
      <c r="AN53" s="100">
        <v>13</v>
      </c>
      <c r="AO53" s="100">
        <v>5288.4000000000005</v>
      </c>
      <c r="AP53" s="100">
        <v>23</v>
      </c>
      <c r="AQ53" s="100">
        <v>9356.4</v>
      </c>
      <c r="AR53" s="100">
        <v>12</v>
      </c>
      <c r="AS53" s="100">
        <v>4881.6000000000004</v>
      </c>
      <c r="AT53" s="100">
        <v>11</v>
      </c>
      <c r="AU53" s="100">
        <v>4474.8</v>
      </c>
      <c r="AV53" s="100">
        <v>19</v>
      </c>
      <c r="AW53" s="100">
        <v>7729.2</v>
      </c>
      <c r="AX53" s="100">
        <v>15</v>
      </c>
      <c r="AY53" s="100">
        <v>6102</v>
      </c>
      <c r="AZ53" s="100">
        <v>13</v>
      </c>
      <c r="BA53" s="100">
        <v>5288.4000000000005</v>
      </c>
      <c r="BB53" s="100">
        <v>14</v>
      </c>
      <c r="BC53" s="100">
        <v>5695.2</v>
      </c>
      <c r="BD53" s="100">
        <v>13</v>
      </c>
      <c r="BE53" s="100">
        <v>5288.4000000000005</v>
      </c>
      <c r="BF53" s="100">
        <v>18</v>
      </c>
      <c r="BG53" s="100">
        <v>7322.4000000000005</v>
      </c>
      <c r="BH53" s="100">
        <v>21</v>
      </c>
      <c r="BI53" s="100">
        <v>8542.8000000000011</v>
      </c>
      <c r="BJ53" s="100">
        <v>22</v>
      </c>
      <c r="BK53" s="100">
        <v>8949.6</v>
      </c>
      <c r="BL53" s="100">
        <v>16</v>
      </c>
      <c r="BM53" s="100">
        <v>6508.8</v>
      </c>
      <c r="BN53" s="100">
        <v>18</v>
      </c>
      <c r="BO53" s="100">
        <v>7322.4000000000005</v>
      </c>
      <c r="BP53" s="100">
        <v>20</v>
      </c>
      <c r="BQ53" s="100">
        <v>8136</v>
      </c>
      <c r="BR53" s="100">
        <v>22</v>
      </c>
      <c r="BS53" s="100">
        <v>8949.6</v>
      </c>
      <c r="BT53" s="100">
        <v>18</v>
      </c>
      <c r="BU53" s="100">
        <v>7322.4000000000005</v>
      </c>
      <c r="BV53" s="100">
        <v>12</v>
      </c>
      <c r="BW53" s="100">
        <v>4881.6000000000004</v>
      </c>
      <c r="BX53" s="100">
        <v>19</v>
      </c>
      <c r="BY53" s="100">
        <v>7729.2</v>
      </c>
      <c r="BZ53" s="100">
        <v>21</v>
      </c>
      <c r="CA53" s="100">
        <v>8542.8000000000011</v>
      </c>
      <c r="CB53" s="100">
        <v>14</v>
      </c>
      <c r="CC53" s="100">
        <v>5695.2</v>
      </c>
      <c r="CD53" s="100">
        <v>24</v>
      </c>
      <c r="CE53" s="100">
        <v>9763.2000000000007</v>
      </c>
      <c r="CF53" s="100">
        <v>19</v>
      </c>
      <c r="CG53" s="100">
        <v>7729.2</v>
      </c>
      <c r="CH53" s="100">
        <v>13</v>
      </c>
      <c r="CI53" s="100">
        <v>5288.4000000000005</v>
      </c>
      <c r="CJ53" s="100">
        <v>24</v>
      </c>
      <c r="CK53" s="100">
        <v>9763.2000000000007</v>
      </c>
      <c r="CL53" s="100">
        <v>19</v>
      </c>
      <c r="CM53" s="100">
        <v>7729.2</v>
      </c>
      <c r="CN53" s="100">
        <v>25</v>
      </c>
      <c r="CO53" s="100">
        <v>10170</v>
      </c>
      <c r="CP53" s="100">
        <v>15</v>
      </c>
      <c r="CQ53" s="100">
        <v>6102</v>
      </c>
      <c r="CR53" s="100">
        <v>25</v>
      </c>
      <c r="CS53" s="100">
        <v>10170</v>
      </c>
      <c r="CT53" s="100">
        <v>16</v>
      </c>
      <c r="CU53" s="100">
        <v>6508.8</v>
      </c>
    </row>
    <row r="54" spans="2:99">
      <c r="C54" s="99" t="s">
        <v>220</v>
      </c>
      <c r="D54" s="100">
        <v>12</v>
      </c>
      <c r="E54" s="100">
        <v>4017.6000000000004</v>
      </c>
      <c r="F54" s="100">
        <v>22</v>
      </c>
      <c r="G54" s="100">
        <v>7365.6</v>
      </c>
      <c r="H54" s="100">
        <v>19</v>
      </c>
      <c r="I54" s="100">
        <v>6361.2</v>
      </c>
      <c r="J54" s="100">
        <v>16</v>
      </c>
      <c r="K54" s="100">
        <v>5356.8</v>
      </c>
      <c r="L54" s="100">
        <v>14</v>
      </c>
      <c r="M54" s="100">
        <v>4687.2</v>
      </c>
      <c r="N54" s="100">
        <v>21</v>
      </c>
      <c r="O54" s="100">
        <v>7030.8</v>
      </c>
      <c r="P54" s="100">
        <v>17</v>
      </c>
      <c r="Q54" s="100">
        <v>5691.6</v>
      </c>
      <c r="R54" s="100">
        <v>13</v>
      </c>
      <c r="S54" s="100">
        <v>4352.4000000000005</v>
      </c>
      <c r="T54" s="100">
        <v>18</v>
      </c>
      <c r="U54" s="100">
        <v>6026.4000000000005</v>
      </c>
      <c r="V54" s="100">
        <v>16</v>
      </c>
      <c r="W54" s="100">
        <v>5356.8</v>
      </c>
      <c r="X54" s="100">
        <v>18</v>
      </c>
      <c r="Y54" s="100">
        <v>6026.4000000000005</v>
      </c>
      <c r="Z54" s="100">
        <v>15</v>
      </c>
      <c r="AA54" s="100">
        <v>5022</v>
      </c>
      <c r="AB54" s="100">
        <v>17</v>
      </c>
      <c r="AC54" s="100">
        <v>5691.6</v>
      </c>
      <c r="AD54" s="100">
        <v>16</v>
      </c>
      <c r="AE54" s="100">
        <v>5356.8</v>
      </c>
      <c r="AF54" s="100">
        <v>16</v>
      </c>
      <c r="AG54" s="100">
        <v>5356.8</v>
      </c>
      <c r="AH54" s="100">
        <v>16</v>
      </c>
      <c r="AI54" s="100">
        <v>5356.8</v>
      </c>
      <c r="AJ54" s="100">
        <v>16</v>
      </c>
      <c r="AK54" s="100">
        <v>5356.8</v>
      </c>
      <c r="AL54" s="100">
        <v>16</v>
      </c>
      <c r="AM54" s="100">
        <v>5356.8</v>
      </c>
      <c r="AN54" s="100">
        <v>13</v>
      </c>
      <c r="AO54" s="100">
        <v>4352.4000000000005</v>
      </c>
      <c r="AP54" s="100">
        <v>25</v>
      </c>
      <c r="AQ54" s="100">
        <v>8370</v>
      </c>
      <c r="AR54" s="100">
        <v>13</v>
      </c>
      <c r="AS54" s="100">
        <v>4352.4000000000005</v>
      </c>
      <c r="AT54" s="100">
        <v>13</v>
      </c>
      <c r="AU54" s="100">
        <v>4352.4000000000005</v>
      </c>
      <c r="AV54" s="100">
        <v>19</v>
      </c>
      <c r="AW54" s="100">
        <v>6361.2</v>
      </c>
      <c r="AX54" s="100">
        <v>16</v>
      </c>
      <c r="AY54" s="100">
        <v>5356.8</v>
      </c>
      <c r="AZ54" s="100">
        <v>14</v>
      </c>
      <c r="BA54" s="100">
        <v>4687.2</v>
      </c>
      <c r="BB54" s="100">
        <v>14</v>
      </c>
      <c r="BC54" s="100">
        <v>4687.2</v>
      </c>
      <c r="BD54" s="100">
        <v>13</v>
      </c>
      <c r="BE54" s="100">
        <v>4352.4000000000005</v>
      </c>
      <c r="BF54" s="100">
        <v>17</v>
      </c>
      <c r="BG54" s="100">
        <v>5691.6</v>
      </c>
      <c r="BH54" s="100">
        <v>22</v>
      </c>
      <c r="BI54" s="100">
        <v>7365.6</v>
      </c>
      <c r="BJ54" s="100">
        <v>24</v>
      </c>
      <c r="BK54" s="100">
        <v>8035.2000000000007</v>
      </c>
      <c r="BL54" s="100">
        <v>16</v>
      </c>
      <c r="BM54" s="100">
        <v>5356.8</v>
      </c>
      <c r="BN54" s="100">
        <v>19</v>
      </c>
      <c r="BO54" s="100">
        <v>6361.2</v>
      </c>
      <c r="BP54" s="100">
        <v>24</v>
      </c>
      <c r="BQ54" s="100">
        <v>8035.2000000000007</v>
      </c>
      <c r="BR54" s="100">
        <v>22</v>
      </c>
      <c r="BS54" s="100">
        <v>7365.6</v>
      </c>
      <c r="BT54" s="100">
        <v>18</v>
      </c>
      <c r="BU54" s="100">
        <v>6026.4000000000005</v>
      </c>
      <c r="BV54" s="100">
        <v>14</v>
      </c>
      <c r="BW54" s="100">
        <v>4687.2</v>
      </c>
      <c r="BX54" s="100">
        <v>20</v>
      </c>
      <c r="BY54" s="100">
        <v>6696</v>
      </c>
      <c r="BZ54" s="100">
        <v>19</v>
      </c>
      <c r="CA54" s="100">
        <v>6361.2</v>
      </c>
      <c r="CB54" s="100">
        <v>14</v>
      </c>
      <c r="CC54" s="100">
        <v>4687.2</v>
      </c>
      <c r="CD54" s="100">
        <v>20</v>
      </c>
      <c r="CE54" s="100">
        <v>6696</v>
      </c>
      <c r="CF54" s="100">
        <v>21</v>
      </c>
      <c r="CG54" s="100">
        <v>7030.8</v>
      </c>
      <c r="CH54" s="100">
        <v>14</v>
      </c>
      <c r="CI54" s="100">
        <v>4687.2</v>
      </c>
      <c r="CJ54" s="100">
        <v>20</v>
      </c>
      <c r="CK54" s="100">
        <v>6696</v>
      </c>
      <c r="CL54" s="100">
        <v>21</v>
      </c>
      <c r="CM54" s="100">
        <v>7030.8</v>
      </c>
      <c r="CN54" s="100">
        <v>26</v>
      </c>
      <c r="CO54" s="100">
        <v>8704.8000000000011</v>
      </c>
      <c r="CP54" s="100">
        <v>16</v>
      </c>
      <c r="CQ54" s="100">
        <v>5356.8</v>
      </c>
      <c r="CR54" s="100">
        <v>25</v>
      </c>
      <c r="CS54" s="100">
        <v>8370</v>
      </c>
      <c r="CT54" s="100">
        <v>15</v>
      </c>
      <c r="CU54" s="100">
        <v>5022</v>
      </c>
    </row>
    <row r="55" spans="2:99">
      <c r="C55" s="99" t="s">
        <v>221</v>
      </c>
      <c r="D55" s="100">
        <v>13</v>
      </c>
      <c r="E55" s="100">
        <v>8626.8000000000011</v>
      </c>
      <c r="F55" s="100">
        <v>22</v>
      </c>
      <c r="G55" s="100">
        <v>14599.2</v>
      </c>
      <c r="H55" s="100">
        <v>21</v>
      </c>
      <c r="I55" s="100">
        <v>13935.6</v>
      </c>
      <c r="J55" s="100">
        <v>15</v>
      </c>
      <c r="K55" s="100">
        <v>9954</v>
      </c>
      <c r="L55" s="100">
        <v>15</v>
      </c>
      <c r="M55" s="100">
        <v>9954</v>
      </c>
      <c r="N55" s="100">
        <v>20</v>
      </c>
      <c r="O55" s="100">
        <v>13272</v>
      </c>
      <c r="P55" s="100">
        <v>16</v>
      </c>
      <c r="Q55" s="100">
        <v>10617.6</v>
      </c>
      <c r="R55" s="100">
        <v>14</v>
      </c>
      <c r="S55" s="100">
        <v>9290.4</v>
      </c>
      <c r="T55" s="100">
        <v>20</v>
      </c>
      <c r="U55" s="100">
        <v>13272</v>
      </c>
      <c r="V55" s="100">
        <v>16</v>
      </c>
      <c r="W55" s="100">
        <v>10617.6</v>
      </c>
      <c r="X55" s="100">
        <v>16</v>
      </c>
      <c r="Y55" s="100">
        <v>10617.6</v>
      </c>
      <c r="Z55" s="100">
        <v>15</v>
      </c>
      <c r="AA55" s="100">
        <v>9954</v>
      </c>
      <c r="AB55" s="100">
        <v>15</v>
      </c>
      <c r="AC55" s="100">
        <v>9954</v>
      </c>
      <c r="AD55" s="100">
        <v>15</v>
      </c>
      <c r="AE55" s="100">
        <v>9954</v>
      </c>
      <c r="AF55" s="100">
        <v>16</v>
      </c>
      <c r="AG55" s="100">
        <v>10617.6</v>
      </c>
      <c r="AH55" s="100">
        <v>15</v>
      </c>
      <c r="AI55" s="100">
        <v>9954</v>
      </c>
      <c r="AJ55" s="100">
        <v>18</v>
      </c>
      <c r="AK55" s="100">
        <v>11944.800000000001</v>
      </c>
      <c r="AL55" s="100">
        <v>15</v>
      </c>
      <c r="AM55" s="100">
        <v>9954</v>
      </c>
      <c r="AN55" s="100">
        <v>14</v>
      </c>
      <c r="AO55" s="100">
        <v>9290.4</v>
      </c>
      <c r="AP55" s="100">
        <v>24</v>
      </c>
      <c r="AQ55" s="100">
        <v>15926.400000000001</v>
      </c>
      <c r="AR55" s="100">
        <v>11</v>
      </c>
      <c r="AS55" s="100">
        <v>7299.6</v>
      </c>
      <c r="AT55" s="100">
        <v>11</v>
      </c>
      <c r="AU55" s="100">
        <v>7299.6</v>
      </c>
      <c r="AV55" s="100">
        <v>19</v>
      </c>
      <c r="AW55" s="100">
        <v>12608.4</v>
      </c>
      <c r="AX55" s="100">
        <v>15</v>
      </c>
      <c r="AY55" s="100">
        <v>9954</v>
      </c>
      <c r="AZ55" s="100">
        <v>14</v>
      </c>
      <c r="BA55" s="100">
        <v>9290.4</v>
      </c>
      <c r="BB55" s="100">
        <v>15</v>
      </c>
      <c r="BC55" s="100">
        <v>9954</v>
      </c>
      <c r="BD55" s="100">
        <v>13</v>
      </c>
      <c r="BE55" s="100">
        <v>8626.8000000000011</v>
      </c>
      <c r="BF55" s="100">
        <v>17</v>
      </c>
      <c r="BG55" s="100">
        <v>11281.2</v>
      </c>
      <c r="BH55" s="100">
        <v>19</v>
      </c>
      <c r="BI55" s="100">
        <v>12608.4</v>
      </c>
      <c r="BJ55" s="100">
        <v>23</v>
      </c>
      <c r="BK55" s="100">
        <v>15262.800000000001</v>
      </c>
      <c r="BL55" s="100">
        <v>17</v>
      </c>
      <c r="BM55" s="100">
        <v>11281.2</v>
      </c>
      <c r="BN55" s="100">
        <v>17</v>
      </c>
      <c r="BO55" s="100">
        <v>11281.2</v>
      </c>
      <c r="BP55" s="100">
        <v>22</v>
      </c>
      <c r="BQ55" s="100">
        <v>14599.2</v>
      </c>
      <c r="BR55" s="100">
        <v>20</v>
      </c>
      <c r="BS55" s="100">
        <v>13272</v>
      </c>
      <c r="BT55" s="100">
        <v>18</v>
      </c>
      <c r="BU55" s="100">
        <v>11944.800000000001</v>
      </c>
      <c r="BV55" s="100">
        <v>12</v>
      </c>
      <c r="BW55" s="100">
        <v>7963.2000000000007</v>
      </c>
      <c r="BX55" s="100">
        <v>18</v>
      </c>
      <c r="BY55" s="100">
        <v>11944.800000000001</v>
      </c>
      <c r="BZ55" s="100">
        <v>20</v>
      </c>
      <c r="CA55" s="100">
        <v>13272</v>
      </c>
      <c r="CB55" s="100">
        <v>14</v>
      </c>
      <c r="CC55" s="100">
        <v>9290.4</v>
      </c>
      <c r="CD55" s="100">
        <v>19</v>
      </c>
      <c r="CE55" s="100">
        <v>12608.4</v>
      </c>
      <c r="CF55" s="100">
        <v>21</v>
      </c>
      <c r="CG55" s="100">
        <v>13935.6</v>
      </c>
      <c r="CH55" s="100">
        <v>11</v>
      </c>
      <c r="CI55" s="100">
        <v>7299.6</v>
      </c>
      <c r="CJ55" s="100">
        <v>22</v>
      </c>
      <c r="CK55" s="100">
        <v>14599.2</v>
      </c>
      <c r="CL55" s="100">
        <v>21</v>
      </c>
      <c r="CM55" s="100">
        <v>13935.6</v>
      </c>
      <c r="CN55" s="100">
        <v>22</v>
      </c>
      <c r="CO55" s="100">
        <v>14599.2</v>
      </c>
      <c r="CP55" s="100">
        <v>15</v>
      </c>
      <c r="CQ55" s="100">
        <v>9954</v>
      </c>
      <c r="CR55" s="100">
        <v>23</v>
      </c>
      <c r="CS55" s="100">
        <v>15262.800000000001</v>
      </c>
      <c r="CT55" s="100">
        <v>17</v>
      </c>
      <c r="CU55" s="100">
        <v>11281.2</v>
      </c>
    </row>
    <row r="56" spans="2:99">
      <c r="C56" s="99" t="s">
        <v>222</v>
      </c>
      <c r="D56" s="100">
        <v>13</v>
      </c>
      <c r="E56" s="100">
        <v>14960.4</v>
      </c>
      <c r="F56" s="100">
        <v>21</v>
      </c>
      <c r="G56" s="100">
        <v>24166.799999999999</v>
      </c>
      <c r="H56" s="100">
        <v>17</v>
      </c>
      <c r="I56" s="100">
        <v>19563.599999999999</v>
      </c>
      <c r="J56" s="100">
        <v>15</v>
      </c>
      <c r="K56" s="100">
        <v>17262</v>
      </c>
      <c r="L56" s="100">
        <v>14</v>
      </c>
      <c r="M56" s="100">
        <v>16111.199999999999</v>
      </c>
      <c r="N56" s="100">
        <v>20</v>
      </c>
      <c r="O56" s="100">
        <v>23016</v>
      </c>
      <c r="P56" s="100">
        <v>14</v>
      </c>
      <c r="Q56" s="100">
        <v>16111.199999999999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0</v>
      </c>
      <c r="Y56" s="100">
        <v>0</v>
      </c>
      <c r="Z56" s="100">
        <v>0</v>
      </c>
      <c r="AA56" s="100">
        <v>0</v>
      </c>
      <c r="AB56" s="100">
        <v>0</v>
      </c>
      <c r="AC56" s="100">
        <v>0</v>
      </c>
      <c r="AD56" s="100">
        <v>0</v>
      </c>
      <c r="AE56" s="100">
        <v>0</v>
      </c>
      <c r="AF56" s="100">
        <v>0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0</v>
      </c>
      <c r="AP56" s="100">
        <v>0</v>
      </c>
      <c r="AQ56" s="100">
        <v>0</v>
      </c>
      <c r="AR56" s="100">
        <v>0</v>
      </c>
      <c r="AS56" s="100">
        <v>0</v>
      </c>
      <c r="AT56" s="100">
        <v>0</v>
      </c>
      <c r="AU56" s="100">
        <v>0</v>
      </c>
      <c r="AV56" s="100">
        <v>0</v>
      </c>
      <c r="AW56" s="100">
        <v>0</v>
      </c>
      <c r="AX56" s="100">
        <v>0</v>
      </c>
      <c r="AY56" s="100">
        <v>0</v>
      </c>
      <c r="AZ56" s="100">
        <v>0</v>
      </c>
      <c r="BA56" s="100">
        <v>0</v>
      </c>
      <c r="BB56" s="100">
        <v>0</v>
      </c>
      <c r="BC56" s="100">
        <v>0</v>
      </c>
      <c r="BD56" s="100">
        <v>0</v>
      </c>
      <c r="BE56" s="100">
        <v>0</v>
      </c>
      <c r="BF56" s="100">
        <v>0</v>
      </c>
      <c r="BG56" s="100">
        <v>0</v>
      </c>
      <c r="BH56" s="100">
        <v>0</v>
      </c>
      <c r="BI56" s="100">
        <v>0</v>
      </c>
      <c r="BJ56" s="100">
        <v>0</v>
      </c>
      <c r="BK56" s="100">
        <v>0</v>
      </c>
      <c r="BL56" s="100">
        <v>0</v>
      </c>
      <c r="BM56" s="100">
        <v>0</v>
      </c>
      <c r="BN56" s="100">
        <v>0</v>
      </c>
      <c r="BO56" s="100">
        <v>0</v>
      </c>
      <c r="BP56" s="100">
        <v>0</v>
      </c>
      <c r="BQ56" s="100">
        <v>0</v>
      </c>
      <c r="BR56" s="100">
        <v>0</v>
      </c>
      <c r="BS56" s="100">
        <v>0</v>
      </c>
      <c r="BT56" s="100">
        <v>0</v>
      </c>
      <c r="BU56" s="100">
        <v>0</v>
      </c>
      <c r="BV56" s="100">
        <v>0</v>
      </c>
      <c r="BW56" s="100">
        <v>0</v>
      </c>
      <c r="BX56" s="100">
        <v>0</v>
      </c>
      <c r="BY56" s="100">
        <v>0</v>
      </c>
      <c r="BZ56" s="100">
        <v>0</v>
      </c>
      <c r="CA56" s="100">
        <v>0</v>
      </c>
      <c r="CB56" s="100">
        <v>0</v>
      </c>
      <c r="CC56" s="100">
        <v>0</v>
      </c>
      <c r="CD56" s="100">
        <v>0</v>
      </c>
      <c r="CE56" s="100">
        <v>0</v>
      </c>
      <c r="CF56" s="100">
        <v>0</v>
      </c>
      <c r="CG56" s="100">
        <v>0</v>
      </c>
      <c r="CH56" s="100">
        <v>0</v>
      </c>
      <c r="CI56" s="100">
        <v>0</v>
      </c>
      <c r="CJ56" s="100">
        <v>0</v>
      </c>
      <c r="CK56" s="100">
        <v>0</v>
      </c>
      <c r="CL56" s="100">
        <v>0</v>
      </c>
      <c r="CM56" s="100">
        <v>0</v>
      </c>
      <c r="CN56" s="100">
        <v>0</v>
      </c>
      <c r="CO56" s="100">
        <v>0</v>
      </c>
      <c r="CP56" s="100">
        <v>0</v>
      </c>
      <c r="CQ56" s="100">
        <v>0</v>
      </c>
      <c r="CR56" s="100">
        <v>0</v>
      </c>
      <c r="CS56" s="100">
        <v>0</v>
      </c>
      <c r="CT56" s="100">
        <v>0</v>
      </c>
      <c r="CU56" s="100">
        <v>0</v>
      </c>
    </row>
    <row r="57" spans="2:99">
      <c r="C57" s="99" t="s">
        <v>223</v>
      </c>
      <c r="D57" s="100">
        <v>12</v>
      </c>
      <c r="E57" s="100">
        <v>16934.400000000001</v>
      </c>
      <c r="F57" s="100">
        <v>19</v>
      </c>
      <c r="G57" s="100">
        <v>26812.799999999999</v>
      </c>
      <c r="H57" s="100">
        <v>18</v>
      </c>
      <c r="I57" s="100">
        <v>25401.600000000002</v>
      </c>
      <c r="J57" s="100">
        <v>14</v>
      </c>
      <c r="K57" s="100">
        <v>19756.8</v>
      </c>
      <c r="L57" s="100">
        <v>13</v>
      </c>
      <c r="M57" s="100">
        <v>18345.600000000002</v>
      </c>
      <c r="N57" s="100">
        <v>18</v>
      </c>
      <c r="O57" s="100">
        <v>25401.600000000002</v>
      </c>
      <c r="P57" s="100">
        <v>13</v>
      </c>
      <c r="Q57" s="100">
        <v>18345.600000000002</v>
      </c>
      <c r="R57" s="100">
        <v>13</v>
      </c>
      <c r="S57" s="100">
        <v>18345.600000000002</v>
      </c>
      <c r="T57" s="100">
        <v>19</v>
      </c>
      <c r="U57" s="100">
        <v>26812.799999999999</v>
      </c>
      <c r="V57" s="100">
        <v>13</v>
      </c>
      <c r="W57" s="100">
        <v>18345.600000000002</v>
      </c>
      <c r="X57" s="100">
        <v>14</v>
      </c>
      <c r="Y57" s="100">
        <v>19756.8</v>
      </c>
      <c r="Z57" s="100">
        <v>16</v>
      </c>
      <c r="AA57" s="100">
        <v>22579.200000000001</v>
      </c>
      <c r="AB57" s="100">
        <v>14</v>
      </c>
      <c r="AC57" s="100">
        <v>19756.8</v>
      </c>
      <c r="AD57" s="100">
        <v>14</v>
      </c>
      <c r="AE57" s="100">
        <v>19756.8</v>
      </c>
      <c r="AF57" s="100">
        <v>13</v>
      </c>
      <c r="AG57" s="100">
        <v>18345.600000000002</v>
      </c>
      <c r="AH57" s="100">
        <v>14</v>
      </c>
      <c r="AI57" s="100">
        <v>19756.8</v>
      </c>
      <c r="AJ57" s="100">
        <v>16</v>
      </c>
      <c r="AK57" s="100">
        <v>22579.200000000001</v>
      </c>
      <c r="AL57" s="100">
        <v>14</v>
      </c>
      <c r="AM57" s="100">
        <v>19756.8</v>
      </c>
      <c r="AN57" s="100">
        <v>11</v>
      </c>
      <c r="AO57" s="100">
        <v>15523.2</v>
      </c>
      <c r="AP57" s="100">
        <v>23</v>
      </c>
      <c r="AQ57" s="100">
        <v>32457.600000000002</v>
      </c>
      <c r="AR57" s="100">
        <v>11</v>
      </c>
      <c r="AS57" s="100">
        <v>15523.2</v>
      </c>
      <c r="AT57" s="100">
        <v>11</v>
      </c>
      <c r="AU57" s="100">
        <v>15523.2</v>
      </c>
      <c r="AV57" s="100">
        <v>17</v>
      </c>
      <c r="AW57" s="100">
        <v>23990.400000000001</v>
      </c>
      <c r="AX57" s="100">
        <v>14</v>
      </c>
      <c r="AY57" s="100">
        <v>19756.8</v>
      </c>
      <c r="AZ57" s="100">
        <v>12</v>
      </c>
      <c r="BA57" s="100">
        <v>16934.400000000001</v>
      </c>
      <c r="BB57" s="100">
        <v>14</v>
      </c>
      <c r="BC57" s="100">
        <v>19756.8</v>
      </c>
      <c r="BD57" s="100">
        <v>11</v>
      </c>
      <c r="BE57" s="100">
        <v>15523.2</v>
      </c>
      <c r="BF57" s="100">
        <v>16</v>
      </c>
      <c r="BG57" s="100">
        <v>22579.200000000001</v>
      </c>
      <c r="BH57" s="100">
        <v>19</v>
      </c>
      <c r="BI57" s="100">
        <v>26812.799999999999</v>
      </c>
      <c r="BJ57" s="100">
        <v>19</v>
      </c>
      <c r="BK57" s="100">
        <v>26812.799999999999</v>
      </c>
      <c r="BL57" s="100">
        <v>16</v>
      </c>
      <c r="BM57" s="100">
        <v>22579.200000000001</v>
      </c>
      <c r="BN57" s="100">
        <v>17</v>
      </c>
      <c r="BO57" s="100">
        <v>23990.400000000001</v>
      </c>
      <c r="BP57" s="100">
        <v>19</v>
      </c>
      <c r="BQ57" s="100">
        <v>26812.799999999999</v>
      </c>
      <c r="BR57" s="100">
        <v>21</v>
      </c>
      <c r="BS57" s="100">
        <v>29635.200000000001</v>
      </c>
      <c r="BT57" s="100">
        <v>18</v>
      </c>
      <c r="BU57" s="100">
        <v>25401.600000000002</v>
      </c>
      <c r="BV57" s="100">
        <v>11</v>
      </c>
      <c r="BW57" s="100">
        <v>15523.2</v>
      </c>
      <c r="BX57" s="100">
        <v>16</v>
      </c>
      <c r="BY57" s="100">
        <v>22579.200000000001</v>
      </c>
      <c r="BZ57" s="100">
        <v>20</v>
      </c>
      <c r="CA57" s="100">
        <v>28224</v>
      </c>
      <c r="CB57" s="100">
        <v>13</v>
      </c>
      <c r="CC57" s="100">
        <v>18345.600000000002</v>
      </c>
      <c r="CD57" s="100">
        <v>19</v>
      </c>
      <c r="CE57" s="100">
        <v>26812.799999999999</v>
      </c>
      <c r="CF57" s="100">
        <v>17</v>
      </c>
      <c r="CG57" s="100">
        <v>23990.400000000001</v>
      </c>
      <c r="CH57" s="100">
        <v>10</v>
      </c>
      <c r="CI57" s="100">
        <v>14112</v>
      </c>
      <c r="CJ57" s="100">
        <v>18</v>
      </c>
      <c r="CK57" s="100">
        <v>25401.600000000002</v>
      </c>
      <c r="CL57" s="100">
        <v>20</v>
      </c>
      <c r="CM57" s="100">
        <v>28224</v>
      </c>
      <c r="CN57" s="100">
        <v>20</v>
      </c>
      <c r="CO57" s="100">
        <v>28224</v>
      </c>
      <c r="CP57" s="100">
        <v>14</v>
      </c>
      <c r="CQ57" s="100">
        <v>19756.8</v>
      </c>
      <c r="CR57" s="100">
        <v>22</v>
      </c>
      <c r="CS57" s="100">
        <v>31046.400000000001</v>
      </c>
      <c r="CT57" s="100">
        <v>15</v>
      </c>
      <c r="CU57" s="100">
        <v>21168</v>
      </c>
    </row>
    <row r="58" spans="2:99">
      <c r="C58" s="99" t="s">
        <v>224</v>
      </c>
      <c r="D58" s="100">
        <v>11</v>
      </c>
      <c r="E58" s="100">
        <v>12949.2</v>
      </c>
      <c r="F58" s="100">
        <v>19</v>
      </c>
      <c r="G58" s="100">
        <v>22366.799999999999</v>
      </c>
      <c r="H58" s="100">
        <v>17</v>
      </c>
      <c r="I58" s="100">
        <v>20012.400000000001</v>
      </c>
      <c r="J58" s="100">
        <v>14</v>
      </c>
      <c r="K58" s="100">
        <v>16480.8</v>
      </c>
      <c r="L58" s="100">
        <v>14</v>
      </c>
      <c r="M58" s="100">
        <v>16480.8</v>
      </c>
      <c r="N58" s="100">
        <v>22</v>
      </c>
      <c r="O58" s="100">
        <v>25898.400000000001</v>
      </c>
      <c r="P58" s="100">
        <v>14</v>
      </c>
      <c r="Q58" s="100">
        <v>16480.8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  <c r="AY58" s="100">
        <v>0</v>
      </c>
      <c r="AZ58" s="100">
        <v>0</v>
      </c>
      <c r="BA58" s="100">
        <v>0</v>
      </c>
      <c r="BB58" s="100">
        <v>0</v>
      </c>
      <c r="BC58" s="100">
        <v>0</v>
      </c>
      <c r="BD58" s="100">
        <v>0</v>
      </c>
      <c r="BE58" s="100">
        <v>0</v>
      </c>
      <c r="BF58" s="100">
        <v>0</v>
      </c>
      <c r="BG58" s="100">
        <v>0</v>
      </c>
      <c r="BH58" s="100">
        <v>0</v>
      </c>
      <c r="BI58" s="100">
        <v>0</v>
      </c>
      <c r="BJ58" s="100">
        <v>0</v>
      </c>
      <c r="BK58" s="100">
        <v>0</v>
      </c>
      <c r="BL58" s="100">
        <v>0</v>
      </c>
      <c r="BM58" s="100">
        <v>0</v>
      </c>
      <c r="BN58" s="100">
        <v>0</v>
      </c>
      <c r="BO58" s="100">
        <v>0</v>
      </c>
      <c r="BP58" s="100">
        <v>0</v>
      </c>
      <c r="BQ58" s="100">
        <v>0</v>
      </c>
      <c r="BR58" s="100">
        <v>0</v>
      </c>
      <c r="BS58" s="100">
        <v>0</v>
      </c>
      <c r="BT58" s="100">
        <v>0</v>
      </c>
      <c r="BU58" s="100">
        <v>0</v>
      </c>
      <c r="BV58" s="100">
        <v>0</v>
      </c>
      <c r="BW58" s="100">
        <v>0</v>
      </c>
      <c r="BX58" s="100">
        <v>0</v>
      </c>
      <c r="BY58" s="100">
        <v>0</v>
      </c>
      <c r="BZ58" s="100">
        <v>0</v>
      </c>
      <c r="CA58" s="100">
        <v>0</v>
      </c>
      <c r="CB58" s="100">
        <v>0</v>
      </c>
      <c r="CC58" s="100">
        <v>0</v>
      </c>
      <c r="CD58" s="100">
        <v>0</v>
      </c>
      <c r="CE58" s="100">
        <v>0</v>
      </c>
      <c r="CF58" s="100">
        <v>0</v>
      </c>
      <c r="CG58" s="100">
        <v>0</v>
      </c>
      <c r="CH58" s="100">
        <v>0</v>
      </c>
      <c r="CI58" s="100">
        <v>0</v>
      </c>
      <c r="CJ58" s="100">
        <v>0</v>
      </c>
      <c r="CK58" s="100">
        <v>0</v>
      </c>
      <c r="CL58" s="100">
        <v>0</v>
      </c>
      <c r="CM58" s="100">
        <v>0</v>
      </c>
      <c r="CN58" s="100">
        <v>0</v>
      </c>
      <c r="CO58" s="100">
        <v>0</v>
      </c>
      <c r="CP58" s="100">
        <v>0</v>
      </c>
      <c r="CQ58" s="100">
        <v>0</v>
      </c>
      <c r="CR58" s="100">
        <v>0</v>
      </c>
      <c r="CS58" s="100">
        <v>0</v>
      </c>
      <c r="CT58" s="100">
        <v>0</v>
      </c>
      <c r="CU58" s="100">
        <v>0</v>
      </c>
    </row>
    <row r="59" spans="2:99">
      <c r="C59" s="99" t="s">
        <v>225</v>
      </c>
      <c r="D59" s="100">
        <v>12</v>
      </c>
      <c r="E59" s="100">
        <v>3643.2</v>
      </c>
      <c r="F59" s="100">
        <v>24</v>
      </c>
      <c r="G59" s="100">
        <v>7286.4</v>
      </c>
      <c r="H59" s="100">
        <v>18</v>
      </c>
      <c r="I59" s="100">
        <v>5464.7999999999993</v>
      </c>
      <c r="J59" s="100">
        <v>16</v>
      </c>
      <c r="K59" s="100">
        <v>4857.5999999999995</v>
      </c>
      <c r="L59" s="100">
        <v>16</v>
      </c>
      <c r="M59" s="100">
        <v>4857.5999999999995</v>
      </c>
      <c r="N59" s="100">
        <v>21</v>
      </c>
      <c r="O59" s="100">
        <v>6375.5999999999995</v>
      </c>
      <c r="P59" s="100">
        <v>17</v>
      </c>
      <c r="Q59" s="100">
        <v>5161.2</v>
      </c>
      <c r="R59" s="100">
        <v>14</v>
      </c>
      <c r="S59" s="100">
        <v>4250.3999999999996</v>
      </c>
      <c r="T59" s="100">
        <v>20</v>
      </c>
      <c r="U59" s="100">
        <v>6071.9999999999991</v>
      </c>
      <c r="V59" s="100">
        <v>15</v>
      </c>
      <c r="W59" s="100">
        <v>4553.9999999999991</v>
      </c>
      <c r="X59" s="100">
        <v>16</v>
      </c>
      <c r="Y59" s="100">
        <v>4857.5999999999995</v>
      </c>
      <c r="Z59" s="100">
        <v>16</v>
      </c>
      <c r="AA59" s="100">
        <v>4857.5999999999995</v>
      </c>
      <c r="AB59" s="100">
        <v>15</v>
      </c>
      <c r="AC59" s="100">
        <v>4553.9999999999991</v>
      </c>
      <c r="AD59" s="100">
        <v>16</v>
      </c>
      <c r="AE59" s="100">
        <v>4857.5999999999995</v>
      </c>
      <c r="AF59" s="100">
        <v>16</v>
      </c>
      <c r="AG59" s="100">
        <v>4857.5999999999995</v>
      </c>
      <c r="AH59" s="100">
        <v>17</v>
      </c>
      <c r="AI59" s="100">
        <v>5161.2</v>
      </c>
      <c r="AJ59" s="100">
        <v>19</v>
      </c>
      <c r="AK59" s="100">
        <v>5768.4</v>
      </c>
      <c r="AL59" s="100">
        <v>17</v>
      </c>
      <c r="AM59" s="100">
        <v>5161.2</v>
      </c>
      <c r="AN59" s="100">
        <v>15</v>
      </c>
      <c r="AO59" s="100">
        <v>4553.9999999999991</v>
      </c>
      <c r="AP59" s="100">
        <v>23</v>
      </c>
      <c r="AQ59" s="100">
        <v>6982.7999999999993</v>
      </c>
      <c r="AR59" s="100">
        <v>14</v>
      </c>
      <c r="AS59" s="100">
        <v>4250.3999999999996</v>
      </c>
      <c r="AT59" s="100">
        <v>11</v>
      </c>
      <c r="AU59" s="100">
        <v>3339.5999999999995</v>
      </c>
      <c r="AV59" s="100">
        <v>20</v>
      </c>
      <c r="AW59" s="100">
        <v>6071.9999999999991</v>
      </c>
      <c r="AX59" s="100">
        <v>15</v>
      </c>
      <c r="AY59" s="100">
        <v>4553.9999999999991</v>
      </c>
      <c r="AZ59" s="100">
        <v>15</v>
      </c>
      <c r="BA59" s="100">
        <v>4553.9999999999991</v>
      </c>
      <c r="BB59" s="100">
        <v>16</v>
      </c>
      <c r="BC59" s="100">
        <v>4857.5999999999995</v>
      </c>
      <c r="BD59" s="100">
        <v>13</v>
      </c>
      <c r="BE59" s="100">
        <v>3946.7999999999997</v>
      </c>
      <c r="BF59" s="100">
        <v>17</v>
      </c>
      <c r="BG59" s="100">
        <v>5161.2</v>
      </c>
      <c r="BH59" s="100">
        <v>23</v>
      </c>
      <c r="BI59" s="100">
        <v>6982.7999999999993</v>
      </c>
      <c r="BJ59" s="100">
        <v>22</v>
      </c>
      <c r="BK59" s="100">
        <v>6679.1999999999989</v>
      </c>
      <c r="BL59" s="100">
        <v>16</v>
      </c>
      <c r="BM59" s="100">
        <v>4857.5999999999995</v>
      </c>
      <c r="BN59" s="100">
        <v>20</v>
      </c>
      <c r="BO59" s="100">
        <v>6071.9999999999991</v>
      </c>
      <c r="BP59" s="100">
        <v>23</v>
      </c>
      <c r="BQ59" s="100">
        <v>6982.7999999999993</v>
      </c>
      <c r="BR59" s="100">
        <v>24</v>
      </c>
      <c r="BS59" s="100">
        <v>7286.4</v>
      </c>
      <c r="BT59" s="100">
        <v>19</v>
      </c>
      <c r="BU59" s="100">
        <v>5768.4</v>
      </c>
      <c r="BV59" s="100">
        <v>12</v>
      </c>
      <c r="BW59" s="100">
        <v>3643.2</v>
      </c>
      <c r="BX59" s="100">
        <v>19</v>
      </c>
      <c r="BY59" s="100">
        <v>5768.4</v>
      </c>
      <c r="BZ59" s="100">
        <v>20</v>
      </c>
      <c r="CA59" s="100">
        <v>6071.9999999999991</v>
      </c>
      <c r="CB59" s="100">
        <v>14</v>
      </c>
      <c r="CC59" s="100">
        <v>4250.3999999999996</v>
      </c>
      <c r="CD59" s="100">
        <v>24</v>
      </c>
      <c r="CE59" s="100">
        <v>7286.4</v>
      </c>
      <c r="CF59" s="100">
        <v>19</v>
      </c>
      <c r="CG59" s="100">
        <v>5768.4</v>
      </c>
      <c r="CH59" s="100">
        <v>12</v>
      </c>
      <c r="CI59" s="100">
        <v>3643.2</v>
      </c>
      <c r="CJ59" s="100">
        <v>21</v>
      </c>
      <c r="CK59" s="100">
        <v>6375.5999999999995</v>
      </c>
      <c r="CL59" s="100">
        <v>21</v>
      </c>
      <c r="CM59" s="100">
        <v>6375.5999999999995</v>
      </c>
      <c r="CN59" s="100">
        <v>24</v>
      </c>
      <c r="CO59" s="100">
        <v>7286.4</v>
      </c>
      <c r="CP59" s="100">
        <v>17</v>
      </c>
      <c r="CQ59" s="100">
        <v>5161.2</v>
      </c>
      <c r="CR59" s="100">
        <v>21</v>
      </c>
      <c r="CS59" s="100">
        <v>6375.5999999999995</v>
      </c>
      <c r="CT59" s="100">
        <v>16</v>
      </c>
      <c r="CU59" s="100">
        <v>4857.5999999999995</v>
      </c>
    </row>
    <row r="60" spans="2:99">
      <c r="C60" s="99" t="s">
        <v>226</v>
      </c>
      <c r="D60" s="100">
        <v>14</v>
      </c>
      <c r="E60" s="100">
        <v>9122.4</v>
      </c>
      <c r="F60" s="100">
        <v>22</v>
      </c>
      <c r="G60" s="100">
        <v>14335.2</v>
      </c>
      <c r="H60" s="100">
        <v>17</v>
      </c>
      <c r="I60" s="100">
        <v>11077.2</v>
      </c>
      <c r="J60" s="100">
        <v>15</v>
      </c>
      <c r="K60" s="100">
        <v>9774</v>
      </c>
      <c r="L60" s="100">
        <v>15</v>
      </c>
      <c r="M60" s="100">
        <v>9774</v>
      </c>
      <c r="N60" s="100">
        <v>21</v>
      </c>
      <c r="O60" s="100">
        <v>13683.6</v>
      </c>
      <c r="P60" s="100">
        <v>14</v>
      </c>
      <c r="Q60" s="100">
        <v>9122.4</v>
      </c>
      <c r="R60" s="100">
        <v>13</v>
      </c>
      <c r="S60" s="100">
        <v>8470.8000000000011</v>
      </c>
      <c r="T60" s="100">
        <v>19</v>
      </c>
      <c r="U60" s="100">
        <v>12380.4</v>
      </c>
      <c r="V60" s="100">
        <v>15</v>
      </c>
      <c r="W60" s="100">
        <v>9774</v>
      </c>
      <c r="X60" s="100">
        <v>17</v>
      </c>
      <c r="Y60" s="100">
        <v>11077.2</v>
      </c>
      <c r="Z60" s="100">
        <v>17</v>
      </c>
      <c r="AA60" s="100">
        <v>11077.2</v>
      </c>
      <c r="AB60" s="100">
        <v>16</v>
      </c>
      <c r="AC60" s="100">
        <v>10425.6</v>
      </c>
      <c r="AD60" s="100">
        <v>14</v>
      </c>
      <c r="AE60" s="100">
        <v>9122.4</v>
      </c>
      <c r="AF60" s="100">
        <v>15</v>
      </c>
      <c r="AG60" s="100">
        <v>9774</v>
      </c>
      <c r="AH60" s="100">
        <v>14</v>
      </c>
      <c r="AI60" s="100">
        <v>9122.4</v>
      </c>
      <c r="AJ60" s="100">
        <v>17</v>
      </c>
      <c r="AK60" s="100">
        <v>11077.2</v>
      </c>
      <c r="AL60" s="100">
        <v>16</v>
      </c>
      <c r="AM60" s="100">
        <v>10425.6</v>
      </c>
      <c r="AN60" s="100">
        <v>14</v>
      </c>
      <c r="AO60" s="100">
        <v>9122.4</v>
      </c>
      <c r="AP60" s="100">
        <v>24</v>
      </c>
      <c r="AQ60" s="100">
        <v>15638.400000000001</v>
      </c>
      <c r="AR60" s="100">
        <v>12</v>
      </c>
      <c r="AS60" s="100">
        <v>7819.2000000000007</v>
      </c>
      <c r="AT60" s="100">
        <v>11</v>
      </c>
      <c r="AU60" s="100">
        <v>7167.6</v>
      </c>
      <c r="AV60" s="100">
        <v>19</v>
      </c>
      <c r="AW60" s="100">
        <v>12380.4</v>
      </c>
      <c r="AX60" s="100">
        <v>15</v>
      </c>
      <c r="AY60" s="100">
        <v>9774</v>
      </c>
      <c r="AZ60" s="100">
        <v>15</v>
      </c>
      <c r="BA60" s="100">
        <v>9774</v>
      </c>
      <c r="BB60" s="100">
        <v>13</v>
      </c>
      <c r="BC60" s="100">
        <v>8470.8000000000011</v>
      </c>
      <c r="BD60" s="100">
        <v>13</v>
      </c>
      <c r="BE60" s="100">
        <v>8470.8000000000011</v>
      </c>
      <c r="BF60" s="100">
        <v>17</v>
      </c>
      <c r="BG60" s="100">
        <v>11077.2</v>
      </c>
      <c r="BH60" s="100">
        <v>21</v>
      </c>
      <c r="BI60" s="100">
        <v>13683.6</v>
      </c>
      <c r="BJ60" s="100">
        <v>24</v>
      </c>
      <c r="BK60" s="100">
        <v>15638.400000000001</v>
      </c>
      <c r="BL60" s="100">
        <v>17</v>
      </c>
      <c r="BM60" s="100">
        <v>11077.2</v>
      </c>
      <c r="BN60" s="100">
        <v>19</v>
      </c>
      <c r="BO60" s="100">
        <v>12380.4</v>
      </c>
      <c r="BP60" s="100">
        <v>21</v>
      </c>
      <c r="BQ60" s="100">
        <v>13683.6</v>
      </c>
      <c r="BR60" s="100">
        <v>22</v>
      </c>
      <c r="BS60" s="100">
        <v>14335.2</v>
      </c>
      <c r="BT60" s="100">
        <v>19</v>
      </c>
      <c r="BU60" s="100">
        <v>12380.4</v>
      </c>
      <c r="BV60" s="100">
        <v>13</v>
      </c>
      <c r="BW60" s="100">
        <v>8470.8000000000011</v>
      </c>
      <c r="BX60" s="100">
        <v>18</v>
      </c>
      <c r="BY60" s="100">
        <v>11728.800000000001</v>
      </c>
      <c r="BZ60" s="100">
        <v>22</v>
      </c>
      <c r="CA60" s="100">
        <v>14335.2</v>
      </c>
      <c r="CB60" s="100">
        <v>13</v>
      </c>
      <c r="CC60" s="100">
        <v>8470.8000000000011</v>
      </c>
      <c r="CD60" s="100">
        <v>19</v>
      </c>
      <c r="CE60" s="100">
        <v>12380.4</v>
      </c>
      <c r="CF60" s="100">
        <v>19</v>
      </c>
      <c r="CG60" s="100">
        <v>12380.4</v>
      </c>
      <c r="CH60" s="100">
        <v>12</v>
      </c>
      <c r="CI60" s="100">
        <v>7819.2000000000007</v>
      </c>
      <c r="CJ60" s="100">
        <v>22</v>
      </c>
      <c r="CK60" s="100">
        <v>14335.2</v>
      </c>
      <c r="CL60" s="100">
        <v>19</v>
      </c>
      <c r="CM60" s="100">
        <v>12380.4</v>
      </c>
      <c r="CN60" s="100">
        <v>25</v>
      </c>
      <c r="CO60" s="100">
        <v>16290</v>
      </c>
      <c r="CP60" s="100">
        <v>17</v>
      </c>
      <c r="CQ60" s="100">
        <v>11077.2</v>
      </c>
      <c r="CR60" s="100">
        <v>22</v>
      </c>
      <c r="CS60" s="100">
        <v>14335.2</v>
      </c>
      <c r="CT60" s="100">
        <v>17</v>
      </c>
      <c r="CU60" s="100">
        <v>11077.2</v>
      </c>
    </row>
    <row r="61" spans="2:99">
      <c r="C61" s="99" t="s">
        <v>227</v>
      </c>
      <c r="D61" s="100">
        <v>13</v>
      </c>
      <c r="E61" s="100">
        <v>12370.8</v>
      </c>
      <c r="F61" s="100">
        <v>19</v>
      </c>
      <c r="G61" s="100">
        <v>18080.399999999998</v>
      </c>
      <c r="H61" s="100">
        <v>16</v>
      </c>
      <c r="I61" s="100">
        <v>15225.599999999999</v>
      </c>
      <c r="J61" s="100">
        <v>16</v>
      </c>
      <c r="K61" s="100">
        <v>15225.599999999999</v>
      </c>
      <c r="L61" s="100">
        <v>15</v>
      </c>
      <c r="M61" s="100">
        <v>14273.999999999998</v>
      </c>
      <c r="N61" s="100">
        <v>20</v>
      </c>
      <c r="O61" s="100">
        <v>19032</v>
      </c>
      <c r="P61" s="100">
        <v>15</v>
      </c>
      <c r="Q61" s="100">
        <v>14273.999999999998</v>
      </c>
      <c r="R61" s="100">
        <v>13</v>
      </c>
      <c r="S61" s="100">
        <v>12370.8</v>
      </c>
      <c r="T61" s="100">
        <v>18</v>
      </c>
      <c r="U61" s="100">
        <v>17128.8</v>
      </c>
      <c r="V61" s="100">
        <v>13</v>
      </c>
      <c r="W61" s="100">
        <v>12370.8</v>
      </c>
      <c r="X61" s="100">
        <v>16</v>
      </c>
      <c r="Y61" s="100">
        <v>15225.599999999999</v>
      </c>
      <c r="Z61" s="100">
        <v>15</v>
      </c>
      <c r="AA61" s="100">
        <v>14273.999999999998</v>
      </c>
      <c r="AB61" s="100">
        <v>15</v>
      </c>
      <c r="AC61" s="100">
        <v>14273.999999999998</v>
      </c>
      <c r="AD61" s="100">
        <v>16</v>
      </c>
      <c r="AE61" s="100">
        <v>15225.599999999999</v>
      </c>
      <c r="AF61" s="100">
        <v>14</v>
      </c>
      <c r="AG61" s="100">
        <v>13322.399999999998</v>
      </c>
      <c r="AH61" s="100">
        <v>13</v>
      </c>
      <c r="AI61" s="100">
        <v>12370.8</v>
      </c>
      <c r="AJ61" s="100">
        <v>16</v>
      </c>
      <c r="AK61" s="100">
        <v>15225.599999999999</v>
      </c>
      <c r="AL61" s="100">
        <v>15</v>
      </c>
      <c r="AM61" s="100">
        <v>14273.999999999998</v>
      </c>
      <c r="AN61" s="100">
        <v>12</v>
      </c>
      <c r="AO61" s="100">
        <v>11419.199999999999</v>
      </c>
      <c r="AP61" s="100">
        <v>24</v>
      </c>
      <c r="AQ61" s="100">
        <v>22838.399999999998</v>
      </c>
      <c r="AR61" s="100">
        <v>12</v>
      </c>
      <c r="AS61" s="100">
        <v>11419.199999999999</v>
      </c>
      <c r="AT61" s="100">
        <v>10</v>
      </c>
      <c r="AU61" s="100">
        <v>9516</v>
      </c>
      <c r="AV61" s="100">
        <v>17</v>
      </c>
      <c r="AW61" s="100">
        <v>16177.199999999999</v>
      </c>
      <c r="AX61" s="100">
        <v>14</v>
      </c>
      <c r="AY61" s="100">
        <v>13322.399999999998</v>
      </c>
      <c r="AZ61" s="100">
        <v>14</v>
      </c>
      <c r="BA61" s="100">
        <v>13322.399999999998</v>
      </c>
      <c r="BB61" s="100">
        <v>14</v>
      </c>
      <c r="BC61" s="100">
        <v>13322.399999999998</v>
      </c>
      <c r="BD61" s="100">
        <v>14</v>
      </c>
      <c r="BE61" s="100">
        <v>13322.399999999998</v>
      </c>
      <c r="BF61" s="100">
        <v>16</v>
      </c>
      <c r="BG61" s="100">
        <v>15225.599999999999</v>
      </c>
      <c r="BH61" s="100">
        <v>20</v>
      </c>
      <c r="BI61" s="100">
        <v>19032</v>
      </c>
      <c r="BJ61" s="100">
        <v>21</v>
      </c>
      <c r="BK61" s="100">
        <v>19983.599999999999</v>
      </c>
      <c r="BL61" s="100">
        <v>15</v>
      </c>
      <c r="BM61" s="100">
        <v>14273.999999999998</v>
      </c>
      <c r="BN61" s="100">
        <v>17</v>
      </c>
      <c r="BO61" s="100">
        <v>16177.199999999999</v>
      </c>
      <c r="BP61" s="100">
        <v>22</v>
      </c>
      <c r="BQ61" s="100">
        <v>20935.199999999997</v>
      </c>
      <c r="BR61" s="100">
        <v>22</v>
      </c>
      <c r="BS61" s="100">
        <v>20935.199999999997</v>
      </c>
      <c r="BT61" s="100">
        <v>16</v>
      </c>
      <c r="BU61" s="100">
        <v>15225.599999999999</v>
      </c>
      <c r="BV61" s="100">
        <v>13</v>
      </c>
      <c r="BW61" s="100">
        <v>12370.8</v>
      </c>
      <c r="BX61" s="100">
        <v>17</v>
      </c>
      <c r="BY61" s="100">
        <v>16177.199999999999</v>
      </c>
      <c r="BZ61" s="100">
        <v>20</v>
      </c>
      <c r="CA61" s="100">
        <v>19032</v>
      </c>
      <c r="CB61" s="100">
        <v>13</v>
      </c>
      <c r="CC61" s="100">
        <v>12370.8</v>
      </c>
      <c r="CD61" s="100">
        <v>22</v>
      </c>
      <c r="CE61" s="100">
        <v>20935.199999999997</v>
      </c>
      <c r="CF61" s="100">
        <v>21</v>
      </c>
      <c r="CG61" s="100">
        <v>19983.599999999999</v>
      </c>
      <c r="CH61" s="100">
        <v>12</v>
      </c>
      <c r="CI61" s="100">
        <v>11419.199999999999</v>
      </c>
      <c r="CJ61" s="100">
        <v>22</v>
      </c>
      <c r="CK61" s="100">
        <v>20935.199999999997</v>
      </c>
      <c r="CL61" s="100">
        <v>20</v>
      </c>
      <c r="CM61" s="100">
        <v>19032</v>
      </c>
      <c r="CN61" s="100">
        <v>21</v>
      </c>
      <c r="CO61" s="100">
        <v>19983.599999999999</v>
      </c>
      <c r="CP61" s="100">
        <v>15</v>
      </c>
      <c r="CQ61" s="100">
        <v>14273.999999999998</v>
      </c>
      <c r="CR61" s="100">
        <v>21</v>
      </c>
      <c r="CS61" s="100">
        <v>19983.599999999999</v>
      </c>
      <c r="CT61" s="100">
        <v>16</v>
      </c>
      <c r="CU61" s="100">
        <v>15225.599999999999</v>
      </c>
    </row>
    <row r="62" spans="2:99">
      <c r="C62" s="99" t="s">
        <v>228</v>
      </c>
      <c r="D62" s="100">
        <v>12</v>
      </c>
      <c r="E62" s="100">
        <v>20462.400000000001</v>
      </c>
      <c r="F62" s="100">
        <v>18</v>
      </c>
      <c r="G62" s="100">
        <v>30693.600000000002</v>
      </c>
      <c r="H62" s="100">
        <v>18</v>
      </c>
      <c r="I62" s="100">
        <v>30693.600000000002</v>
      </c>
      <c r="J62" s="100">
        <v>15</v>
      </c>
      <c r="K62" s="100">
        <v>25578</v>
      </c>
      <c r="L62" s="100">
        <v>13</v>
      </c>
      <c r="M62" s="100">
        <v>22167.600000000002</v>
      </c>
      <c r="N62" s="100">
        <v>20</v>
      </c>
      <c r="O62" s="100">
        <v>34104</v>
      </c>
      <c r="P62" s="100">
        <v>14</v>
      </c>
      <c r="Q62" s="100">
        <v>23872.799999999999</v>
      </c>
      <c r="R62" s="100">
        <v>11</v>
      </c>
      <c r="S62" s="100">
        <v>18757.2</v>
      </c>
      <c r="T62" s="100">
        <v>17</v>
      </c>
      <c r="U62" s="100">
        <v>28988.400000000001</v>
      </c>
      <c r="V62" s="100">
        <v>12</v>
      </c>
      <c r="W62" s="100">
        <v>20462.400000000001</v>
      </c>
      <c r="X62" s="100">
        <v>14</v>
      </c>
      <c r="Y62" s="100">
        <v>23872.799999999999</v>
      </c>
      <c r="Z62" s="100">
        <v>16</v>
      </c>
      <c r="AA62" s="100">
        <v>27283.200000000001</v>
      </c>
      <c r="AB62" s="100">
        <v>13</v>
      </c>
      <c r="AC62" s="100">
        <v>22167.600000000002</v>
      </c>
      <c r="AD62" s="100">
        <v>12</v>
      </c>
      <c r="AE62" s="100">
        <v>20462.400000000001</v>
      </c>
      <c r="AF62" s="100">
        <v>12</v>
      </c>
      <c r="AG62" s="100">
        <v>20462.400000000001</v>
      </c>
      <c r="AH62" s="100">
        <v>13</v>
      </c>
      <c r="AI62" s="100">
        <v>22167.600000000002</v>
      </c>
      <c r="AJ62" s="100">
        <v>14</v>
      </c>
      <c r="AK62" s="100">
        <v>23872.799999999999</v>
      </c>
      <c r="AL62" s="100">
        <v>15</v>
      </c>
      <c r="AM62" s="100">
        <v>25578</v>
      </c>
      <c r="AN62" s="100">
        <v>12</v>
      </c>
      <c r="AO62" s="100">
        <v>20462.400000000001</v>
      </c>
      <c r="AP62" s="100">
        <v>21</v>
      </c>
      <c r="AQ62" s="100">
        <v>35809.200000000004</v>
      </c>
      <c r="AR62" s="100">
        <v>10</v>
      </c>
      <c r="AS62" s="100">
        <v>17052</v>
      </c>
      <c r="AT62" s="100">
        <v>11</v>
      </c>
      <c r="AU62" s="100">
        <v>18757.2</v>
      </c>
      <c r="AV62" s="100">
        <v>16</v>
      </c>
      <c r="AW62" s="100">
        <v>27283.200000000001</v>
      </c>
      <c r="AX62" s="100">
        <v>13</v>
      </c>
      <c r="AY62" s="100">
        <v>22167.600000000002</v>
      </c>
      <c r="AZ62" s="100">
        <v>13</v>
      </c>
      <c r="BA62" s="100">
        <v>22167.600000000002</v>
      </c>
      <c r="BB62" s="100">
        <v>13</v>
      </c>
      <c r="BC62" s="100">
        <v>22167.600000000002</v>
      </c>
      <c r="BD62" s="100">
        <v>12</v>
      </c>
      <c r="BE62" s="100">
        <v>20462.400000000001</v>
      </c>
      <c r="BF62" s="100">
        <v>14</v>
      </c>
      <c r="BG62" s="100">
        <v>23872.799999999999</v>
      </c>
      <c r="BH62" s="100">
        <v>16</v>
      </c>
      <c r="BI62" s="100">
        <v>27283.200000000001</v>
      </c>
      <c r="BJ62" s="100">
        <v>22</v>
      </c>
      <c r="BK62" s="100">
        <v>37514.400000000001</v>
      </c>
      <c r="BL62" s="100">
        <v>13</v>
      </c>
      <c r="BM62" s="100">
        <v>22167.600000000002</v>
      </c>
      <c r="BN62" s="100">
        <v>15</v>
      </c>
      <c r="BO62" s="100">
        <v>25578</v>
      </c>
      <c r="BP62" s="100">
        <v>21</v>
      </c>
      <c r="BQ62" s="100">
        <v>35809.200000000004</v>
      </c>
      <c r="BR62" s="100">
        <v>22</v>
      </c>
      <c r="BS62" s="100">
        <v>37514.400000000001</v>
      </c>
      <c r="BT62" s="100">
        <v>16</v>
      </c>
      <c r="BU62" s="100">
        <v>27283.200000000001</v>
      </c>
      <c r="BV62" s="100">
        <v>12</v>
      </c>
      <c r="BW62" s="100">
        <v>20462.400000000001</v>
      </c>
      <c r="BX62" s="100">
        <v>16</v>
      </c>
      <c r="BY62" s="100">
        <v>27283.200000000001</v>
      </c>
      <c r="BZ62" s="100">
        <v>17</v>
      </c>
      <c r="CA62" s="100">
        <v>28988.400000000001</v>
      </c>
      <c r="CB62" s="100">
        <v>11</v>
      </c>
      <c r="CC62" s="100">
        <v>18757.2</v>
      </c>
      <c r="CD62" s="100">
        <v>20</v>
      </c>
      <c r="CE62" s="100">
        <v>34104</v>
      </c>
      <c r="CF62" s="100">
        <v>16</v>
      </c>
      <c r="CG62" s="100">
        <v>27283.200000000001</v>
      </c>
      <c r="CH62" s="100">
        <v>11</v>
      </c>
      <c r="CI62" s="100">
        <v>18757.2</v>
      </c>
      <c r="CJ62" s="100">
        <v>20</v>
      </c>
      <c r="CK62" s="100">
        <v>34104</v>
      </c>
      <c r="CL62" s="100">
        <v>17</v>
      </c>
      <c r="CM62" s="100">
        <v>28988.400000000001</v>
      </c>
      <c r="CN62" s="100">
        <v>19</v>
      </c>
      <c r="CO62" s="100">
        <v>32398.799999999999</v>
      </c>
      <c r="CP62" s="100">
        <v>14</v>
      </c>
      <c r="CQ62" s="100">
        <v>23872.799999999999</v>
      </c>
      <c r="CR62" s="100">
        <v>19</v>
      </c>
      <c r="CS62" s="100">
        <v>32398.799999999999</v>
      </c>
      <c r="CT62" s="100">
        <v>13</v>
      </c>
      <c r="CU62" s="100">
        <v>22167.600000000002</v>
      </c>
    </row>
    <row r="63" spans="2:99">
      <c r="C63" s="99" t="s">
        <v>229</v>
      </c>
      <c r="D63" s="100">
        <v>13</v>
      </c>
      <c r="E63" s="100">
        <v>10342.800000000001</v>
      </c>
      <c r="F63" s="100">
        <v>20</v>
      </c>
      <c r="G63" s="100">
        <v>15912</v>
      </c>
      <c r="H63" s="100">
        <v>19</v>
      </c>
      <c r="I63" s="100">
        <v>15116.4</v>
      </c>
      <c r="J63" s="100">
        <v>17</v>
      </c>
      <c r="K63" s="100">
        <v>13525.2</v>
      </c>
      <c r="L63" s="100">
        <v>13</v>
      </c>
      <c r="M63" s="100">
        <v>10342.800000000001</v>
      </c>
      <c r="N63" s="100">
        <v>22</v>
      </c>
      <c r="O63" s="100">
        <v>17503.2</v>
      </c>
      <c r="P63" s="100">
        <v>14</v>
      </c>
      <c r="Q63" s="100">
        <v>11138.4</v>
      </c>
      <c r="R63" s="100">
        <v>14</v>
      </c>
      <c r="S63" s="100">
        <v>11138.4</v>
      </c>
      <c r="T63" s="100">
        <v>19</v>
      </c>
      <c r="U63" s="100">
        <v>15116.4</v>
      </c>
      <c r="V63" s="100">
        <v>15</v>
      </c>
      <c r="W63" s="100">
        <v>11934</v>
      </c>
      <c r="X63" s="100">
        <v>14</v>
      </c>
      <c r="Y63" s="100">
        <v>11138.4</v>
      </c>
      <c r="Z63" s="100">
        <v>18</v>
      </c>
      <c r="AA63" s="100">
        <v>14320.800000000001</v>
      </c>
      <c r="AB63" s="100">
        <v>16</v>
      </c>
      <c r="AC63" s="100">
        <v>12729.6</v>
      </c>
      <c r="AD63" s="100">
        <v>15</v>
      </c>
      <c r="AE63" s="100">
        <v>11934</v>
      </c>
      <c r="AF63" s="100">
        <v>15</v>
      </c>
      <c r="AG63" s="100">
        <v>11934</v>
      </c>
      <c r="AH63" s="100">
        <v>15</v>
      </c>
      <c r="AI63" s="100">
        <v>11934</v>
      </c>
      <c r="AJ63" s="100">
        <v>15</v>
      </c>
      <c r="AK63" s="100">
        <v>11934</v>
      </c>
      <c r="AL63" s="100">
        <v>15</v>
      </c>
      <c r="AM63" s="100">
        <v>11934</v>
      </c>
      <c r="AN63" s="100">
        <v>12</v>
      </c>
      <c r="AO63" s="100">
        <v>9547.2000000000007</v>
      </c>
      <c r="AP63" s="100">
        <v>21</v>
      </c>
      <c r="AQ63" s="100">
        <v>16707.600000000002</v>
      </c>
      <c r="AR63" s="100">
        <v>12</v>
      </c>
      <c r="AS63" s="100">
        <v>9547.2000000000007</v>
      </c>
      <c r="AT63" s="100">
        <v>12</v>
      </c>
      <c r="AU63" s="100">
        <v>9547.2000000000007</v>
      </c>
      <c r="AV63" s="100">
        <v>19</v>
      </c>
      <c r="AW63" s="100">
        <v>15116.4</v>
      </c>
      <c r="AX63" s="100">
        <v>13</v>
      </c>
      <c r="AY63" s="100">
        <v>10342.800000000001</v>
      </c>
      <c r="AZ63" s="100">
        <v>12</v>
      </c>
      <c r="BA63" s="100">
        <v>9547.2000000000007</v>
      </c>
      <c r="BB63" s="100">
        <v>15</v>
      </c>
      <c r="BC63" s="100">
        <v>11934</v>
      </c>
      <c r="BD63" s="100">
        <v>13</v>
      </c>
      <c r="BE63" s="100">
        <v>10342.800000000001</v>
      </c>
      <c r="BF63" s="100">
        <v>17</v>
      </c>
      <c r="BG63" s="100">
        <v>13525.2</v>
      </c>
      <c r="BH63" s="100">
        <v>21</v>
      </c>
      <c r="BI63" s="100">
        <v>16707.600000000002</v>
      </c>
      <c r="BJ63" s="100">
        <v>21</v>
      </c>
      <c r="BK63" s="100">
        <v>16707.600000000002</v>
      </c>
      <c r="BL63" s="100">
        <v>16</v>
      </c>
      <c r="BM63" s="100">
        <v>12729.6</v>
      </c>
      <c r="BN63" s="100">
        <v>19</v>
      </c>
      <c r="BO63" s="100">
        <v>15116.4</v>
      </c>
      <c r="BP63" s="100">
        <v>23</v>
      </c>
      <c r="BQ63" s="100">
        <v>18298.8</v>
      </c>
      <c r="BR63" s="100">
        <v>21</v>
      </c>
      <c r="BS63" s="100">
        <v>16707.600000000002</v>
      </c>
      <c r="BT63" s="100">
        <v>18</v>
      </c>
      <c r="BU63" s="100">
        <v>14320.800000000001</v>
      </c>
      <c r="BV63" s="100">
        <v>12</v>
      </c>
      <c r="BW63" s="100">
        <v>9547.2000000000007</v>
      </c>
      <c r="BX63" s="100">
        <v>20</v>
      </c>
      <c r="BY63" s="100">
        <v>15912</v>
      </c>
      <c r="BZ63" s="100">
        <v>20</v>
      </c>
      <c r="CA63" s="100">
        <v>15912</v>
      </c>
      <c r="CB63" s="100">
        <v>12</v>
      </c>
      <c r="CC63" s="100">
        <v>9547.2000000000007</v>
      </c>
      <c r="CD63" s="100">
        <v>20</v>
      </c>
      <c r="CE63" s="100">
        <v>15912</v>
      </c>
      <c r="CF63" s="100">
        <v>19</v>
      </c>
      <c r="CG63" s="100">
        <v>15116.4</v>
      </c>
      <c r="CH63" s="100">
        <v>13</v>
      </c>
      <c r="CI63" s="100">
        <v>10342.800000000001</v>
      </c>
      <c r="CJ63" s="100">
        <v>21</v>
      </c>
      <c r="CK63" s="100">
        <v>16707.600000000002</v>
      </c>
      <c r="CL63" s="100">
        <v>19</v>
      </c>
      <c r="CM63" s="100">
        <v>15116.4</v>
      </c>
      <c r="CN63" s="100">
        <v>25</v>
      </c>
      <c r="CO63" s="100">
        <v>19890</v>
      </c>
      <c r="CP63" s="100">
        <v>15</v>
      </c>
      <c r="CQ63" s="100">
        <v>11934</v>
      </c>
      <c r="CR63" s="100">
        <v>22</v>
      </c>
      <c r="CS63" s="100">
        <v>17503.2</v>
      </c>
      <c r="CT63" s="100">
        <v>16</v>
      </c>
      <c r="CU63" s="100">
        <v>12729.6</v>
      </c>
    </row>
    <row r="64" spans="2:99">
      <c r="C64" s="99" t="s">
        <v>230</v>
      </c>
      <c r="D64" s="100">
        <v>13</v>
      </c>
      <c r="E64" s="100">
        <v>13119.599999999999</v>
      </c>
      <c r="F64" s="100">
        <v>21</v>
      </c>
      <c r="G64" s="100">
        <v>21193.199999999997</v>
      </c>
      <c r="H64" s="100">
        <v>19</v>
      </c>
      <c r="I64" s="100">
        <v>19174.799999999996</v>
      </c>
      <c r="J64" s="100">
        <v>15</v>
      </c>
      <c r="K64" s="100">
        <v>15137.999999999996</v>
      </c>
      <c r="L64" s="100">
        <v>14</v>
      </c>
      <c r="M64" s="100">
        <v>14128.799999999997</v>
      </c>
      <c r="N64" s="100">
        <v>20</v>
      </c>
      <c r="O64" s="100">
        <v>20183.999999999996</v>
      </c>
      <c r="P64" s="100">
        <v>15</v>
      </c>
      <c r="Q64" s="100">
        <v>15137.999999999996</v>
      </c>
      <c r="R64" s="100">
        <v>12</v>
      </c>
      <c r="S64" s="100">
        <v>12110.399999999998</v>
      </c>
      <c r="T64" s="100">
        <v>19</v>
      </c>
      <c r="U64" s="100">
        <v>19174.799999999996</v>
      </c>
      <c r="V64" s="100">
        <v>15</v>
      </c>
      <c r="W64" s="100">
        <v>15137.999999999996</v>
      </c>
      <c r="X64" s="100">
        <v>15</v>
      </c>
      <c r="Y64" s="100">
        <v>15137.999999999996</v>
      </c>
      <c r="Z64" s="100">
        <v>15</v>
      </c>
      <c r="AA64" s="100">
        <v>15137.999999999996</v>
      </c>
      <c r="AB64" s="100">
        <v>15</v>
      </c>
      <c r="AC64" s="100">
        <v>15137.999999999996</v>
      </c>
      <c r="AD64" s="100">
        <v>13</v>
      </c>
      <c r="AE64" s="100">
        <v>13119.599999999999</v>
      </c>
      <c r="AF64" s="100">
        <v>16</v>
      </c>
      <c r="AG64" s="100">
        <v>16147.199999999997</v>
      </c>
      <c r="AH64" s="100">
        <v>15</v>
      </c>
      <c r="AI64" s="100">
        <v>15137.999999999996</v>
      </c>
      <c r="AJ64" s="100">
        <v>17</v>
      </c>
      <c r="AK64" s="100">
        <v>17156.399999999998</v>
      </c>
      <c r="AL64" s="100">
        <v>16</v>
      </c>
      <c r="AM64" s="100">
        <v>16147.199999999997</v>
      </c>
      <c r="AN64" s="100">
        <v>14</v>
      </c>
      <c r="AO64" s="100">
        <v>14128.799999999997</v>
      </c>
      <c r="AP64" s="100">
        <v>21</v>
      </c>
      <c r="AQ64" s="100">
        <v>21193.199999999997</v>
      </c>
      <c r="AR64" s="100">
        <v>12</v>
      </c>
      <c r="AS64" s="100">
        <v>12110.399999999998</v>
      </c>
      <c r="AT64" s="100">
        <v>11</v>
      </c>
      <c r="AU64" s="100">
        <v>11101.199999999997</v>
      </c>
      <c r="AV64" s="100">
        <v>19</v>
      </c>
      <c r="AW64" s="100">
        <v>19174.799999999996</v>
      </c>
      <c r="AX64" s="100">
        <v>14</v>
      </c>
      <c r="AY64" s="100">
        <v>14128.799999999997</v>
      </c>
      <c r="AZ64" s="100">
        <v>12</v>
      </c>
      <c r="BA64" s="100">
        <v>12110.399999999998</v>
      </c>
      <c r="BB64" s="100">
        <v>12</v>
      </c>
      <c r="BC64" s="100">
        <v>12110.399999999998</v>
      </c>
      <c r="BD64" s="100">
        <v>13</v>
      </c>
      <c r="BE64" s="100">
        <v>13119.599999999999</v>
      </c>
      <c r="BF64" s="100">
        <v>15</v>
      </c>
      <c r="BG64" s="100">
        <v>15137.999999999996</v>
      </c>
      <c r="BH64" s="100">
        <v>19</v>
      </c>
      <c r="BI64" s="100">
        <v>19174.799999999996</v>
      </c>
      <c r="BJ64" s="100">
        <v>20</v>
      </c>
      <c r="BK64" s="100">
        <v>20183.999999999996</v>
      </c>
      <c r="BL64" s="100">
        <v>16</v>
      </c>
      <c r="BM64" s="100">
        <v>16147.199999999997</v>
      </c>
      <c r="BN64" s="100">
        <v>17</v>
      </c>
      <c r="BO64" s="100">
        <v>17156.399999999998</v>
      </c>
      <c r="BP64" s="100">
        <v>20</v>
      </c>
      <c r="BQ64" s="100">
        <v>20183.999999999996</v>
      </c>
      <c r="BR64" s="100">
        <v>23</v>
      </c>
      <c r="BS64" s="100">
        <v>23211.599999999995</v>
      </c>
      <c r="BT64" s="100">
        <v>19</v>
      </c>
      <c r="BU64" s="100">
        <v>19174.799999999996</v>
      </c>
      <c r="BV64" s="100">
        <v>12</v>
      </c>
      <c r="BW64" s="100">
        <v>12110.399999999998</v>
      </c>
      <c r="BX64" s="100">
        <v>18</v>
      </c>
      <c r="BY64" s="100">
        <v>18165.599999999999</v>
      </c>
      <c r="BZ64" s="100">
        <v>21</v>
      </c>
      <c r="CA64" s="100">
        <v>21193.199999999997</v>
      </c>
      <c r="CB64" s="100">
        <v>13</v>
      </c>
      <c r="CC64" s="100">
        <v>13119.599999999999</v>
      </c>
      <c r="CD64" s="100">
        <v>22</v>
      </c>
      <c r="CE64" s="100">
        <v>22202.399999999994</v>
      </c>
      <c r="CF64" s="100">
        <v>18</v>
      </c>
      <c r="CG64" s="100">
        <v>18165.599999999999</v>
      </c>
      <c r="CH64" s="100">
        <v>13</v>
      </c>
      <c r="CI64" s="100">
        <v>13119.599999999999</v>
      </c>
      <c r="CJ64" s="100">
        <v>22</v>
      </c>
      <c r="CK64" s="100">
        <v>22202.399999999994</v>
      </c>
      <c r="CL64" s="100">
        <v>20</v>
      </c>
      <c r="CM64" s="100">
        <v>20183.999999999996</v>
      </c>
      <c r="CN64" s="100">
        <v>22</v>
      </c>
      <c r="CO64" s="100">
        <v>22202.399999999994</v>
      </c>
      <c r="CP64" s="100">
        <v>14</v>
      </c>
      <c r="CQ64" s="100">
        <v>14128.799999999997</v>
      </c>
      <c r="CR64" s="100">
        <v>22</v>
      </c>
      <c r="CS64" s="100">
        <v>22202.399999999994</v>
      </c>
      <c r="CT64" s="100">
        <v>16</v>
      </c>
      <c r="CU64" s="100">
        <v>16147.199999999997</v>
      </c>
    </row>
    <row r="65" spans="2:99">
      <c r="C65" s="99" t="s">
        <v>231</v>
      </c>
      <c r="D65" s="100">
        <v>12</v>
      </c>
      <c r="E65" s="100">
        <v>12312</v>
      </c>
      <c r="F65" s="100">
        <v>21</v>
      </c>
      <c r="G65" s="100">
        <v>21546</v>
      </c>
      <c r="H65" s="100">
        <v>18</v>
      </c>
      <c r="I65" s="100">
        <v>18468</v>
      </c>
      <c r="J65" s="100">
        <v>14</v>
      </c>
      <c r="K65" s="100">
        <v>14364</v>
      </c>
      <c r="L65" s="100">
        <v>14</v>
      </c>
      <c r="M65" s="100">
        <v>14364</v>
      </c>
      <c r="N65" s="100">
        <v>22</v>
      </c>
      <c r="O65" s="100">
        <v>22572</v>
      </c>
      <c r="P65" s="100">
        <v>15</v>
      </c>
      <c r="Q65" s="100">
        <v>15390</v>
      </c>
      <c r="R65" s="100">
        <v>14</v>
      </c>
      <c r="S65" s="100">
        <v>14364</v>
      </c>
      <c r="T65" s="100">
        <v>17</v>
      </c>
      <c r="U65" s="100">
        <v>17442</v>
      </c>
      <c r="V65" s="100">
        <v>12</v>
      </c>
      <c r="W65" s="100">
        <v>12312</v>
      </c>
      <c r="X65" s="100">
        <v>16</v>
      </c>
      <c r="Y65" s="100">
        <v>16416</v>
      </c>
      <c r="Z65" s="100">
        <v>16</v>
      </c>
      <c r="AA65" s="100">
        <v>16416</v>
      </c>
      <c r="AB65" s="100">
        <v>15</v>
      </c>
      <c r="AC65" s="100">
        <v>15390</v>
      </c>
      <c r="AD65" s="100">
        <v>15</v>
      </c>
      <c r="AE65" s="100">
        <v>15390</v>
      </c>
      <c r="AF65" s="100">
        <v>15</v>
      </c>
      <c r="AG65" s="100">
        <v>15390</v>
      </c>
      <c r="AH65" s="100">
        <v>14</v>
      </c>
      <c r="AI65" s="100">
        <v>14364</v>
      </c>
      <c r="AJ65" s="100">
        <v>17</v>
      </c>
      <c r="AK65" s="100">
        <v>17442</v>
      </c>
      <c r="AL65" s="100">
        <v>16</v>
      </c>
      <c r="AM65" s="100">
        <v>16416</v>
      </c>
      <c r="AN65" s="100">
        <v>12</v>
      </c>
      <c r="AO65" s="100">
        <v>12312</v>
      </c>
      <c r="AP65" s="100">
        <v>22</v>
      </c>
      <c r="AQ65" s="100">
        <v>22572</v>
      </c>
      <c r="AR65" s="100">
        <v>12</v>
      </c>
      <c r="AS65" s="100">
        <v>12312</v>
      </c>
      <c r="AT65" s="100">
        <v>13</v>
      </c>
      <c r="AU65" s="100">
        <v>13338</v>
      </c>
      <c r="AV65" s="100">
        <v>17</v>
      </c>
      <c r="AW65" s="100">
        <v>17442</v>
      </c>
      <c r="AX65" s="100">
        <v>14</v>
      </c>
      <c r="AY65" s="100">
        <v>14364</v>
      </c>
      <c r="AZ65" s="100">
        <v>13</v>
      </c>
      <c r="BA65" s="100">
        <v>13338</v>
      </c>
      <c r="BB65" s="100">
        <v>12</v>
      </c>
      <c r="BC65" s="100">
        <v>12312</v>
      </c>
      <c r="BD65" s="100">
        <v>11</v>
      </c>
      <c r="BE65" s="100">
        <v>11286</v>
      </c>
      <c r="BF65" s="100">
        <v>18</v>
      </c>
      <c r="BG65" s="100">
        <v>18468</v>
      </c>
      <c r="BH65" s="100">
        <v>18</v>
      </c>
      <c r="BI65" s="100">
        <v>18468</v>
      </c>
      <c r="BJ65" s="100">
        <v>23</v>
      </c>
      <c r="BK65" s="100">
        <v>23598</v>
      </c>
      <c r="BL65" s="100">
        <v>15</v>
      </c>
      <c r="BM65" s="100">
        <v>15390</v>
      </c>
      <c r="BN65" s="100">
        <v>18</v>
      </c>
      <c r="BO65" s="100">
        <v>18468</v>
      </c>
      <c r="BP65" s="100">
        <v>22</v>
      </c>
      <c r="BQ65" s="100">
        <v>22572</v>
      </c>
      <c r="BR65" s="100">
        <v>22</v>
      </c>
      <c r="BS65" s="100">
        <v>22572</v>
      </c>
      <c r="BT65" s="100">
        <v>17</v>
      </c>
      <c r="BU65" s="100">
        <v>17442</v>
      </c>
      <c r="BV65" s="100">
        <v>11</v>
      </c>
      <c r="BW65" s="100">
        <v>11286</v>
      </c>
      <c r="BX65" s="100">
        <v>18</v>
      </c>
      <c r="BY65" s="100">
        <v>18468</v>
      </c>
      <c r="BZ65" s="100">
        <v>19</v>
      </c>
      <c r="CA65" s="100">
        <v>19494</v>
      </c>
      <c r="CB65" s="100">
        <v>13</v>
      </c>
      <c r="CC65" s="100">
        <v>13338</v>
      </c>
      <c r="CD65" s="100">
        <v>19</v>
      </c>
      <c r="CE65" s="100">
        <v>19494</v>
      </c>
      <c r="CF65" s="100">
        <v>21</v>
      </c>
      <c r="CG65" s="100">
        <v>21546</v>
      </c>
      <c r="CH65" s="100">
        <v>11</v>
      </c>
      <c r="CI65" s="100">
        <v>11286</v>
      </c>
      <c r="CJ65" s="100">
        <v>19</v>
      </c>
      <c r="CK65" s="100">
        <v>19494</v>
      </c>
      <c r="CL65" s="100">
        <v>20</v>
      </c>
      <c r="CM65" s="100">
        <v>20520</v>
      </c>
      <c r="CN65" s="100">
        <v>23</v>
      </c>
      <c r="CO65" s="100">
        <v>23598</v>
      </c>
      <c r="CP65" s="100">
        <v>16</v>
      </c>
      <c r="CQ65" s="100">
        <v>16416</v>
      </c>
      <c r="CR65" s="100">
        <v>23</v>
      </c>
      <c r="CS65" s="100">
        <v>23598</v>
      </c>
      <c r="CT65" s="100">
        <v>17</v>
      </c>
      <c r="CU65" s="100">
        <v>17442</v>
      </c>
    </row>
    <row r="66" spans="2:99">
      <c r="C66" s="99" t="s">
        <v>232</v>
      </c>
      <c r="D66" s="100">
        <v>12</v>
      </c>
      <c r="E66" s="100">
        <v>14284.8</v>
      </c>
      <c r="F66" s="100">
        <v>21</v>
      </c>
      <c r="G66" s="100">
        <v>24998.399999999998</v>
      </c>
      <c r="H66" s="100">
        <v>18</v>
      </c>
      <c r="I66" s="100">
        <v>21427.199999999997</v>
      </c>
      <c r="J66" s="100">
        <v>14</v>
      </c>
      <c r="K66" s="100">
        <v>16665.599999999999</v>
      </c>
      <c r="L66" s="100">
        <v>13</v>
      </c>
      <c r="M66" s="100">
        <v>15475.199999999999</v>
      </c>
      <c r="N66" s="100">
        <v>19</v>
      </c>
      <c r="O66" s="100">
        <v>22617.599999999999</v>
      </c>
      <c r="P66" s="100">
        <v>13</v>
      </c>
      <c r="Q66" s="100">
        <v>15475.199999999999</v>
      </c>
      <c r="R66" s="100">
        <v>13</v>
      </c>
      <c r="S66" s="100">
        <v>15475.199999999999</v>
      </c>
      <c r="T66" s="100">
        <v>18</v>
      </c>
      <c r="U66" s="100">
        <v>21427.199999999997</v>
      </c>
      <c r="V66" s="100">
        <v>13</v>
      </c>
      <c r="W66" s="100">
        <v>15475.199999999999</v>
      </c>
      <c r="X66" s="100">
        <v>15</v>
      </c>
      <c r="Y66" s="100">
        <v>17855.999999999996</v>
      </c>
      <c r="Z66" s="100">
        <v>15</v>
      </c>
      <c r="AA66" s="100">
        <v>17855.999999999996</v>
      </c>
      <c r="AB66" s="100">
        <v>15</v>
      </c>
      <c r="AC66" s="100">
        <v>17855.999999999996</v>
      </c>
      <c r="AD66" s="100">
        <v>15</v>
      </c>
      <c r="AE66" s="100">
        <v>17855.999999999996</v>
      </c>
      <c r="AF66" s="100">
        <v>13</v>
      </c>
      <c r="AG66" s="100">
        <v>15475.199999999999</v>
      </c>
      <c r="AH66" s="100">
        <v>15</v>
      </c>
      <c r="AI66" s="100">
        <v>17855.999999999996</v>
      </c>
      <c r="AJ66" s="100">
        <v>14</v>
      </c>
      <c r="AK66" s="100">
        <v>16665.599999999999</v>
      </c>
      <c r="AL66" s="100">
        <v>16</v>
      </c>
      <c r="AM66" s="100">
        <v>19046.399999999998</v>
      </c>
      <c r="AN66" s="100">
        <v>12</v>
      </c>
      <c r="AO66" s="100">
        <v>14284.8</v>
      </c>
      <c r="AP66" s="100">
        <v>23</v>
      </c>
      <c r="AQ66" s="100">
        <v>27379.199999999997</v>
      </c>
      <c r="AR66" s="100">
        <v>12</v>
      </c>
      <c r="AS66" s="100">
        <v>14284.8</v>
      </c>
      <c r="AT66" s="100">
        <v>11</v>
      </c>
      <c r="AU66" s="100">
        <v>13094.399999999998</v>
      </c>
      <c r="AV66" s="100">
        <v>15</v>
      </c>
      <c r="AW66" s="100">
        <v>17855.999999999996</v>
      </c>
      <c r="AX66" s="100">
        <v>13</v>
      </c>
      <c r="AY66" s="100">
        <v>15475.199999999999</v>
      </c>
      <c r="AZ66" s="100">
        <v>13</v>
      </c>
      <c r="BA66" s="100">
        <v>15475.199999999999</v>
      </c>
      <c r="BB66" s="100">
        <v>13</v>
      </c>
      <c r="BC66" s="100">
        <v>15475.199999999999</v>
      </c>
      <c r="BD66" s="100">
        <v>13</v>
      </c>
      <c r="BE66" s="100">
        <v>15475.199999999999</v>
      </c>
      <c r="BF66" s="100">
        <v>14</v>
      </c>
      <c r="BG66" s="100">
        <v>16665.599999999999</v>
      </c>
      <c r="BH66" s="100">
        <v>20</v>
      </c>
      <c r="BI66" s="100">
        <v>23807.999999999996</v>
      </c>
      <c r="BJ66" s="100">
        <v>19</v>
      </c>
      <c r="BK66" s="100">
        <v>22617.599999999999</v>
      </c>
      <c r="BL66" s="100">
        <v>13</v>
      </c>
      <c r="BM66" s="100">
        <v>15475.199999999999</v>
      </c>
      <c r="BN66" s="100">
        <v>19</v>
      </c>
      <c r="BO66" s="100">
        <v>22617.599999999999</v>
      </c>
      <c r="BP66" s="100">
        <v>20</v>
      </c>
      <c r="BQ66" s="100">
        <v>23807.999999999996</v>
      </c>
      <c r="BR66" s="100">
        <v>20</v>
      </c>
      <c r="BS66" s="100">
        <v>23807.999999999996</v>
      </c>
      <c r="BT66" s="100">
        <v>19</v>
      </c>
      <c r="BU66" s="100">
        <v>22617.599999999999</v>
      </c>
      <c r="BV66" s="100">
        <v>11</v>
      </c>
      <c r="BW66" s="100">
        <v>13094.399999999998</v>
      </c>
      <c r="BX66" s="100">
        <v>17</v>
      </c>
      <c r="BY66" s="100">
        <v>20236.8</v>
      </c>
      <c r="BZ66" s="100">
        <v>18</v>
      </c>
      <c r="CA66" s="100">
        <v>21427.199999999997</v>
      </c>
      <c r="CB66" s="100">
        <v>14</v>
      </c>
      <c r="CC66" s="100">
        <v>16665.599999999999</v>
      </c>
      <c r="CD66" s="100">
        <v>18</v>
      </c>
      <c r="CE66" s="100">
        <v>21427.199999999997</v>
      </c>
      <c r="CF66" s="100">
        <v>19</v>
      </c>
      <c r="CG66" s="100">
        <v>22617.599999999999</v>
      </c>
      <c r="CH66" s="100">
        <v>11</v>
      </c>
      <c r="CI66" s="100">
        <v>13094.399999999998</v>
      </c>
      <c r="CJ66" s="100">
        <v>20</v>
      </c>
      <c r="CK66" s="100">
        <v>23807.999999999996</v>
      </c>
      <c r="CL66" s="100">
        <v>20</v>
      </c>
      <c r="CM66" s="100">
        <v>23807.999999999996</v>
      </c>
      <c r="CN66" s="100">
        <v>23</v>
      </c>
      <c r="CO66" s="100">
        <v>27379.199999999997</v>
      </c>
      <c r="CP66" s="100">
        <v>16</v>
      </c>
      <c r="CQ66" s="100">
        <v>19046.399999999998</v>
      </c>
      <c r="CR66" s="100">
        <v>21</v>
      </c>
      <c r="CS66" s="100">
        <v>24998.399999999998</v>
      </c>
      <c r="CT66" s="100">
        <v>15</v>
      </c>
      <c r="CU66" s="100">
        <v>17855.999999999996</v>
      </c>
    </row>
    <row r="67" spans="2:99">
      <c r="C67" s="99" t="s">
        <v>233</v>
      </c>
      <c r="D67" s="100">
        <v>11</v>
      </c>
      <c r="E67" s="100">
        <v>12355.2</v>
      </c>
      <c r="F67" s="100">
        <v>22</v>
      </c>
      <c r="G67" s="100">
        <v>24710.400000000001</v>
      </c>
      <c r="H67" s="100">
        <v>16</v>
      </c>
      <c r="I67" s="100">
        <v>17971.2</v>
      </c>
      <c r="J67" s="100">
        <v>15</v>
      </c>
      <c r="K67" s="100">
        <v>16848</v>
      </c>
      <c r="L67" s="100">
        <v>12</v>
      </c>
      <c r="M67" s="100">
        <v>13478.400000000001</v>
      </c>
      <c r="N67" s="100">
        <v>21</v>
      </c>
      <c r="O67" s="100">
        <v>23587.200000000001</v>
      </c>
      <c r="P67" s="100">
        <v>14</v>
      </c>
      <c r="Q67" s="100">
        <v>15724.800000000001</v>
      </c>
      <c r="R67" s="100">
        <v>11</v>
      </c>
      <c r="S67" s="100">
        <v>12355.2</v>
      </c>
      <c r="T67" s="100">
        <v>17</v>
      </c>
      <c r="U67" s="100">
        <v>19094.400000000001</v>
      </c>
      <c r="V67" s="100">
        <v>14</v>
      </c>
      <c r="W67" s="100">
        <v>15724.800000000001</v>
      </c>
      <c r="X67" s="100">
        <v>15</v>
      </c>
      <c r="Y67" s="100">
        <v>16848</v>
      </c>
      <c r="Z67" s="100">
        <v>14</v>
      </c>
      <c r="AA67" s="100">
        <v>15724.800000000001</v>
      </c>
      <c r="AB67" s="100">
        <v>16</v>
      </c>
      <c r="AC67" s="100">
        <v>17971.2</v>
      </c>
      <c r="AD67" s="100">
        <v>14</v>
      </c>
      <c r="AE67" s="100">
        <v>15724.800000000001</v>
      </c>
      <c r="AF67" s="100">
        <v>14</v>
      </c>
      <c r="AG67" s="100">
        <v>15724.800000000001</v>
      </c>
      <c r="AH67" s="100">
        <v>14</v>
      </c>
      <c r="AI67" s="100">
        <v>15724.800000000001</v>
      </c>
      <c r="AJ67" s="100">
        <v>16</v>
      </c>
      <c r="AK67" s="100">
        <v>17971.2</v>
      </c>
      <c r="AL67" s="100">
        <v>16</v>
      </c>
      <c r="AM67" s="100">
        <v>17971.2</v>
      </c>
      <c r="AN67" s="100">
        <v>12</v>
      </c>
      <c r="AO67" s="100">
        <v>13478.400000000001</v>
      </c>
      <c r="AP67" s="100">
        <v>21</v>
      </c>
      <c r="AQ67" s="100">
        <v>23587.200000000001</v>
      </c>
      <c r="AR67" s="100">
        <v>11</v>
      </c>
      <c r="AS67" s="100">
        <v>12355.2</v>
      </c>
      <c r="AT67" s="100">
        <v>12</v>
      </c>
      <c r="AU67" s="100">
        <v>13478.400000000001</v>
      </c>
      <c r="AV67" s="100">
        <v>18</v>
      </c>
      <c r="AW67" s="100">
        <v>20217.600000000002</v>
      </c>
      <c r="AX67" s="100">
        <v>13</v>
      </c>
      <c r="AY67" s="100">
        <v>14601.6</v>
      </c>
      <c r="AZ67" s="100">
        <v>14</v>
      </c>
      <c r="BA67" s="100">
        <v>15724.800000000001</v>
      </c>
      <c r="BB67" s="100">
        <v>15</v>
      </c>
      <c r="BC67" s="100">
        <v>16848</v>
      </c>
      <c r="BD67" s="100">
        <v>13</v>
      </c>
      <c r="BE67" s="100">
        <v>14601.6</v>
      </c>
      <c r="BF67" s="100">
        <v>16</v>
      </c>
      <c r="BG67" s="100">
        <v>17971.2</v>
      </c>
      <c r="BH67" s="100">
        <v>20</v>
      </c>
      <c r="BI67" s="100">
        <v>22464</v>
      </c>
      <c r="BJ67" s="100">
        <v>23</v>
      </c>
      <c r="BK67" s="100">
        <v>25833.600000000002</v>
      </c>
      <c r="BL67" s="100">
        <v>16</v>
      </c>
      <c r="BM67" s="100">
        <v>17971.2</v>
      </c>
      <c r="BN67" s="100">
        <v>17</v>
      </c>
      <c r="BO67" s="100">
        <v>19094.400000000001</v>
      </c>
      <c r="BP67" s="100">
        <v>22</v>
      </c>
      <c r="BQ67" s="100">
        <v>24710.400000000001</v>
      </c>
      <c r="BR67" s="100">
        <v>22</v>
      </c>
      <c r="BS67" s="100">
        <v>24710.400000000001</v>
      </c>
      <c r="BT67" s="100">
        <v>16</v>
      </c>
      <c r="BU67" s="100">
        <v>17971.2</v>
      </c>
      <c r="BV67" s="100">
        <v>13</v>
      </c>
      <c r="BW67" s="100">
        <v>14601.6</v>
      </c>
      <c r="BX67" s="100">
        <v>19</v>
      </c>
      <c r="BY67" s="100">
        <v>21340.799999999999</v>
      </c>
      <c r="BZ67" s="100">
        <v>21</v>
      </c>
      <c r="CA67" s="100">
        <v>23587.200000000001</v>
      </c>
      <c r="CB67" s="100">
        <v>12</v>
      </c>
      <c r="CC67" s="100">
        <v>13478.400000000001</v>
      </c>
      <c r="CD67" s="100">
        <v>20</v>
      </c>
      <c r="CE67" s="100">
        <v>22464</v>
      </c>
      <c r="CF67" s="100">
        <v>20</v>
      </c>
      <c r="CG67" s="100">
        <v>22464</v>
      </c>
      <c r="CH67" s="100">
        <v>11</v>
      </c>
      <c r="CI67" s="100">
        <v>12355.2</v>
      </c>
      <c r="CJ67" s="100">
        <v>21</v>
      </c>
      <c r="CK67" s="100">
        <v>23587.200000000001</v>
      </c>
      <c r="CL67" s="100">
        <v>18</v>
      </c>
      <c r="CM67" s="100">
        <v>20217.600000000002</v>
      </c>
      <c r="CN67" s="100">
        <v>21</v>
      </c>
      <c r="CO67" s="100">
        <v>23587.200000000001</v>
      </c>
      <c r="CP67" s="100">
        <v>14</v>
      </c>
      <c r="CQ67" s="100">
        <v>15724.800000000001</v>
      </c>
      <c r="CR67" s="100">
        <v>21</v>
      </c>
      <c r="CS67" s="100">
        <v>23587.200000000001</v>
      </c>
      <c r="CT67" s="100">
        <v>16</v>
      </c>
      <c r="CU67" s="100">
        <v>17971.2</v>
      </c>
    </row>
    <row r="68" spans="2:99">
      <c r="C68" s="99" t="s">
        <v>234</v>
      </c>
      <c r="D68" s="100">
        <v>13</v>
      </c>
      <c r="E68" s="100">
        <v>13431.6</v>
      </c>
      <c r="F68" s="100">
        <v>21</v>
      </c>
      <c r="G68" s="100">
        <v>21697.200000000001</v>
      </c>
      <c r="H68" s="100">
        <v>17</v>
      </c>
      <c r="I68" s="100">
        <v>17564.400000000001</v>
      </c>
      <c r="J68" s="100">
        <v>16</v>
      </c>
      <c r="K68" s="100">
        <v>16531.2</v>
      </c>
      <c r="L68" s="100">
        <v>14</v>
      </c>
      <c r="M68" s="100">
        <v>14464.800000000001</v>
      </c>
      <c r="N68" s="100">
        <v>19</v>
      </c>
      <c r="O68" s="100">
        <v>19630.8</v>
      </c>
      <c r="P68" s="100">
        <v>15</v>
      </c>
      <c r="Q68" s="100">
        <v>15498</v>
      </c>
      <c r="R68" s="100">
        <v>12</v>
      </c>
      <c r="S68" s="100">
        <v>12398.400000000001</v>
      </c>
      <c r="T68" s="100">
        <v>20</v>
      </c>
      <c r="U68" s="100">
        <v>20664</v>
      </c>
      <c r="V68" s="100">
        <v>13</v>
      </c>
      <c r="W68" s="100">
        <v>13431.6</v>
      </c>
      <c r="X68" s="100">
        <v>15</v>
      </c>
      <c r="Y68" s="100">
        <v>15498</v>
      </c>
      <c r="Z68" s="100">
        <v>16</v>
      </c>
      <c r="AA68" s="100">
        <v>16531.2</v>
      </c>
      <c r="AB68" s="100">
        <v>15</v>
      </c>
      <c r="AC68" s="100">
        <v>15498</v>
      </c>
      <c r="AD68" s="100">
        <v>13</v>
      </c>
      <c r="AE68" s="100">
        <v>13431.6</v>
      </c>
      <c r="AF68" s="100">
        <v>15</v>
      </c>
      <c r="AG68" s="100">
        <v>15498</v>
      </c>
      <c r="AH68" s="100">
        <v>14</v>
      </c>
      <c r="AI68" s="100">
        <v>14464.800000000001</v>
      </c>
      <c r="AJ68" s="100">
        <v>15</v>
      </c>
      <c r="AK68" s="100">
        <v>15498</v>
      </c>
      <c r="AL68" s="100">
        <v>16</v>
      </c>
      <c r="AM68" s="100">
        <v>16531.2</v>
      </c>
      <c r="AN68" s="100">
        <v>12</v>
      </c>
      <c r="AO68" s="100">
        <v>12398.400000000001</v>
      </c>
      <c r="AP68" s="100">
        <v>24</v>
      </c>
      <c r="AQ68" s="100">
        <v>24796.800000000003</v>
      </c>
      <c r="AR68" s="100">
        <v>12</v>
      </c>
      <c r="AS68" s="100">
        <v>12398.400000000001</v>
      </c>
      <c r="AT68" s="100">
        <v>11</v>
      </c>
      <c r="AU68" s="100">
        <v>11365.2</v>
      </c>
      <c r="AV68" s="100">
        <v>19</v>
      </c>
      <c r="AW68" s="100">
        <v>19630.8</v>
      </c>
      <c r="AX68" s="100">
        <v>13</v>
      </c>
      <c r="AY68" s="100">
        <v>13431.6</v>
      </c>
      <c r="AZ68" s="100">
        <v>12</v>
      </c>
      <c r="BA68" s="100">
        <v>12398.400000000001</v>
      </c>
      <c r="BB68" s="100">
        <v>13</v>
      </c>
      <c r="BC68" s="100">
        <v>13431.6</v>
      </c>
      <c r="BD68" s="100">
        <v>12</v>
      </c>
      <c r="BE68" s="100">
        <v>12398.400000000001</v>
      </c>
      <c r="BF68" s="100">
        <v>15</v>
      </c>
      <c r="BG68" s="100">
        <v>15498</v>
      </c>
      <c r="BH68" s="100">
        <v>20</v>
      </c>
      <c r="BI68" s="100">
        <v>20664</v>
      </c>
      <c r="BJ68" s="100">
        <v>24</v>
      </c>
      <c r="BK68" s="100">
        <v>24796.800000000003</v>
      </c>
      <c r="BL68" s="100">
        <v>15</v>
      </c>
      <c r="BM68" s="100">
        <v>15498</v>
      </c>
      <c r="BN68" s="100">
        <v>19</v>
      </c>
      <c r="BO68" s="100">
        <v>19630.8</v>
      </c>
      <c r="BP68" s="100">
        <v>22</v>
      </c>
      <c r="BQ68" s="100">
        <v>22730.400000000001</v>
      </c>
      <c r="BR68" s="100">
        <v>22</v>
      </c>
      <c r="BS68" s="100">
        <v>22730.400000000001</v>
      </c>
      <c r="BT68" s="100">
        <v>18</v>
      </c>
      <c r="BU68" s="100">
        <v>18597.600000000002</v>
      </c>
      <c r="BV68" s="100">
        <v>11</v>
      </c>
      <c r="BW68" s="100">
        <v>11365.2</v>
      </c>
      <c r="BX68" s="100">
        <v>19</v>
      </c>
      <c r="BY68" s="100">
        <v>19630.8</v>
      </c>
      <c r="BZ68" s="100">
        <v>17</v>
      </c>
      <c r="CA68" s="100">
        <v>17564.400000000001</v>
      </c>
      <c r="CB68" s="100">
        <v>13</v>
      </c>
      <c r="CC68" s="100">
        <v>13431.6</v>
      </c>
      <c r="CD68" s="100">
        <v>21</v>
      </c>
      <c r="CE68" s="100">
        <v>21697.200000000001</v>
      </c>
      <c r="CF68" s="100">
        <v>20</v>
      </c>
      <c r="CG68" s="100">
        <v>20664</v>
      </c>
      <c r="CH68" s="100">
        <v>12</v>
      </c>
      <c r="CI68" s="100">
        <v>12398.400000000001</v>
      </c>
      <c r="CJ68" s="100">
        <v>20</v>
      </c>
      <c r="CK68" s="100">
        <v>20664</v>
      </c>
      <c r="CL68" s="100">
        <v>19</v>
      </c>
      <c r="CM68" s="100">
        <v>19630.8</v>
      </c>
      <c r="CN68" s="100">
        <v>24</v>
      </c>
      <c r="CO68" s="100">
        <v>24796.800000000003</v>
      </c>
      <c r="CP68" s="100">
        <v>15</v>
      </c>
      <c r="CQ68" s="100">
        <v>15498</v>
      </c>
      <c r="CR68" s="100">
        <v>21</v>
      </c>
      <c r="CS68" s="100">
        <v>21697.200000000001</v>
      </c>
      <c r="CT68" s="100">
        <v>15</v>
      </c>
      <c r="CU68" s="100">
        <v>15498</v>
      </c>
    </row>
    <row r="69" spans="2:99">
      <c r="C69" s="99" t="s">
        <v>235</v>
      </c>
      <c r="D69" s="100">
        <v>12</v>
      </c>
      <c r="E69" s="100">
        <v>9100.7999999999993</v>
      </c>
      <c r="F69" s="100">
        <v>22</v>
      </c>
      <c r="G69" s="100">
        <v>16684.8</v>
      </c>
      <c r="H69" s="100">
        <v>20</v>
      </c>
      <c r="I69" s="100">
        <v>15168</v>
      </c>
      <c r="J69" s="100">
        <v>14</v>
      </c>
      <c r="K69" s="100">
        <v>10617.6</v>
      </c>
      <c r="L69" s="100">
        <v>13</v>
      </c>
      <c r="M69" s="100">
        <v>9859.1999999999989</v>
      </c>
      <c r="N69" s="100">
        <v>21</v>
      </c>
      <c r="O69" s="100">
        <v>15926.4</v>
      </c>
      <c r="P69" s="100">
        <v>14</v>
      </c>
      <c r="Q69" s="100">
        <v>10617.6</v>
      </c>
      <c r="R69" s="100">
        <v>12</v>
      </c>
      <c r="S69" s="100">
        <v>9100.7999999999993</v>
      </c>
      <c r="T69" s="100">
        <v>21</v>
      </c>
      <c r="U69" s="100">
        <v>15926.4</v>
      </c>
      <c r="V69" s="100">
        <v>14</v>
      </c>
      <c r="W69" s="100">
        <v>10617.6</v>
      </c>
      <c r="X69" s="100">
        <v>16</v>
      </c>
      <c r="Y69" s="100">
        <v>12134.4</v>
      </c>
      <c r="Z69" s="100">
        <v>18</v>
      </c>
      <c r="AA69" s="100">
        <v>13651.199999999999</v>
      </c>
      <c r="AB69" s="100">
        <v>14</v>
      </c>
      <c r="AC69" s="100">
        <v>10617.6</v>
      </c>
      <c r="AD69" s="100">
        <v>14</v>
      </c>
      <c r="AE69" s="100">
        <v>10617.6</v>
      </c>
      <c r="AF69" s="100">
        <v>14</v>
      </c>
      <c r="AG69" s="100">
        <v>10617.6</v>
      </c>
      <c r="AH69" s="100">
        <v>14</v>
      </c>
      <c r="AI69" s="100">
        <v>10617.6</v>
      </c>
      <c r="AJ69" s="100">
        <v>16</v>
      </c>
      <c r="AK69" s="100">
        <v>12134.4</v>
      </c>
      <c r="AL69" s="100">
        <v>15</v>
      </c>
      <c r="AM69" s="100">
        <v>11376</v>
      </c>
      <c r="AN69" s="100">
        <v>13</v>
      </c>
      <c r="AO69" s="100">
        <v>9859.1999999999989</v>
      </c>
      <c r="AP69" s="100">
        <v>23</v>
      </c>
      <c r="AQ69" s="100">
        <v>17443.2</v>
      </c>
      <c r="AR69" s="100">
        <v>13</v>
      </c>
      <c r="AS69" s="100">
        <v>9859.1999999999989</v>
      </c>
      <c r="AT69" s="100">
        <v>11</v>
      </c>
      <c r="AU69" s="100">
        <v>8342.4</v>
      </c>
      <c r="AV69" s="100">
        <v>18</v>
      </c>
      <c r="AW69" s="100">
        <v>13651.199999999999</v>
      </c>
      <c r="AX69" s="100">
        <v>14</v>
      </c>
      <c r="AY69" s="100">
        <v>10617.6</v>
      </c>
      <c r="AZ69" s="100">
        <v>14</v>
      </c>
      <c r="BA69" s="100">
        <v>10617.6</v>
      </c>
      <c r="BB69" s="100">
        <v>14</v>
      </c>
      <c r="BC69" s="100">
        <v>10617.6</v>
      </c>
      <c r="BD69" s="100">
        <v>13</v>
      </c>
      <c r="BE69" s="100">
        <v>9859.1999999999989</v>
      </c>
      <c r="BF69" s="100">
        <v>17</v>
      </c>
      <c r="BG69" s="100">
        <v>12892.8</v>
      </c>
      <c r="BH69" s="100">
        <v>20</v>
      </c>
      <c r="BI69" s="100">
        <v>15168</v>
      </c>
      <c r="BJ69" s="100">
        <v>22</v>
      </c>
      <c r="BK69" s="100">
        <v>16684.8</v>
      </c>
      <c r="BL69" s="100">
        <v>16</v>
      </c>
      <c r="BM69" s="100">
        <v>12134.4</v>
      </c>
      <c r="BN69" s="100">
        <v>17</v>
      </c>
      <c r="BO69" s="100">
        <v>12892.8</v>
      </c>
      <c r="BP69" s="100">
        <v>21</v>
      </c>
      <c r="BQ69" s="100">
        <v>15926.4</v>
      </c>
      <c r="BR69" s="100">
        <v>21</v>
      </c>
      <c r="BS69" s="100">
        <v>15926.4</v>
      </c>
      <c r="BT69" s="100">
        <v>18</v>
      </c>
      <c r="BU69" s="100">
        <v>13651.199999999999</v>
      </c>
      <c r="BV69" s="100">
        <v>12</v>
      </c>
      <c r="BW69" s="100">
        <v>9100.7999999999993</v>
      </c>
      <c r="BX69" s="100">
        <v>17</v>
      </c>
      <c r="BY69" s="100">
        <v>12892.8</v>
      </c>
      <c r="BZ69" s="100">
        <v>21</v>
      </c>
      <c r="CA69" s="100">
        <v>15926.4</v>
      </c>
      <c r="CB69" s="100">
        <v>12</v>
      </c>
      <c r="CC69" s="100">
        <v>9100.7999999999993</v>
      </c>
      <c r="CD69" s="100">
        <v>20</v>
      </c>
      <c r="CE69" s="100">
        <v>15168</v>
      </c>
      <c r="CF69" s="100">
        <v>21</v>
      </c>
      <c r="CG69" s="100">
        <v>15926.4</v>
      </c>
      <c r="CH69" s="100">
        <v>12</v>
      </c>
      <c r="CI69" s="100">
        <v>9100.7999999999993</v>
      </c>
      <c r="CJ69" s="100">
        <v>20</v>
      </c>
      <c r="CK69" s="100">
        <v>15168</v>
      </c>
      <c r="CL69" s="100">
        <v>21</v>
      </c>
      <c r="CM69" s="100">
        <v>15926.4</v>
      </c>
      <c r="CN69" s="100">
        <v>22</v>
      </c>
      <c r="CO69" s="100">
        <v>16684.8</v>
      </c>
      <c r="CP69" s="100">
        <v>16</v>
      </c>
      <c r="CQ69" s="100">
        <v>12134.4</v>
      </c>
      <c r="CR69" s="100">
        <v>24</v>
      </c>
      <c r="CS69" s="100">
        <v>18201.599999999999</v>
      </c>
      <c r="CT69" s="100">
        <v>17</v>
      </c>
      <c r="CU69" s="100">
        <v>12892.8</v>
      </c>
    </row>
    <row r="70" spans="2:99">
      <c r="C70" s="99" t="s">
        <v>236</v>
      </c>
      <c r="D70" s="100">
        <v>13</v>
      </c>
      <c r="E70" s="100">
        <v>6957.5999999999995</v>
      </c>
      <c r="F70" s="100">
        <v>23</v>
      </c>
      <c r="G70" s="100">
        <v>12309.599999999999</v>
      </c>
      <c r="H70" s="100">
        <v>18</v>
      </c>
      <c r="I70" s="100">
        <v>9633.5999999999985</v>
      </c>
      <c r="J70" s="100">
        <v>17</v>
      </c>
      <c r="K70" s="100">
        <v>9098.4</v>
      </c>
      <c r="L70" s="100">
        <v>15</v>
      </c>
      <c r="M70" s="100">
        <v>8027.9999999999991</v>
      </c>
      <c r="N70" s="100">
        <v>20</v>
      </c>
      <c r="O70" s="100">
        <v>10703.999999999998</v>
      </c>
      <c r="P70" s="100">
        <v>15</v>
      </c>
      <c r="Q70" s="100">
        <v>8027.9999999999991</v>
      </c>
      <c r="R70" s="100">
        <v>13</v>
      </c>
      <c r="S70" s="100">
        <v>6957.5999999999995</v>
      </c>
      <c r="T70" s="100">
        <v>20</v>
      </c>
      <c r="U70" s="100">
        <v>10703.999999999998</v>
      </c>
      <c r="V70" s="100">
        <v>14</v>
      </c>
      <c r="W70" s="100">
        <v>7492.7999999999993</v>
      </c>
      <c r="X70" s="100">
        <v>15</v>
      </c>
      <c r="Y70" s="100">
        <v>8027.9999999999991</v>
      </c>
      <c r="Z70" s="100">
        <v>15</v>
      </c>
      <c r="AA70" s="100">
        <v>8027.9999999999991</v>
      </c>
      <c r="AB70" s="100">
        <v>16</v>
      </c>
      <c r="AC70" s="100">
        <v>8563.1999999999989</v>
      </c>
      <c r="AD70" s="100">
        <v>15</v>
      </c>
      <c r="AE70" s="100">
        <v>8027.9999999999991</v>
      </c>
      <c r="AF70" s="100">
        <v>14</v>
      </c>
      <c r="AG70" s="100">
        <v>7492.7999999999993</v>
      </c>
      <c r="AH70" s="100">
        <v>16</v>
      </c>
      <c r="AI70" s="100">
        <v>8563.1999999999989</v>
      </c>
      <c r="AJ70" s="100">
        <v>16</v>
      </c>
      <c r="AK70" s="100">
        <v>8563.1999999999989</v>
      </c>
      <c r="AL70" s="100">
        <v>15</v>
      </c>
      <c r="AM70" s="100">
        <v>8027.9999999999991</v>
      </c>
      <c r="AN70" s="100">
        <v>14</v>
      </c>
      <c r="AO70" s="100">
        <v>7492.7999999999993</v>
      </c>
      <c r="AP70" s="100">
        <v>25</v>
      </c>
      <c r="AQ70" s="100">
        <v>13379.999999999998</v>
      </c>
      <c r="AR70" s="100">
        <v>12</v>
      </c>
      <c r="AS70" s="100">
        <v>6422.4</v>
      </c>
      <c r="AT70" s="100">
        <v>12</v>
      </c>
      <c r="AU70" s="100">
        <v>6422.4</v>
      </c>
      <c r="AV70" s="100">
        <v>18</v>
      </c>
      <c r="AW70" s="100">
        <v>9633.5999999999985</v>
      </c>
      <c r="AX70" s="100">
        <v>14</v>
      </c>
      <c r="AY70" s="100">
        <v>7492.7999999999993</v>
      </c>
      <c r="AZ70" s="100">
        <v>14</v>
      </c>
      <c r="BA70" s="100">
        <v>7492.7999999999993</v>
      </c>
      <c r="BB70" s="100">
        <v>14</v>
      </c>
      <c r="BC70" s="100">
        <v>7492.7999999999993</v>
      </c>
      <c r="BD70" s="100">
        <v>12</v>
      </c>
      <c r="BE70" s="100">
        <v>6422.4</v>
      </c>
      <c r="BF70" s="100">
        <v>18</v>
      </c>
      <c r="BG70" s="100">
        <v>9633.5999999999985</v>
      </c>
      <c r="BH70" s="100">
        <v>21</v>
      </c>
      <c r="BI70" s="100">
        <v>11239.199999999999</v>
      </c>
      <c r="BJ70" s="100">
        <v>25</v>
      </c>
      <c r="BK70" s="100">
        <v>13379.999999999998</v>
      </c>
      <c r="BL70" s="100">
        <v>15</v>
      </c>
      <c r="BM70" s="100">
        <v>8027.9999999999991</v>
      </c>
      <c r="BN70" s="100">
        <v>17</v>
      </c>
      <c r="BO70" s="100">
        <v>9098.4</v>
      </c>
      <c r="BP70" s="100">
        <v>22</v>
      </c>
      <c r="BQ70" s="100">
        <v>11774.399999999998</v>
      </c>
      <c r="BR70" s="100">
        <v>23</v>
      </c>
      <c r="BS70" s="100">
        <v>12309.599999999999</v>
      </c>
      <c r="BT70" s="100">
        <v>18</v>
      </c>
      <c r="BU70" s="100">
        <v>9633.5999999999985</v>
      </c>
      <c r="BV70" s="100">
        <v>14</v>
      </c>
      <c r="BW70" s="100">
        <v>7492.7999999999993</v>
      </c>
      <c r="BX70" s="100">
        <v>18</v>
      </c>
      <c r="BY70" s="100">
        <v>9633.5999999999985</v>
      </c>
      <c r="BZ70" s="100">
        <v>20</v>
      </c>
      <c r="CA70" s="100">
        <v>10703.999999999998</v>
      </c>
      <c r="CB70" s="100">
        <v>13</v>
      </c>
      <c r="CC70" s="100">
        <v>6957.5999999999995</v>
      </c>
      <c r="CD70" s="100">
        <v>20</v>
      </c>
      <c r="CE70" s="100">
        <v>10703.999999999998</v>
      </c>
      <c r="CF70" s="100">
        <v>21</v>
      </c>
      <c r="CG70" s="100">
        <v>11239.199999999999</v>
      </c>
      <c r="CH70" s="100">
        <v>14</v>
      </c>
      <c r="CI70" s="100">
        <v>7492.7999999999993</v>
      </c>
      <c r="CJ70" s="100">
        <v>21</v>
      </c>
      <c r="CK70" s="100">
        <v>11239.199999999999</v>
      </c>
      <c r="CL70" s="100">
        <v>20</v>
      </c>
      <c r="CM70" s="100">
        <v>10703.999999999998</v>
      </c>
      <c r="CN70" s="100">
        <v>26</v>
      </c>
      <c r="CO70" s="100">
        <v>13915.199999999999</v>
      </c>
      <c r="CP70" s="100">
        <v>15</v>
      </c>
      <c r="CQ70" s="100">
        <v>8027.9999999999991</v>
      </c>
      <c r="CR70" s="100">
        <v>22</v>
      </c>
      <c r="CS70" s="100">
        <v>11774.399999999998</v>
      </c>
      <c r="CT70" s="100">
        <v>17</v>
      </c>
      <c r="CU70" s="100">
        <v>9098.4</v>
      </c>
    </row>
    <row r="71" spans="2:99">
      <c r="B71" s="99" t="s">
        <v>130</v>
      </c>
      <c r="C71" s="99" t="s">
        <v>237</v>
      </c>
      <c r="D71" s="100">
        <v>10</v>
      </c>
      <c r="E71" s="100">
        <v>5640</v>
      </c>
      <c r="F71" s="100">
        <v>11</v>
      </c>
      <c r="G71" s="100">
        <v>6204</v>
      </c>
      <c r="H71" s="100">
        <v>18</v>
      </c>
      <c r="I71" s="100">
        <v>10152</v>
      </c>
      <c r="J71" s="100">
        <v>13</v>
      </c>
      <c r="K71" s="100">
        <v>7332</v>
      </c>
      <c r="L71" s="100">
        <v>18</v>
      </c>
      <c r="M71" s="100">
        <v>10152</v>
      </c>
      <c r="N71" s="100">
        <v>15</v>
      </c>
      <c r="O71" s="100">
        <v>8460</v>
      </c>
      <c r="P71" s="100">
        <v>15</v>
      </c>
      <c r="Q71" s="100">
        <v>8460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100">
        <v>0</v>
      </c>
      <c r="BV71" s="100">
        <v>0</v>
      </c>
      <c r="BW71" s="100">
        <v>0</v>
      </c>
      <c r="BX71" s="100">
        <v>0</v>
      </c>
      <c r="BY71" s="100">
        <v>0</v>
      </c>
      <c r="BZ71" s="100">
        <v>0</v>
      </c>
      <c r="CA71" s="100">
        <v>0</v>
      </c>
      <c r="CB71" s="100">
        <v>0</v>
      </c>
      <c r="CC71" s="100">
        <v>0</v>
      </c>
      <c r="CD71" s="100">
        <v>0</v>
      </c>
      <c r="CE71" s="100">
        <v>0</v>
      </c>
      <c r="CF71" s="100">
        <v>0</v>
      </c>
      <c r="CG71" s="100">
        <v>0</v>
      </c>
      <c r="CH71" s="100">
        <v>0</v>
      </c>
      <c r="CI71" s="100">
        <v>0</v>
      </c>
      <c r="CJ71" s="100">
        <v>0</v>
      </c>
      <c r="CK71" s="100">
        <v>0</v>
      </c>
      <c r="CL71" s="100">
        <v>0</v>
      </c>
      <c r="CM71" s="100">
        <v>0</v>
      </c>
      <c r="CN71" s="100">
        <v>0</v>
      </c>
      <c r="CO71" s="100">
        <v>0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</row>
    <row r="72" spans="2:99">
      <c r="C72" s="99" t="s">
        <v>238</v>
      </c>
      <c r="D72" s="100">
        <v>12</v>
      </c>
      <c r="E72" s="100">
        <v>892.8</v>
      </c>
      <c r="F72" s="100">
        <v>13</v>
      </c>
      <c r="G72" s="100">
        <v>967.19999999999993</v>
      </c>
      <c r="H72" s="100">
        <v>17</v>
      </c>
      <c r="I72" s="100">
        <v>1264.8</v>
      </c>
      <c r="J72" s="100">
        <v>14</v>
      </c>
      <c r="K72" s="100">
        <v>1041.5999999999999</v>
      </c>
      <c r="L72" s="100">
        <v>16</v>
      </c>
      <c r="M72" s="100">
        <v>1190.3999999999999</v>
      </c>
      <c r="N72" s="100">
        <v>16</v>
      </c>
      <c r="O72" s="100">
        <v>1190.3999999999999</v>
      </c>
      <c r="P72" s="100">
        <v>14</v>
      </c>
      <c r="Q72" s="100">
        <v>1041.5999999999999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0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0</v>
      </c>
      <c r="AZ72" s="100">
        <v>0</v>
      </c>
      <c r="BA72" s="100">
        <v>0</v>
      </c>
      <c r="BB72" s="100">
        <v>0</v>
      </c>
      <c r="BC72" s="100">
        <v>0</v>
      </c>
      <c r="BD72" s="100">
        <v>0</v>
      </c>
      <c r="BE72" s="100">
        <v>0</v>
      </c>
      <c r="BF72" s="100">
        <v>0</v>
      </c>
      <c r="BG72" s="100">
        <v>0</v>
      </c>
      <c r="BH72" s="100">
        <v>0</v>
      </c>
      <c r="BI72" s="100">
        <v>0</v>
      </c>
      <c r="BJ72" s="100">
        <v>0</v>
      </c>
      <c r="BK72" s="100">
        <v>0</v>
      </c>
      <c r="BL72" s="100">
        <v>0</v>
      </c>
      <c r="BM72" s="100">
        <v>0</v>
      </c>
      <c r="BN72" s="100">
        <v>0</v>
      </c>
      <c r="BO72" s="100">
        <v>0</v>
      </c>
      <c r="BP72" s="100">
        <v>0</v>
      </c>
      <c r="BQ72" s="100">
        <v>0</v>
      </c>
      <c r="BR72" s="100">
        <v>0</v>
      </c>
      <c r="BS72" s="100">
        <v>0</v>
      </c>
      <c r="BT72" s="100">
        <v>0</v>
      </c>
      <c r="BU72" s="100">
        <v>0</v>
      </c>
      <c r="BV72" s="100">
        <v>0</v>
      </c>
      <c r="BW72" s="100">
        <v>0</v>
      </c>
      <c r="BX72" s="100">
        <v>0</v>
      </c>
      <c r="BY72" s="100">
        <v>0</v>
      </c>
      <c r="BZ72" s="100">
        <v>0</v>
      </c>
      <c r="CA72" s="100">
        <v>0</v>
      </c>
      <c r="CB72" s="100">
        <v>0</v>
      </c>
      <c r="CC72" s="100">
        <v>0</v>
      </c>
      <c r="CD72" s="100">
        <v>0</v>
      </c>
      <c r="CE72" s="100">
        <v>0</v>
      </c>
      <c r="CF72" s="100">
        <v>0</v>
      </c>
      <c r="CG72" s="100">
        <v>0</v>
      </c>
      <c r="CH72" s="100">
        <v>0</v>
      </c>
      <c r="CI72" s="100">
        <v>0</v>
      </c>
      <c r="CJ72" s="100">
        <v>0</v>
      </c>
      <c r="CK72" s="100">
        <v>0</v>
      </c>
      <c r="CL72" s="100">
        <v>0</v>
      </c>
      <c r="CM72" s="100">
        <v>0</v>
      </c>
      <c r="CN72" s="100">
        <v>0</v>
      </c>
      <c r="CO72" s="100">
        <v>0</v>
      </c>
      <c r="CP72" s="100">
        <v>0</v>
      </c>
      <c r="CQ72" s="100">
        <v>0</v>
      </c>
      <c r="CR72" s="100">
        <v>0</v>
      </c>
      <c r="CS72" s="100">
        <v>0</v>
      </c>
      <c r="CT72" s="100">
        <v>0</v>
      </c>
      <c r="CU72" s="100">
        <v>0</v>
      </c>
    </row>
    <row r="73" spans="2:99">
      <c r="C73" s="99" t="s">
        <v>239</v>
      </c>
      <c r="D73" s="100">
        <v>11</v>
      </c>
      <c r="E73" s="100">
        <v>6151.1999999999989</v>
      </c>
      <c r="F73" s="100">
        <v>12</v>
      </c>
      <c r="G73" s="100">
        <v>6710.4</v>
      </c>
      <c r="H73" s="100">
        <v>19</v>
      </c>
      <c r="I73" s="100">
        <v>10624.8</v>
      </c>
      <c r="J73" s="100">
        <v>12</v>
      </c>
      <c r="K73" s="100">
        <v>6710.4</v>
      </c>
      <c r="L73" s="100">
        <v>17</v>
      </c>
      <c r="M73" s="100">
        <v>9506.4</v>
      </c>
      <c r="N73" s="100">
        <v>16</v>
      </c>
      <c r="O73" s="100">
        <v>8947.1999999999989</v>
      </c>
      <c r="P73" s="100">
        <v>13</v>
      </c>
      <c r="Q73" s="100">
        <v>7269.5999999999995</v>
      </c>
      <c r="R73" s="100">
        <v>0</v>
      </c>
      <c r="S73" s="100">
        <v>0</v>
      </c>
      <c r="T73" s="100">
        <v>0</v>
      </c>
      <c r="U73" s="100">
        <v>0</v>
      </c>
      <c r="V73" s="100">
        <v>0</v>
      </c>
      <c r="W73" s="100">
        <v>0</v>
      </c>
      <c r="X73" s="100">
        <v>0</v>
      </c>
      <c r="Y73" s="100">
        <v>0</v>
      </c>
      <c r="Z73" s="100">
        <v>0</v>
      </c>
      <c r="AA73" s="100">
        <v>0</v>
      </c>
      <c r="AB73" s="100">
        <v>0</v>
      </c>
      <c r="AC73" s="100">
        <v>0</v>
      </c>
      <c r="AD73" s="100">
        <v>0</v>
      </c>
      <c r="AE73" s="100">
        <v>0</v>
      </c>
      <c r="AF73" s="100">
        <v>0</v>
      </c>
      <c r="AG73" s="100">
        <v>0</v>
      </c>
      <c r="AH73" s="100">
        <v>0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v>0</v>
      </c>
      <c r="AQ73" s="100">
        <v>0</v>
      </c>
      <c r="AR73" s="100">
        <v>0</v>
      </c>
      <c r="AS73" s="100">
        <v>0</v>
      </c>
      <c r="AT73" s="100">
        <v>0</v>
      </c>
      <c r="AU73" s="100">
        <v>0</v>
      </c>
      <c r="AV73" s="100">
        <v>0</v>
      </c>
      <c r="AW73" s="100">
        <v>0</v>
      </c>
      <c r="AX73" s="100">
        <v>0</v>
      </c>
      <c r="AY73" s="100">
        <v>0</v>
      </c>
      <c r="AZ73" s="100">
        <v>0</v>
      </c>
      <c r="BA73" s="100">
        <v>0</v>
      </c>
      <c r="BB73" s="100">
        <v>0</v>
      </c>
      <c r="BC73" s="100">
        <v>0</v>
      </c>
      <c r="BD73" s="100">
        <v>0</v>
      </c>
      <c r="BE73" s="100">
        <v>0</v>
      </c>
      <c r="BF73" s="100">
        <v>0</v>
      </c>
      <c r="BG73" s="100">
        <v>0</v>
      </c>
      <c r="BH73" s="100">
        <v>0</v>
      </c>
      <c r="BI73" s="100">
        <v>0</v>
      </c>
      <c r="BJ73" s="100">
        <v>0</v>
      </c>
      <c r="BK73" s="100">
        <v>0</v>
      </c>
      <c r="BL73" s="100">
        <v>0</v>
      </c>
      <c r="BM73" s="100">
        <v>0</v>
      </c>
      <c r="BN73" s="100">
        <v>0</v>
      </c>
      <c r="BO73" s="100">
        <v>0</v>
      </c>
      <c r="BP73" s="100">
        <v>0</v>
      </c>
      <c r="BQ73" s="100">
        <v>0</v>
      </c>
      <c r="BR73" s="100">
        <v>0</v>
      </c>
      <c r="BS73" s="100">
        <v>0</v>
      </c>
      <c r="BT73" s="100">
        <v>0</v>
      </c>
      <c r="BU73" s="100">
        <v>0</v>
      </c>
      <c r="BV73" s="100">
        <v>0</v>
      </c>
      <c r="BW73" s="100">
        <v>0</v>
      </c>
      <c r="BX73" s="100">
        <v>0</v>
      </c>
      <c r="BY73" s="100">
        <v>0</v>
      </c>
      <c r="BZ73" s="100">
        <v>0</v>
      </c>
      <c r="CA73" s="100">
        <v>0</v>
      </c>
      <c r="CB73" s="100">
        <v>0</v>
      </c>
      <c r="CC73" s="100">
        <v>0</v>
      </c>
      <c r="CD73" s="100">
        <v>0</v>
      </c>
      <c r="CE73" s="100">
        <v>0</v>
      </c>
      <c r="CF73" s="100">
        <v>0</v>
      </c>
      <c r="CG73" s="100">
        <v>0</v>
      </c>
      <c r="CH73" s="100">
        <v>0</v>
      </c>
      <c r="CI73" s="100">
        <v>0</v>
      </c>
      <c r="CJ73" s="100">
        <v>0</v>
      </c>
      <c r="CK73" s="100">
        <v>0</v>
      </c>
      <c r="CL73" s="100">
        <v>0</v>
      </c>
      <c r="CM73" s="100">
        <v>0</v>
      </c>
      <c r="CN73" s="100">
        <v>0</v>
      </c>
      <c r="CO73" s="100">
        <v>0</v>
      </c>
      <c r="CP73" s="100">
        <v>0</v>
      </c>
      <c r="CQ73" s="100">
        <v>0</v>
      </c>
      <c r="CR73" s="100">
        <v>0</v>
      </c>
      <c r="CS73" s="100">
        <v>0</v>
      </c>
      <c r="CT73" s="100">
        <v>0</v>
      </c>
      <c r="CU73" s="100">
        <v>0</v>
      </c>
    </row>
    <row r="74" spans="2:99">
      <c r="C74" s="99" t="s">
        <v>240</v>
      </c>
      <c r="D74" s="100">
        <v>10</v>
      </c>
      <c r="E74" s="100">
        <v>4032</v>
      </c>
      <c r="F74" s="100">
        <v>11</v>
      </c>
      <c r="G74" s="100">
        <v>4435.2</v>
      </c>
      <c r="H74" s="100">
        <v>20</v>
      </c>
      <c r="I74" s="100">
        <v>8064</v>
      </c>
      <c r="J74" s="100">
        <v>12</v>
      </c>
      <c r="K74" s="100">
        <v>4838.3999999999996</v>
      </c>
      <c r="L74" s="100">
        <v>17</v>
      </c>
      <c r="M74" s="100">
        <v>6854.4</v>
      </c>
      <c r="N74" s="100">
        <v>16</v>
      </c>
      <c r="O74" s="100">
        <v>6451.2</v>
      </c>
      <c r="P74" s="100">
        <v>14</v>
      </c>
      <c r="Q74" s="100">
        <v>5644.8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  <c r="AE74" s="100">
        <v>0</v>
      </c>
      <c r="AF74" s="100">
        <v>0</v>
      </c>
      <c r="AG74" s="100">
        <v>0</v>
      </c>
      <c r="AH74" s="100">
        <v>0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0</v>
      </c>
      <c r="BU74" s="100">
        <v>0</v>
      </c>
      <c r="BV74" s="100">
        <v>0</v>
      </c>
      <c r="BW74" s="100">
        <v>0</v>
      </c>
      <c r="BX74" s="100">
        <v>0</v>
      </c>
      <c r="BY74" s="100">
        <v>0</v>
      </c>
      <c r="BZ74" s="100">
        <v>0</v>
      </c>
      <c r="CA74" s="100">
        <v>0</v>
      </c>
      <c r="CB74" s="100">
        <v>0</v>
      </c>
      <c r="CC74" s="100">
        <v>0</v>
      </c>
      <c r="CD74" s="100">
        <v>0</v>
      </c>
      <c r="CE74" s="100">
        <v>0</v>
      </c>
      <c r="CF74" s="100">
        <v>0</v>
      </c>
      <c r="CG74" s="100">
        <v>0</v>
      </c>
      <c r="CH74" s="100">
        <v>0</v>
      </c>
      <c r="CI74" s="100">
        <v>0</v>
      </c>
      <c r="CJ74" s="100">
        <v>0</v>
      </c>
      <c r="CK74" s="100">
        <v>0</v>
      </c>
      <c r="CL74" s="100">
        <v>0</v>
      </c>
      <c r="CM74" s="100">
        <v>0</v>
      </c>
      <c r="CN74" s="100">
        <v>0</v>
      </c>
      <c r="CO74" s="100">
        <v>0</v>
      </c>
      <c r="CP74" s="100">
        <v>0</v>
      </c>
      <c r="CQ74" s="100">
        <v>0</v>
      </c>
      <c r="CR74" s="100">
        <v>0</v>
      </c>
      <c r="CS74" s="100">
        <v>0</v>
      </c>
      <c r="CT74" s="100">
        <v>0</v>
      </c>
      <c r="CU74" s="100">
        <v>0</v>
      </c>
    </row>
    <row r="75" spans="2:99">
      <c r="C75" s="99" t="s">
        <v>241</v>
      </c>
      <c r="D75" s="100">
        <v>11</v>
      </c>
      <c r="E75" s="100">
        <v>7075.1999999999989</v>
      </c>
      <c r="F75" s="100">
        <v>12</v>
      </c>
      <c r="G75" s="100">
        <v>7718.4</v>
      </c>
      <c r="H75" s="100">
        <v>17</v>
      </c>
      <c r="I75" s="100">
        <v>10934.4</v>
      </c>
      <c r="J75" s="100">
        <v>13</v>
      </c>
      <c r="K75" s="100">
        <v>8361.5999999999985</v>
      </c>
      <c r="L75" s="100">
        <v>14</v>
      </c>
      <c r="M75" s="100">
        <v>9004.7999999999993</v>
      </c>
      <c r="N75" s="100">
        <v>14</v>
      </c>
      <c r="O75" s="100">
        <v>9004.7999999999993</v>
      </c>
      <c r="P75" s="100">
        <v>13</v>
      </c>
      <c r="Q75" s="100">
        <v>8361.5999999999985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0">
        <v>0</v>
      </c>
      <c r="AH75" s="100">
        <v>0</v>
      </c>
      <c r="AI75" s="100">
        <v>0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0</v>
      </c>
      <c r="BT75" s="100">
        <v>0</v>
      </c>
      <c r="BU75" s="100">
        <v>0</v>
      </c>
      <c r="BV75" s="100">
        <v>0</v>
      </c>
      <c r="BW75" s="100">
        <v>0</v>
      </c>
      <c r="BX75" s="100">
        <v>0</v>
      </c>
      <c r="BY75" s="100">
        <v>0</v>
      </c>
      <c r="BZ75" s="100">
        <v>0</v>
      </c>
      <c r="CA75" s="100">
        <v>0</v>
      </c>
      <c r="CB75" s="100">
        <v>0</v>
      </c>
      <c r="CC75" s="100">
        <v>0</v>
      </c>
      <c r="CD75" s="100">
        <v>0</v>
      </c>
      <c r="CE75" s="100">
        <v>0</v>
      </c>
      <c r="CF75" s="100">
        <v>0</v>
      </c>
      <c r="CG75" s="100">
        <v>0</v>
      </c>
      <c r="CH75" s="100">
        <v>0</v>
      </c>
      <c r="CI75" s="100">
        <v>0</v>
      </c>
      <c r="CJ75" s="100">
        <v>0</v>
      </c>
      <c r="CK75" s="100">
        <v>0</v>
      </c>
      <c r="CL75" s="100">
        <v>0</v>
      </c>
      <c r="CM75" s="100">
        <v>0</v>
      </c>
      <c r="CN75" s="100">
        <v>0</v>
      </c>
      <c r="CO75" s="100">
        <v>0</v>
      </c>
      <c r="CP75" s="100">
        <v>0</v>
      </c>
      <c r="CQ75" s="100">
        <v>0</v>
      </c>
      <c r="CR75" s="100">
        <v>0</v>
      </c>
      <c r="CS75" s="100">
        <v>0</v>
      </c>
      <c r="CT75" s="100">
        <v>0</v>
      </c>
      <c r="CU75" s="100">
        <v>0</v>
      </c>
    </row>
    <row r="76" spans="2:99">
      <c r="C76" s="99" t="s">
        <v>242</v>
      </c>
      <c r="D76" s="100">
        <v>10</v>
      </c>
      <c r="E76" s="100">
        <v>7788</v>
      </c>
      <c r="F76" s="100">
        <v>12</v>
      </c>
      <c r="G76" s="100">
        <v>9345.5999999999985</v>
      </c>
      <c r="H76" s="100">
        <v>16</v>
      </c>
      <c r="I76" s="100">
        <v>12460.8</v>
      </c>
      <c r="J76" s="100">
        <v>13</v>
      </c>
      <c r="K76" s="100">
        <v>10124.4</v>
      </c>
      <c r="L76" s="100">
        <v>15</v>
      </c>
      <c r="M76" s="100">
        <v>11682</v>
      </c>
      <c r="N76" s="100">
        <v>14</v>
      </c>
      <c r="O76" s="100">
        <v>10903.199999999999</v>
      </c>
      <c r="P76" s="100">
        <v>13</v>
      </c>
      <c r="Q76" s="100">
        <v>10124.4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  <c r="Y76" s="100">
        <v>0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  <c r="AE76" s="100">
        <v>0</v>
      </c>
      <c r="AF76" s="100">
        <v>0</v>
      </c>
      <c r="AG76" s="100">
        <v>0</v>
      </c>
      <c r="AH76" s="100">
        <v>0</v>
      </c>
      <c r="AI76" s="100">
        <v>0</v>
      </c>
      <c r="AJ76" s="100">
        <v>0</v>
      </c>
      <c r="AK76" s="100">
        <v>0</v>
      </c>
      <c r="AL76" s="100">
        <v>0</v>
      </c>
      <c r="AM76" s="100">
        <v>0</v>
      </c>
      <c r="AN76" s="100">
        <v>0</v>
      </c>
      <c r="AO76" s="100">
        <v>0</v>
      </c>
      <c r="AP76" s="100">
        <v>0</v>
      </c>
      <c r="AQ76" s="100">
        <v>0</v>
      </c>
      <c r="AR76" s="100">
        <v>0</v>
      </c>
      <c r="AS76" s="100">
        <v>0</v>
      </c>
      <c r="AT76" s="100">
        <v>0</v>
      </c>
      <c r="AU76" s="100">
        <v>0</v>
      </c>
      <c r="AV76" s="100">
        <v>0</v>
      </c>
      <c r="AW76" s="100">
        <v>0</v>
      </c>
      <c r="AX76" s="100">
        <v>0</v>
      </c>
      <c r="AY76" s="100">
        <v>0</v>
      </c>
      <c r="AZ76" s="100">
        <v>0</v>
      </c>
      <c r="BA76" s="100">
        <v>0</v>
      </c>
      <c r="BB76" s="100">
        <v>0</v>
      </c>
      <c r="BC76" s="100">
        <v>0</v>
      </c>
      <c r="BD76" s="100">
        <v>0</v>
      </c>
      <c r="BE76" s="100">
        <v>0</v>
      </c>
      <c r="BF76" s="100">
        <v>0</v>
      </c>
      <c r="BG76" s="100">
        <v>0</v>
      </c>
      <c r="BH76" s="100">
        <v>0</v>
      </c>
      <c r="BI76" s="100">
        <v>0</v>
      </c>
      <c r="BJ76" s="100">
        <v>0</v>
      </c>
      <c r="BK76" s="100">
        <v>0</v>
      </c>
      <c r="BL76" s="100">
        <v>0</v>
      </c>
      <c r="BM76" s="100">
        <v>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0">
        <v>0</v>
      </c>
      <c r="BW76" s="100">
        <v>0</v>
      </c>
      <c r="BX76" s="100">
        <v>0</v>
      </c>
      <c r="BY76" s="100">
        <v>0</v>
      </c>
      <c r="BZ76" s="100">
        <v>0</v>
      </c>
      <c r="CA76" s="100">
        <v>0</v>
      </c>
      <c r="CB76" s="100">
        <v>0</v>
      </c>
      <c r="CC76" s="100">
        <v>0</v>
      </c>
      <c r="CD76" s="100">
        <v>0</v>
      </c>
      <c r="CE76" s="100">
        <v>0</v>
      </c>
      <c r="CF76" s="100">
        <v>0</v>
      </c>
      <c r="CG76" s="100">
        <v>0</v>
      </c>
      <c r="CH76" s="100">
        <v>0</v>
      </c>
      <c r="CI76" s="100">
        <v>0</v>
      </c>
      <c r="CJ76" s="100">
        <v>0</v>
      </c>
      <c r="CK76" s="100">
        <v>0</v>
      </c>
      <c r="CL76" s="100">
        <v>0</v>
      </c>
      <c r="CM76" s="100">
        <v>0</v>
      </c>
      <c r="CN76" s="100">
        <v>0</v>
      </c>
      <c r="CO76" s="100">
        <v>0</v>
      </c>
      <c r="CP76" s="100">
        <v>0</v>
      </c>
      <c r="CQ76" s="100">
        <v>0</v>
      </c>
      <c r="CR76" s="100">
        <v>0</v>
      </c>
      <c r="CS76" s="100">
        <v>0</v>
      </c>
      <c r="CT76" s="100">
        <v>0</v>
      </c>
      <c r="CU76" s="100">
        <v>0</v>
      </c>
    </row>
    <row r="77" spans="2:99">
      <c r="C77" s="99" t="s">
        <v>243</v>
      </c>
      <c r="D77" s="100">
        <v>12</v>
      </c>
      <c r="E77" s="100">
        <v>3340.7999999999997</v>
      </c>
      <c r="F77" s="100">
        <v>11</v>
      </c>
      <c r="G77" s="100">
        <v>3062.3999999999996</v>
      </c>
      <c r="H77" s="100">
        <v>20</v>
      </c>
      <c r="I77" s="100">
        <v>5568</v>
      </c>
      <c r="J77" s="100">
        <v>12</v>
      </c>
      <c r="K77" s="100">
        <v>3340.7999999999997</v>
      </c>
      <c r="L77" s="100">
        <v>18</v>
      </c>
      <c r="M77" s="100">
        <v>5011.2</v>
      </c>
      <c r="N77" s="100">
        <v>16</v>
      </c>
      <c r="O77" s="100">
        <v>4454.3999999999996</v>
      </c>
      <c r="P77" s="100">
        <v>14</v>
      </c>
      <c r="Q77" s="100">
        <v>3897.5999999999995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  <c r="Y77" s="100">
        <v>0</v>
      </c>
      <c r="Z77" s="100">
        <v>0</v>
      </c>
      <c r="AA77" s="100">
        <v>0</v>
      </c>
      <c r="AB77" s="100">
        <v>0</v>
      </c>
      <c r="AC77" s="100">
        <v>0</v>
      </c>
      <c r="AD77" s="100">
        <v>0</v>
      </c>
      <c r="AE77" s="100">
        <v>0</v>
      </c>
      <c r="AF77" s="100">
        <v>0</v>
      </c>
      <c r="AG77" s="100">
        <v>0</v>
      </c>
      <c r="AH77" s="100">
        <v>0</v>
      </c>
      <c r="AI77" s="100">
        <v>0</v>
      </c>
      <c r="AJ77" s="100">
        <v>0</v>
      </c>
      <c r="AK77" s="100">
        <v>0</v>
      </c>
      <c r="AL77" s="100">
        <v>0</v>
      </c>
      <c r="AM77" s="100">
        <v>0</v>
      </c>
      <c r="AN77" s="100">
        <v>0</v>
      </c>
      <c r="AO77" s="100">
        <v>0</v>
      </c>
      <c r="AP77" s="100">
        <v>0</v>
      </c>
      <c r="AQ77" s="100">
        <v>0</v>
      </c>
      <c r="AR77" s="100">
        <v>0</v>
      </c>
      <c r="AS77" s="100">
        <v>0</v>
      </c>
      <c r="AT77" s="100">
        <v>0</v>
      </c>
      <c r="AU77" s="100">
        <v>0</v>
      </c>
      <c r="AV77" s="100">
        <v>0</v>
      </c>
      <c r="AW77" s="100">
        <v>0</v>
      </c>
      <c r="AX77" s="100">
        <v>0</v>
      </c>
      <c r="AY77" s="100">
        <v>0</v>
      </c>
      <c r="AZ77" s="100">
        <v>0</v>
      </c>
      <c r="BA77" s="100">
        <v>0</v>
      </c>
      <c r="BB77" s="100">
        <v>0</v>
      </c>
      <c r="BC77" s="100">
        <v>0</v>
      </c>
      <c r="BD77" s="100">
        <v>0</v>
      </c>
      <c r="BE77" s="100">
        <v>0</v>
      </c>
      <c r="BF77" s="100">
        <v>0</v>
      </c>
      <c r="BG77" s="100">
        <v>0</v>
      </c>
      <c r="BH77" s="100">
        <v>0</v>
      </c>
      <c r="BI77" s="100">
        <v>0</v>
      </c>
      <c r="BJ77" s="100">
        <v>0</v>
      </c>
      <c r="BK77" s="100">
        <v>0</v>
      </c>
      <c r="BL77" s="100">
        <v>0</v>
      </c>
      <c r="BM77" s="100">
        <v>0</v>
      </c>
      <c r="BN77" s="100">
        <v>0</v>
      </c>
      <c r="BO77" s="100">
        <v>0</v>
      </c>
      <c r="BP77" s="100">
        <v>0</v>
      </c>
      <c r="BQ77" s="100">
        <v>0</v>
      </c>
      <c r="BR77" s="100">
        <v>0</v>
      </c>
      <c r="BS77" s="100">
        <v>0</v>
      </c>
      <c r="BT77" s="100">
        <v>0</v>
      </c>
      <c r="BU77" s="100">
        <v>0</v>
      </c>
      <c r="BV77" s="100">
        <v>0</v>
      </c>
      <c r="BW77" s="100">
        <v>0</v>
      </c>
      <c r="BX77" s="100">
        <v>0</v>
      </c>
      <c r="BY77" s="100">
        <v>0</v>
      </c>
      <c r="BZ77" s="100">
        <v>0</v>
      </c>
      <c r="CA77" s="100">
        <v>0</v>
      </c>
      <c r="CB77" s="100">
        <v>0</v>
      </c>
      <c r="CC77" s="100">
        <v>0</v>
      </c>
      <c r="CD77" s="100">
        <v>0</v>
      </c>
      <c r="CE77" s="100">
        <v>0</v>
      </c>
      <c r="CF77" s="100">
        <v>0</v>
      </c>
      <c r="CG77" s="100">
        <v>0</v>
      </c>
      <c r="CH77" s="100">
        <v>0</v>
      </c>
      <c r="CI77" s="100">
        <v>0</v>
      </c>
      <c r="CJ77" s="100">
        <v>0</v>
      </c>
      <c r="CK77" s="100">
        <v>0</v>
      </c>
      <c r="CL77" s="100">
        <v>0</v>
      </c>
      <c r="CM77" s="100">
        <v>0</v>
      </c>
      <c r="CN77" s="100">
        <v>0</v>
      </c>
      <c r="CO77" s="100">
        <v>0</v>
      </c>
      <c r="CP77" s="100">
        <v>0</v>
      </c>
      <c r="CQ77" s="100">
        <v>0</v>
      </c>
      <c r="CR77" s="100">
        <v>0</v>
      </c>
      <c r="CS77" s="100">
        <v>0</v>
      </c>
      <c r="CT77" s="100">
        <v>0</v>
      </c>
      <c r="CU77" s="100">
        <v>0</v>
      </c>
    </row>
    <row r="78" spans="2:99">
      <c r="C78" s="99" t="s">
        <v>244</v>
      </c>
      <c r="D78" s="100">
        <v>11</v>
      </c>
      <c r="E78" s="100">
        <v>6072</v>
      </c>
      <c r="F78" s="100">
        <v>12</v>
      </c>
      <c r="G78" s="100">
        <v>6624</v>
      </c>
      <c r="H78" s="100">
        <v>17</v>
      </c>
      <c r="I78" s="100">
        <v>9384</v>
      </c>
      <c r="J78" s="100">
        <v>14</v>
      </c>
      <c r="K78" s="100">
        <v>7728</v>
      </c>
      <c r="L78" s="100">
        <v>17</v>
      </c>
      <c r="M78" s="100">
        <v>9384</v>
      </c>
      <c r="N78" s="100">
        <v>16</v>
      </c>
      <c r="O78" s="100">
        <v>8832</v>
      </c>
      <c r="P78" s="100">
        <v>14</v>
      </c>
      <c r="Q78" s="100">
        <v>7728</v>
      </c>
      <c r="R78" s="100">
        <v>0</v>
      </c>
      <c r="S78" s="100">
        <v>0</v>
      </c>
      <c r="T78" s="100">
        <v>0</v>
      </c>
      <c r="U78" s="100">
        <v>0</v>
      </c>
      <c r="V78" s="100">
        <v>0</v>
      </c>
      <c r="W78" s="100">
        <v>0</v>
      </c>
      <c r="X78" s="100">
        <v>0</v>
      </c>
      <c r="Y78" s="100">
        <v>0</v>
      </c>
      <c r="Z78" s="100">
        <v>0</v>
      </c>
      <c r="AA78" s="100">
        <v>0</v>
      </c>
      <c r="AB78" s="100">
        <v>0</v>
      </c>
      <c r="AC78" s="100">
        <v>0</v>
      </c>
      <c r="AD78" s="100">
        <v>0</v>
      </c>
      <c r="AE78" s="100">
        <v>0</v>
      </c>
      <c r="AF78" s="100">
        <v>0</v>
      </c>
      <c r="AG78" s="100">
        <v>0</v>
      </c>
      <c r="AH78" s="100">
        <v>0</v>
      </c>
      <c r="AI78" s="100">
        <v>0</v>
      </c>
      <c r="AJ78" s="100">
        <v>0</v>
      </c>
      <c r="AK78" s="100">
        <v>0</v>
      </c>
      <c r="AL78" s="100">
        <v>0</v>
      </c>
      <c r="AM78" s="100">
        <v>0</v>
      </c>
      <c r="AN78" s="100">
        <v>0</v>
      </c>
      <c r="AO78" s="100">
        <v>0</v>
      </c>
      <c r="AP78" s="100">
        <v>0</v>
      </c>
      <c r="AQ78" s="100">
        <v>0</v>
      </c>
      <c r="AR78" s="100">
        <v>0</v>
      </c>
      <c r="AS78" s="100">
        <v>0</v>
      </c>
      <c r="AT78" s="100">
        <v>0</v>
      </c>
      <c r="AU78" s="100">
        <v>0</v>
      </c>
      <c r="AV78" s="100">
        <v>0</v>
      </c>
      <c r="AW78" s="100">
        <v>0</v>
      </c>
      <c r="AX78" s="100">
        <v>0</v>
      </c>
      <c r="AY78" s="100">
        <v>0</v>
      </c>
      <c r="AZ78" s="100">
        <v>0</v>
      </c>
      <c r="BA78" s="100">
        <v>0</v>
      </c>
      <c r="BB78" s="100">
        <v>0</v>
      </c>
      <c r="BC78" s="100">
        <v>0</v>
      </c>
      <c r="BD78" s="100">
        <v>0</v>
      </c>
      <c r="BE78" s="100">
        <v>0</v>
      </c>
      <c r="BF78" s="100">
        <v>0</v>
      </c>
      <c r="BG78" s="100">
        <v>0</v>
      </c>
      <c r="BH78" s="100">
        <v>0</v>
      </c>
      <c r="BI78" s="100">
        <v>0</v>
      </c>
      <c r="BJ78" s="100">
        <v>0</v>
      </c>
      <c r="BK78" s="100">
        <v>0</v>
      </c>
      <c r="BL78" s="100">
        <v>0</v>
      </c>
      <c r="BM78" s="100">
        <v>0</v>
      </c>
      <c r="BN78" s="100">
        <v>0</v>
      </c>
      <c r="BO78" s="100">
        <v>0</v>
      </c>
      <c r="BP78" s="100">
        <v>0</v>
      </c>
      <c r="BQ78" s="100">
        <v>0</v>
      </c>
      <c r="BR78" s="100">
        <v>0</v>
      </c>
      <c r="BS78" s="100">
        <v>0</v>
      </c>
      <c r="BT78" s="100">
        <v>0</v>
      </c>
      <c r="BU78" s="100">
        <v>0</v>
      </c>
      <c r="BV78" s="100">
        <v>0</v>
      </c>
      <c r="BW78" s="100">
        <v>0</v>
      </c>
      <c r="BX78" s="100">
        <v>0</v>
      </c>
      <c r="BY78" s="100">
        <v>0</v>
      </c>
      <c r="BZ78" s="100">
        <v>0</v>
      </c>
      <c r="CA78" s="100">
        <v>0</v>
      </c>
      <c r="CB78" s="100">
        <v>0</v>
      </c>
      <c r="CC78" s="100">
        <v>0</v>
      </c>
      <c r="CD78" s="100">
        <v>0</v>
      </c>
      <c r="CE78" s="100">
        <v>0</v>
      </c>
      <c r="CF78" s="100">
        <v>0</v>
      </c>
      <c r="CG78" s="100">
        <v>0</v>
      </c>
      <c r="CH78" s="100">
        <v>0</v>
      </c>
      <c r="CI78" s="100">
        <v>0</v>
      </c>
      <c r="CJ78" s="100">
        <v>0</v>
      </c>
      <c r="CK78" s="100">
        <v>0</v>
      </c>
      <c r="CL78" s="100">
        <v>0</v>
      </c>
      <c r="CM78" s="100">
        <v>0</v>
      </c>
      <c r="CN78" s="100">
        <v>0</v>
      </c>
      <c r="CO78" s="100">
        <v>0</v>
      </c>
      <c r="CP78" s="100">
        <v>0</v>
      </c>
      <c r="CQ78" s="100">
        <v>0</v>
      </c>
      <c r="CR78" s="100">
        <v>0</v>
      </c>
      <c r="CS78" s="100">
        <v>0</v>
      </c>
      <c r="CT78" s="100">
        <v>0</v>
      </c>
      <c r="CU78" s="100">
        <v>0</v>
      </c>
    </row>
    <row r="79" spans="2:99">
      <c r="C79" s="99" t="s">
        <v>245</v>
      </c>
      <c r="D79" s="100">
        <v>10</v>
      </c>
      <c r="E79" s="100">
        <v>7571.9999999999991</v>
      </c>
      <c r="F79" s="100">
        <v>11</v>
      </c>
      <c r="G79" s="100">
        <v>8329.1999999999989</v>
      </c>
      <c r="H79" s="100">
        <v>18</v>
      </c>
      <c r="I79" s="100">
        <v>13629.599999999999</v>
      </c>
      <c r="J79" s="100">
        <v>12</v>
      </c>
      <c r="K79" s="100">
        <v>9086.4</v>
      </c>
      <c r="L79" s="100">
        <v>15</v>
      </c>
      <c r="M79" s="100">
        <v>11357.999999999998</v>
      </c>
      <c r="N79" s="100">
        <v>16</v>
      </c>
      <c r="O79" s="100">
        <v>12115.199999999999</v>
      </c>
      <c r="P79" s="100">
        <v>13</v>
      </c>
      <c r="Q79" s="100">
        <v>9843.5999999999985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0">
        <v>0</v>
      </c>
      <c r="AF79" s="100">
        <v>0</v>
      </c>
      <c r="AG79" s="100">
        <v>0</v>
      </c>
      <c r="AH79" s="100">
        <v>0</v>
      </c>
      <c r="AI79" s="100">
        <v>0</v>
      </c>
      <c r="AJ79" s="100">
        <v>0</v>
      </c>
      <c r="AK79" s="100">
        <v>0</v>
      </c>
      <c r="AL79" s="100">
        <v>0</v>
      </c>
      <c r="AM79" s="100">
        <v>0</v>
      </c>
      <c r="AN79" s="100">
        <v>0</v>
      </c>
      <c r="AO79" s="100">
        <v>0</v>
      </c>
      <c r="AP79" s="100">
        <v>0</v>
      </c>
      <c r="AQ79" s="100">
        <v>0</v>
      </c>
      <c r="AR79" s="100">
        <v>0</v>
      </c>
      <c r="AS79" s="100">
        <v>0</v>
      </c>
      <c r="AT79" s="100">
        <v>0</v>
      </c>
      <c r="AU79" s="100">
        <v>0</v>
      </c>
      <c r="AV79" s="100">
        <v>0</v>
      </c>
      <c r="AW79" s="100">
        <v>0</v>
      </c>
      <c r="AX79" s="100">
        <v>0</v>
      </c>
      <c r="AY79" s="100">
        <v>0</v>
      </c>
      <c r="AZ79" s="100">
        <v>0</v>
      </c>
      <c r="BA79" s="100">
        <v>0</v>
      </c>
      <c r="BB79" s="100">
        <v>0</v>
      </c>
      <c r="BC79" s="100">
        <v>0</v>
      </c>
      <c r="BD79" s="100">
        <v>0</v>
      </c>
      <c r="BE79" s="100">
        <v>0</v>
      </c>
      <c r="BF79" s="100">
        <v>0</v>
      </c>
      <c r="BG79" s="100">
        <v>0</v>
      </c>
      <c r="BH79" s="100">
        <v>0</v>
      </c>
      <c r="BI79" s="100">
        <v>0</v>
      </c>
      <c r="BJ79" s="100">
        <v>0</v>
      </c>
      <c r="BK79" s="100">
        <v>0</v>
      </c>
      <c r="BL79" s="100">
        <v>0</v>
      </c>
      <c r="BM79" s="100">
        <v>0</v>
      </c>
      <c r="BN79" s="100">
        <v>0</v>
      </c>
      <c r="BO79" s="100">
        <v>0</v>
      </c>
      <c r="BP79" s="100">
        <v>0</v>
      </c>
      <c r="BQ79" s="100">
        <v>0</v>
      </c>
      <c r="BR79" s="100">
        <v>0</v>
      </c>
      <c r="BS79" s="100">
        <v>0</v>
      </c>
      <c r="BT79" s="100">
        <v>0</v>
      </c>
      <c r="BU79" s="100">
        <v>0</v>
      </c>
      <c r="BV79" s="100">
        <v>0</v>
      </c>
      <c r="BW79" s="100">
        <v>0</v>
      </c>
      <c r="BX79" s="100">
        <v>0</v>
      </c>
      <c r="BY79" s="100">
        <v>0</v>
      </c>
      <c r="BZ79" s="100">
        <v>0</v>
      </c>
      <c r="CA79" s="100">
        <v>0</v>
      </c>
      <c r="CB79" s="100">
        <v>0</v>
      </c>
      <c r="CC79" s="100">
        <v>0</v>
      </c>
      <c r="CD79" s="100">
        <v>0</v>
      </c>
      <c r="CE79" s="100">
        <v>0</v>
      </c>
      <c r="CF79" s="100">
        <v>0</v>
      </c>
      <c r="CG79" s="100">
        <v>0</v>
      </c>
      <c r="CH79" s="100">
        <v>0</v>
      </c>
      <c r="CI79" s="100">
        <v>0</v>
      </c>
      <c r="CJ79" s="100">
        <v>0</v>
      </c>
      <c r="CK79" s="100">
        <v>0</v>
      </c>
      <c r="CL79" s="100">
        <v>0</v>
      </c>
      <c r="CM79" s="100">
        <v>0</v>
      </c>
      <c r="CN79" s="100">
        <v>0</v>
      </c>
      <c r="CO79" s="100">
        <v>0</v>
      </c>
      <c r="CP79" s="100">
        <v>0</v>
      </c>
      <c r="CQ79" s="100">
        <v>0</v>
      </c>
      <c r="CR79" s="100">
        <v>0</v>
      </c>
      <c r="CS79" s="100">
        <v>0</v>
      </c>
      <c r="CT79" s="100">
        <v>0</v>
      </c>
      <c r="CU79" s="100">
        <v>0</v>
      </c>
    </row>
    <row r="80" spans="2:99">
      <c r="C80" s="99" t="s">
        <v>246</v>
      </c>
      <c r="D80" s="100">
        <v>10</v>
      </c>
      <c r="E80" s="100">
        <v>8051.9999999999991</v>
      </c>
      <c r="F80" s="100">
        <v>12</v>
      </c>
      <c r="G80" s="100">
        <v>9662.4</v>
      </c>
      <c r="H80" s="100">
        <v>16</v>
      </c>
      <c r="I80" s="100">
        <v>12883.199999999999</v>
      </c>
      <c r="J80" s="100">
        <v>14</v>
      </c>
      <c r="K80" s="100">
        <v>11272.8</v>
      </c>
      <c r="L80" s="100">
        <v>16</v>
      </c>
      <c r="M80" s="100">
        <v>12883.199999999999</v>
      </c>
      <c r="N80" s="100">
        <v>15</v>
      </c>
      <c r="O80" s="100">
        <v>12077.999999999998</v>
      </c>
      <c r="P80" s="100">
        <v>14</v>
      </c>
      <c r="Q80" s="100">
        <v>11272.8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0</v>
      </c>
      <c r="AG80" s="100">
        <v>0</v>
      </c>
      <c r="AH80" s="100">
        <v>0</v>
      </c>
      <c r="AI80" s="100">
        <v>0</v>
      </c>
      <c r="AJ80" s="100">
        <v>0</v>
      </c>
      <c r="AK80" s="100">
        <v>0</v>
      </c>
      <c r="AL80" s="100">
        <v>0</v>
      </c>
      <c r="AM80" s="100">
        <v>0</v>
      </c>
      <c r="AN80" s="100">
        <v>0</v>
      </c>
      <c r="AO80" s="100">
        <v>0</v>
      </c>
      <c r="AP80" s="100">
        <v>0</v>
      </c>
      <c r="AQ80" s="100">
        <v>0</v>
      </c>
      <c r="AR80" s="100">
        <v>0</v>
      </c>
      <c r="AS80" s="100">
        <v>0</v>
      </c>
      <c r="AT80" s="100">
        <v>0</v>
      </c>
      <c r="AU80" s="100">
        <v>0</v>
      </c>
      <c r="AV80" s="100">
        <v>0</v>
      </c>
      <c r="AW80" s="100">
        <v>0</v>
      </c>
      <c r="AX80" s="100">
        <v>0</v>
      </c>
      <c r="AY80" s="100">
        <v>0</v>
      </c>
      <c r="AZ80" s="100">
        <v>0</v>
      </c>
      <c r="BA80" s="100">
        <v>0</v>
      </c>
      <c r="BB80" s="100">
        <v>0</v>
      </c>
      <c r="BC80" s="100">
        <v>0</v>
      </c>
      <c r="BD80" s="100">
        <v>0</v>
      </c>
      <c r="BE80" s="100">
        <v>0</v>
      </c>
      <c r="BF80" s="100">
        <v>0</v>
      </c>
      <c r="BG80" s="100">
        <v>0</v>
      </c>
      <c r="BH80" s="100">
        <v>0</v>
      </c>
      <c r="BI80" s="100">
        <v>0</v>
      </c>
      <c r="BJ80" s="100">
        <v>0</v>
      </c>
      <c r="BK80" s="100">
        <v>0</v>
      </c>
      <c r="BL80" s="100">
        <v>0</v>
      </c>
      <c r="BM80" s="100">
        <v>0</v>
      </c>
      <c r="BN80" s="100">
        <v>0</v>
      </c>
      <c r="BO80" s="100">
        <v>0</v>
      </c>
      <c r="BP80" s="100">
        <v>0</v>
      </c>
      <c r="BQ80" s="100">
        <v>0</v>
      </c>
      <c r="BR80" s="100">
        <v>0</v>
      </c>
      <c r="BS80" s="100">
        <v>0</v>
      </c>
      <c r="BT80" s="100">
        <v>0</v>
      </c>
      <c r="BU80" s="100">
        <v>0</v>
      </c>
      <c r="BV80" s="100">
        <v>0</v>
      </c>
      <c r="BW80" s="100">
        <v>0</v>
      </c>
      <c r="BX80" s="100">
        <v>0</v>
      </c>
      <c r="BY80" s="100">
        <v>0</v>
      </c>
      <c r="BZ80" s="100">
        <v>0</v>
      </c>
      <c r="CA80" s="100">
        <v>0</v>
      </c>
      <c r="CB80" s="100">
        <v>0</v>
      </c>
      <c r="CC80" s="100">
        <v>0</v>
      </c>
      <c r="CD80" s="100">
        <v>0</v>
      </c>
      <c r="CE80" s="100">
        <v>0</v>
      </c>
      <c r="CF80" s="100">
        <v>0</v>
      </c>
      <c r="CG80" s="100">
        <v>0</v>
      </c>
      <c r="CH80" s="100">
        <v>0</v>
      </c>
      <c r="CI80" s="100">
        <v>0</v>
      </c>
      <c r="CJ80" s="100">
        <v>0</v>
      </c>
      <c r="CK80" s="100">
        <v>0</v>
      </c>
      <c r="CL80" s="100">
        <v>0</v>
      </c>
      <c r="CM80" s="100">
        <v>0</v>
      </c>
      <c r="CN80" s="100">
        <v>0</v>
      </c>
      <c r="CO80" s="100">
        <v>0</v>
      </c>
      <c r="CP80" s="100">
        <v>0</v>
      </c>
      <c r="CQ80" s="100">
        <v>0</v>
      </c>
      <c r="CR80" s="100">
        <v>0</v>
      </c>
      <c r="CS80" s="100">
        <v>0</v>
      </c>
      <c r="CT80" s="100">
        <v>0</v>
      </c>
      <c r="CU80" s="100">
        <v>0</v>
      </c>
    </row>
    <row r="81" spans="2:99">
      <c r="C81" s="99" t="s">
        <v>247</v>
      </c>
      <c r="D81" s="100">
        <v>10</v>
      </c>
      <c r="E81" s="100">
        <v>7536</v>
      </c>
      <c r="F81" s="100">
        <v>10</v>
      </c>
      <c r="G81" s="100">
        <v>7536</v>
      </c>
      <c r="H81" s="100">
        <v>16</v>
      </c>
      <c r="I81" s="100">
        <v>12057.6</v>
      </c>
      <c r="J81" s="100">
        <v>12</v>
      </c>
      <c r="K81" s="100">
        <v>9043.2000000000007</v>
      </c>
      <c r="L81" s="100">
        <v>15</v>
      </c>
      <c r="M81" s="100">
        <v>11304</v>
      </c>
      <c r="N81" s="100">
        <v>15</v>
      </c>
      <c r="O81" s="100">
        <v>11304</v>
      </c>
      <c r="P81" s="100">
        <v>13</v>
      </c>
      <c r="Q81" s="100">
        <v>9796.8000000000011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00">
        <v>0</v>
      </c>
      <c r="AF81" s="100">
        <v>0</v>
      </c>
      <c r="AG81" s="100">
        <v>0</v>
      </c>
      <c r="AH81" s="100">
        <v>0</v>
      </c>
      <c r="AI81" s="100">
        <v>0</v>
      </c>
      <c r="AJ81" s="100">
        <v>0</v>
      </c>
      <c r="AK81" s="100">
        <v>0</v>
      </c>
      <c r="AL81" s="100">
        <v>0</v>
      </c>
      <c r="AM81" s="100">
        <v>0</v>
      </c>
      <c r="AN81" s="100">
        <v>0</v>
      </c>
      <c r="AO81" s="100">
        <v>0</v>
      </c>
      <c r="AP81" s="100">
        <v>0</v>
      </c>
      <c r="AQ81" s="100">
        <v>0</v>
      </c>
      <c r="AR81" s="100">
        <v>0</v>
      </c>
      <c r="AS81" s="100">
        <v>0</v>
      </c>
      <c r="AT81" s="100">
        <v>0</v>
      </c>
      <c r="AU81" s="100">
        <v>0</v>
      </c>
      <c r="AV81" s="100">
        <v>0</v>
      </c>
      <c r="AW81" s="100">
        <v>0</v>
      </c>
      <c r="AX81" s="100">
        <v>0</v>
      </c>
      <c r="AY81" s="100">
        <v>0</v>
      </c>
      <c r="AZ81" s="100">
        <v>0</v>
      </c>
      <c r="BA81" s="100">
        <v>0</v>
      </c>
      <c r="BB81" s="100">
        <v>0</v>
      </c>
      <c r="BC81" s="100">
        <v>0</v>
      </c>
      <c r="BD81" s="100">
        <v>0</v>
      </c>
      <c r="BE81" s="100">
        <v>0</v>
      </c>
      <c r="BF81" s="100">
        <v>0</v>
      </c>
      <c r="BG81" s="100">
        <v>0</v>
      </c>
      <c r="BH81" s="100">
        <v>0</v>
      </c>
      <c r="BI81" s="100">
        <v>0</v>
      </c>
      <c r="BJ81" s="100">
        <v>0</v>
      </c>
      <c r="BK81" s="100">
        <v>0</v>
      </c>
      <c r="BL81" s="100">
        <v>0</v>
      </c>
      <c r="BM81" s="100">
        <v>0</v>
      </c>
      <c r="BN81" s="100">
        <v>0</v>
      </c>
      <c r="BO81" s="100">
        <v>0</v>
      </c>
      <c r="BP81" s="100">
        <v>0</v>
      </c>
      <c r="BQ81" s="100">
        <v>0</v>
      </c>
      <c r="BR81" s="100">
        <v>0</v>
      </c>
      <c r="BS81" s="100">
        <v>0</v>
      </c>
      <c r="BT81" s="100">
        <v>0</v>
      </c>
      <c r="BU81" s="100">
        <v>0</v>
      </c>
      <c r="BV81" s="100">
        <v>0</v>
      </c>
      <c r="BW81" s="100">
        <v>0</v>
      </c>
      <c r="BX81" s="100">
        <v>0</v>
      </c>
      <c r="BY81" s="100">
        <v>0</v>
      </c>
      <c r="BZ81" s="100">
        <v>0</v>
      </c>
      <c r="CA81" s="100">
        <v>0</v>
      </c>
      <c r="CB81" s="100">
        <v>0</v>
      </c>
      <c r="CC81" s="100">
        <v>0</v>
      </c>
      <c r="CD81" s="100">
        <v>0</v>
      </c>
      <c r="CE81" s="100">
        <v>0</v>
      </c>
      <c r="CF81" s="100">
        <v>0</v>
      </c>
      <c r="CG81" s="100">
        <v>0</v>
      </c>
      <c r="CH81" s="100">
        <v>0</v>
      </c>
      <c r="CI81" s="100">
        <v>0</v>
      </c>
      <c r="CJ81" s="100">
        <v>0</v>
      </c>
      <c r="CK81" s="100">
        <v>0</v>
      </c>
      <c r="CL81" s="100">
        <v>0</v>
      </c>
      <c r="CM81" s="100">
        <v>0</v>
      </c>
      <c r="CN81" s="100">
        <v>0</v>
      </c>
      <c r="CO81" s="100">
        <v>0</v>
      </c>
      <c r="CP81" s="100">
        <v>0</v>
      </c>
      <c r="CQ81" s="100">
        <v>0</v>
      </c>
      <c r="CR81" s="100">
        <v>0</v>
      </c>
      <c r="CS81" s="100">
        <v>0</v>
      </c>
      <c r="CT81" s="100">
        <v>0</v>
      </c>
      <c r="CU81" s="100">
        <v>0</v>
      </c>
    </row>
    <row r="82" spans="2:99">
      <c r="C82" s="99" t="s">
        <v>248</v>
      </c>
      <c r="D82" s="100">
        <v>11</v>
      </c>
      <c r="E82" s="100">
        <v>5596.7999999999993</v>
      </c>
      <c r="F82" s="100">
        <v>11</v>
      </c>
      <c r="G82" s="100">
        <v>5596.7999999999993</v>
      </c>
      <c r="H82" s="100">
        <v>17</v>
      </c>
      <c r="I82" s="100">
        <v>8649.5999999999985</v>
      </c>
      <c r="J82" s="100">
        <v>12</v>
      </c>
      <c r="K82" s="100">
        <v>6105.5999999999985</v>
      </c>
      <c r="L82" s="100">
        <v>16</v>
      </c>
      <c r="M82" s="100">
        <v>8140.7999999999984</v>
      </c>
      <c r="N82" s="100">
        <v>17</v>
      </c>
      <c r="O82" s="100">
        <v>8649.5999999999985</v>
      </c>
      <c r="P82" s="100">
        <v>13</v>
      </c>
      <c r="Q82" s="100">
        <v>6614.3999999999987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0</v>
      </c>
      <c r="AF82" s="100">
        <v>0</v>
      </c>
      <c r="AG82" s="100">
        <v>0</v>
      </c>
      <c r="AH82" s="100">
        <v>0</v>
      </c>
      <c r="AI82" s="100">
        <v>0</v>
      </c>
      <c r="AJ82" s="100">
        <v>0</v>
      </c>
      <c r="AK82" s="100">
        <v>0</v>
      </c>
      <c r="AL82" s="100">
        <v>0</v>
      </c>
      <c r="AM82" s="100">
        <v>0</v>
      </c>
      <c r="AN82" s="100">
        <v>0</v>
      </c>
      <c r="AO82" s="100">
        <v>0</v>
      </c>
      <c r="AP82" s="100">
        <v>0</v>
      </c>
      <c r="AQ82" s="100">
        <v>0</v>
      </c>
      <c r="AR82" s="100">
        <v>0</v>
      </c>
      <c r="AS82" s="100">
        <v>0</v>
      </c>
      <c r="AT82" s="100">
        <v>0</v>
      </c>
      <c r="AU82" s="100">
        <v>0</v>
      </c>
      <c r="AV82" s="100">
        <v>0</v>
      </c>
      <c r="AW82" s="100">
        <v>0</v>
      </c>
      <c r="AX82" s="100">
        <v>0</v>
      </c>
      <c r="AY82" s="100">
        <v>0</v>
      </c>
      <c r="AZ82" s="100">
        <v>0</v>
      </c>
      <c r="BA82" s="100">
        <v>0</v>
      </c>
      <c r="BB82" s="100">
        <v>0</v>
      </c>
      <c r="BC82" s="100">
        <v>0</v>
      </c>
      <c r="BD82" s="100">
        <v>0</v>
      </c>
      <c r="BE82" s="100">
        <v>0</v>
      </c>
      <c r="BF82" s="100">
        <v>0</v>
      </c>
      <c r="BG82" s="100">
        <v>0</v>
      </c>
      <c r="BH82" s="100">
        <v>0</v>
      </c>
      <c r="BI82" s="100">
        <v>0</v>
      </c>
      <c r="BJ82" s="100">
        <v>0</v>
      </c>
      <c r="BK82" s="100">
        <v>0</v>
      </c>
      <c r="BL82" s="100">
        <v>0</v>
      </c>
      <c r="BM82" s="100">
        <v>0</v>
      </c>
      <c r="BN82" s="100">
        <v>0</v>
      </c>
      <c r="BO82" s="100">
        <v>0</v>
      </c>
      <c r="BP82" s="100">
        <v>0</v>
      </c>
      <c r="BQ82" s="100">
        <v>0</v>
      </c>
      <c r="BR82" s="100">
        <v>0</v>
      </c>
      <c r="BS82" s="100">
        <v>0</v>
      </c>
      <c r="BT82" s="100">
        <v>0</v>
      </c>
      <c r="BU82" s="100">
        <v>0</v>
      </c>
      <c r="BV82" s="100">
        <v>0</v>
      </c>
      <c r="BW82" s="100">
        <v>0</v>
      </c>
      <c r="BX82" s="100">
        <v>0</v>
      </c>
      <c r="BY82" s="100">
        <v>0</v>
      </c>
      <c r="BZ82" s="100">
        <v>0</v>
      </c>
      <c r="CA82" s="100">
        <v>0</v>
      </c>
      <c r="CB82" s="100">
        <v>0</v>
      </c>
      <c r="CC82" s="100">
        <v>0</v>
      </c>
      <c r="CD82" s="100">
        <v>0</v>
      </c>
      <c r="CE82" s="100">
        <v>0</v>
      </c>
      <c r="CF82" s="100">
        <v>0</v>
      </c>
      <c r="CG82" s="100">
        <v>0</v>
      </c>
      <c r="CH82" s="100">
        <v>0</v>
      </c>
      <c r="CI82" s="100">
        <v>0</v>
      </c>
      <c r="CJ82" s="100">
        <v>0</v>
      </c>
      <c r="CK82" s="100">
        <v>0</v>
      </c>
      <c r="CL82" s="100">
        <v>0</v>
      </c>
      <c r="CM82" s="100">
        <v>0</v>
      </c>
      <c r="CN82" s="100">
        <v>0</v>
      </c>
      <c r="CO82" s="100">
        <v>0</v>
      </c>
      <c r="CP82" s="100">
        <v>0</v>
      </c>
      <c r="CQ82" s="100">
        <v>0</v>
      </c>
      <c r="CR82" s="100">
        <v>0</v>
      </c>
      <c r="CS82" s="100">
        <v>0</v>
      </c>
      <c r="CT82" s="100">
        <v>0</v>
      </c>
      <c r="CU82" s="100">
        <v>0</v>
      </c>
    </row>
    <row r="83" spans="2:99">
      <c r="C83" s="99" t="s">
        <v>249</v>
      </c>
      <c r="D83" s="100">
        <v>10</v>
      </c>
      <c r="E83" s="100">
        <v>8604</v>
      </c>
      <c r="F83" s="100">
        <v>12</v>
      </c>
      <c r="G83" s="100">
        <v>10324.799999999999</v>
      </c>
      <c r="H83" s="100">
        <v>18</v>
      </c>
      <c r="I83" s="100">
        <v>15487.199999999999</v>
      </c>
      <c r="J83" s="100">
        <v>13</v>
      </c>
      <c r="K83" s="100">
        <v>11185.199999999999</v>
      </c>
      <c r="L83" s="100">
        <v>15</v>
      </c>
      <c r="M83" s="100">
        <v>12906</v>
      </c>
      <c r="N83" s="100">
        <v>15</v>
      </c>
      <c r="O83" s="100">
        <v>12906</v>
      </c>
      <c r="P83" s="100">
        <v>12</v>
      </c>
      <c r="Q83" s="100">
        <v>10324.799999999999</v>
      </c>
      <c r="R83" s="100">
        <v>0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0">
        <v>0</v>
      </c>
      <c r="AH83" s="100">
        <v>0</v>
      </c>
      <c r="AI83" s="100">
        <v>0</v>
      </c>
      <c r="AJ83" s="100">
        <v>0</v>
      </c>
      <c r="AK83" s="100">
        <v>0</v>
      </c>
      <c r="AL83" s="100">
        <v>0</v>
      </c>
      <c r="AM83" s="100">
        <v>0</v>
      </c>
      <c r="AN83" s="100">
        <v>0</v>
      </c>
      <c r="AO83" s="100">
        <v>0</v>
      </c>
      <c r="AP83" s="100">
        <v>0</v>
      </c>
      <c r="AQ83" s="100">
        <v>0</v>
      </c>
      <c r="AR83" s="100">
        <v>0</v>
      </c>
      <c r="AS83" s="100">
        <v>0</v>
      </c>
      <c r="AT83" s="100">
        <v>0</v>
      </c>
      <c r="AU83" s="100">
        <v>0</v>
      </c>
      <c r="AV83" s="100">
        <v>0</v>
      </c>
      <c r="AW83" s="100">
        <v>0</v>
      </c>
      <c r="AX83" s="100">
        <v>0</v>
      </c>
      <c r="AY83" s="100">
        <v>0</v>
      </c>
      <c r="AZ83" s="100">
        <v>0</v>
      </c>
      <c r="BA83" s="100">
        <v>0</v>
      </c>
      <c r="BB83" s="100">
        <v>0</v>
      </c>
      <c r="BC83" s="100">
        <v>0</v>
      </c>
      <c r="BD83" s="100">
        <v>0</v>
      </c>
      <c r="BE83" s="100">
        <v>0</v>
      </c>
      <c r="BF83" s="100">
        <v>0</v>
      </c>
      <c r="BG83" s="100">
        <v>0</v>
      </c>
      <c r="BH83" s="100">
        <v>0</v>
      </c>
      <c r="BI83" s="100">
        <v>0</v>
      </c>
      <c r="BJ83" s="100">
        <v>0</v>
      </c>
      <c r="BK83" s="100">
        <v>0</v>
      </c>
      <c r="BL83" s="100">
        <v>0</v>
      </c>
      <c r="BM83" s="100">
        <v>0</v>
      </c>
      <c r="BN83" s="100">
        <v>0</v>
      </c>
      <c r="BO83" s="100">
        <v>0</v>
      </c>
      <c r="BP83" s="100">
        <v>0</v>
      </c>
      <c r="BQ83" s="100">
        <v>0</v>
      </c>
      <c r="BR83" s="100">
        <v>0</v>
      </c>
      <c r="BS83" s="100">
        <v>0</v>
      </c>
      <c r="BT83" s="100">
        <v>0</v>
      </c>
      <c r="BU83" s="100">
        <v>0</v>
      </c>
      <c r="BV83" s="100">
        <v>0</v>
      </c>
      <c r="BW83" s="100">
        <v>0</v>
      </c>
      <c r="BX83" s="100">
        <v>0</v>
      </c>
      <c r="BY83" s="100">
        <v>0</v>
      </c>
      <c r="BZ83" s="100">
        <v>0</v>
      </c>
      <c r="CA83" s="100">
        <v>0</v>
      </c>
      <c r="CB83" s="100">
        <v>0</v>
      </c>
      <c r="CC83" s="100">
        <v>0</v>
      </c>
      <c r="CD83" s="100">
        <v>0</v>
      </c>
      <c r="CE83" s="100">
        <v>0</v>
      </c>
      <c r="CF83" s="100">
        <v>0</v>
      </c>
      <c r="CG83" s="100">
        <v>0</v>
      </c>
      <c r="CH83" s="100">
        <v>0</v>
      </c>
      <c r="CI83" s="100">
        <v>0</v>
      </c>
      <c r="CJ83" s="100">
        <v>0</v>
      </c>
      <c r="CK83" s="100">
        <v>0</v>
      </c>
      <c r="CL83" s="100">
        <v>0</v>
      </c>
      <c r="CM83" s="100">
        <v>0</v>
      </c>
      <c r="CN83" s="100">
        <v>0</v>
      </c>
      <c r="CO83" s="100">
        <v>0</v>
      </c>
      <c r="CP83" s="100">
        <v>0</v>
      </c>
      <c r="CQ83" s="100">
        <v>0</v>
      </c>
      <c r="CR83" s="100">
        <v>0</v>
      </c>
      <c r="CS83" s="100">
        <v>0</v>
      </c>
      <c r="CT83" s="100">
        <v>0</v>
      </c>
      <c r="CU83" s="100">
        <v>0</v>
      </c>
    </row>
    <row r="84" spans="2:99">
      <c r="C84" s="99" t="s">
        <v>250</v>
      </c>
      <c r="D84" s="100">
        <v>11</v>
      </c>
      <c r="E84" s="100">
        <v>8593.1999999999989</v>
      </c>
      <c r="F84" s="100">
        <v>12</v>
      </c>
      <c r="G84" s="100">
        <v>9374.4</v>
      </c>
      <c r="H84" s="100">
        <v>17</v>
      </c>
      <c r="I84" s="100">
        <v>13280.4</v>
      </c>
      <c r="J84" s="100">
        <v>13</v>
      </c>
      <c r="K84" s="100">
        <v>10155.599999999999</v>
      </c>
      <c r="L84" s="100">
        <v>14</v>
      </c>
      <c r="M84" s="100">
        <v>10936.8</v>
      </c>
      <c r="N84" s="100">
        <v>16</v>
      </c>
      <c r="O84" s="100">
        <v>12499.199999999999</v>
      </c>
      <c r="P84" s="100">
        <v>13</v>
      </c>
      <c r="Q84" s="100">
        <v>10155.599999999999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0">
        <v>0</v>
      </c>
      <c r="AF84" s="100">
        <v>0</v>
      </c>
      <c r="AG84" s="100">
        <v>0</v>
      </c>
      <c r="AH84" s="100">
        <v>0</v>
      </c>
      <c r="AI84" s="100">
        <v>0</v>
      </c>
      <c r="AJ84" s="100">
        <v>0</v>
      </c>
      <c r="AK84" s="100">
        <v>0</v>
      </c>
      <c r="AL84" s="100">
        <v>0</v>
      </c>
      <c r="AM84" s="100">
        <v>0</v>
      </c>
      <c r="AN84" s="100">
        <v>0</v>
      </c>
      <c r="AO84" s="100">
        <v>0</v>
      </c>
      <c r="AP84" s="100">
        <v>0</v>
      </c>
      <c r="AQ84" s="100">
        <v>0</v>
      </c>
      <c r="AR84" s="100">
        <v>0</v>
      </c>
      <c r="AS84" s="100">
        <v>0</v>
      </c>
      <c r="AT84" s="100">
        <v>0</v>
      </c>
      <c r="AU84" s="100">
        <v>0</v>
      </c>
      <c r="AV84" s="100">
        <v>0</v>
      </c>
      <c r="AW84" s="100">
        <v>0</v>
      </c>
      <c r="AX84" s="100">
        <v>0</v>
      </c>
      <c r="AY84" s="100">
        <v>0</v>
      </c>
      <c r="AZ84" s="100">
        <v>0</v>
      </c>
      <c r="BA84" s="100">
        <v>0</v>
      </c>
      <c r="BB84" s="100">
        <v>0</v>
      </c>
      <c r="BC84" s="100">
        <v>0</v>
      </c>
      <c r="BD84" s="100">
        <v>0</v>
      </c>
      <c r="BE84" s="100">
        <v>0</v>
      </c>
      <c r="BF84" s="100">
        <v>0</v>
      </c>
      <c r="BG84" s="100">
        <v>0</v>
      </c>
      <c r="BH84" s="100">
        <v>0</v>
      </c>
      <c r="BI84" s="100">
        <v>0</v>
      </c>
      <c r="BJ84" s="100">
        <v>0</v>
      </c>
      <c r="BK84" s="100">
        <v>0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0">
        <v>0</v>
      </c>
      <c r="BR84" s="100">
        <v>0</v>
      </c>
      <c r="BS84" s="100">
        <v>0</v>
      </c>
      <c r="BT84" s="100">
        <v>0</v>
      </c>
      <c r="BU84" s="100">
        <v>0</v>
      </c>
      <c r="BV84" s="100">
        <v>0</v>
      </c>
      <c r="BW84" s="100">
        <v>0</v>
      </c>
      <c r="BX84" s="100">
        <v>0</v>
      </c>
      <c r="BY84" s="100">
        <v>0</v>
      </c>
      <c r="BZ84" s="100">
        <v>0</v>
      </c>
      <c r="CA84" s="100">
        <v>0</v>
      </c>
      <c r="CB84" s="100">
        <v>0</v>
      </c>
      <c r="CC84" s="100">
        <v>0</v>
      </c>
      <c r="CD84" s="100">
        <v>0</v>
      </c>
      <c r="CE84" s="100">
        <v>0</v>
      </c>
      <c r="CF84" s="100">
        <v>0</v>
      </c>
      <c r="CG84" s="100">
        <v>0</v>
      </c>
      <c r="CH84" s="100">
        <v>0</v>
      </c>
      <c r="CI84" s="100">
        <v>0</v>
      </c>
      <c r="CJ84" s="100">
        <v>0</v>
      </c>
      <c r="CK84" s="100">
        <v>0</v>
      </c>
      <c r="CL84" s="100">
        <v>0</v>
      </c>
      <c r="CM84" s="100">
        <v>0</v>
      </c>
      <c r="CN84" s="100">
        <v>0</v>
      </c>
      <c r="CO84" s="100">
        <v>0</v>
      </c>
      <c r="CP84" s="100">
        <v>0</v>
      </c>
      <c r="CQ84" s="100">
        <v>0</v>
      </c>
      <c r="CR84" s="100">
        <v>0</v>
      </c>
      <c r="CS84" s="100">
        <v>0</v>
      </c>
      <c r="CT84" s="100">
        <v>0</v>
      </c>
      <c r="CU84" s="100">
        <v>0</v>
      </c>
    </row>
    <row r="85" spans="2:99">
      <c r="C85" s="99" t="s">
        <v>251</v>
      </c>
      <c r="D85" s="100">
        <v>12</v>
      </c>
      <c r="E85" s="100">
        <v>1800</v>
      </c>
      <c r="F85" s="100">
        <v>12</v>
      </c>
      <c r="G85" s="100">
        <v>1800</v>
      </c>
      <c r="H85" s="100">
        <v>18</v>
      </c>
      <c r="I85" s="100">
        <v>2700</v>
      </c>
      <c r="J85" s="100">
        <v>13</v>
      </c>
      <c r="K85" s="100">
        <v>1950</v>
      </c>
      <c r="L85" s="100">
        <v>17</v>
      </c>
      <c r="M85" s="100">
        <v>2550</v>
      </c>
      <c r="N85" s="100">
        <v>17</v>
      </c>
      <c r="O85" s="100">
        <v>2550</v>
      </c>
      <c r="P85" s="100">
        <v>16</v>
      </c>
      <c r="Q85" s="100">
        <v>2400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  <c r="AE85" s="100">
        <v>0</v>
      </c>
      <c r="AF85" s="100">
        <v>0</v>
      </c>
      <c r="AG85" s="100">
        <v>0</v>
      </c>
      <c r="AH85" s="100">
        <v>0</v>
      </c>
      <c r="AI85" s="100">
        <v>0</v>
      </c>
      <c r="AJ85" s="100">
        <v>0</v>
      </c>
      <c r="AK85" s="100">
        <v>0</v>
      </c>
      <c r="AL85" s="100">
        <v>0</v>
      </c>
      <c r="AM85" s="100">
        <v>0</v>
      </c>
      <c r="AN85" s="100">
        <v>0</v>
      </c>
      <c r="AO85" s="100">
        <v>0</v>
      </c>
      <c r="AP85" s="100">
        <v>0</v>
      </c>
      <c r="AQ85" s="100">
        <v>0</v>
      </c>
      <c r="AR85" s="100">
        <v>0</v>
      </c>
      <c r="AS85" s="100">
        <v>0</v>
      </c>
      <c r="AT85" s="100">
        <v>0</v>
      </c>
      <c r="AU85" s="100">
        <v>0</v>
      </c>
      <c r="AV85" s="100">
        <v>0</v>
      </c>
      <c r="AW85" s="100">
        <v>0</v>
      </c>
      <c r="AX85" s="100">
        <v>0</v>
      </c>
      <c r="AY85" s="100">
        <v>0</v>
      </c>
      <c r="AZ85" s="100">
        <v>0</v>
      </c>
      <c r="BA85" s="100">
        <v>0</v>
      </c>
      <c r="BB85" s="100">
        <v>0</v>
      </c>
      <c r="BC85" s="100">
        <v>0</v>
      </c>
      <c r="BD85" s="100">
        <v>0</v>
      </c>
      <c r="BE85" s="100">
        <v>0</v>
      </c>
      <c r="BF85" s="100">
        <v>0</v>
      </c>
      <c r="BG85" s="100">
        <v>0</v>
      </c>
      <c r="BH85" s="100">
        <v>0</v>
      </c>
      <c r="BI85" s="100">
        <v>0</v>
      </c>
      <c r="BJ85" s="100">
        <v>0</v>
      </c>
      <c r="BK85" s="100">
        <v>0</v>
      </c>
      <c r="BL85" s="100">
        <v>0</v>
      </c>
      <c r="BM85" s="100">
        <v>0</v>
      </c>
      <c r="BN85" s="100">
        <v>0</v>
      </c>
      <c r="BO85" s="100">
        <v>0</v>
      </c>
      <c r="BP85" s="100">
        <v>0</v>
      </c>
      <c r="BQ85" s="100">
        <v>0</v>
      </c>
      <c r="BR85" s="100">
        <v>0</v>
      </c>
      <c r="BS85" s="100">
        <v>0</v>
      </c>
      <c r="BT85" s="100">
        <v>0</v>
      </c>
      <c r="BU85" s="100">
        <v>0</v>
      </c>
      <c r="BV85" s="100">
        <v>0</v>
      </c>
      <c r="BW85" s="100">
        <v>0</v>
      </c>
      <c r="BX85" s="100">
        <v>0</v>
      </c>
      <c r="BY85" s="100">
        <v>0</v>
      </c>
      <c r="BZ85" s="100">
        <v>0</v>
      </c>
      <c r="CA85" s="100">
        <v>0</v>
      </c>
      <c r="CB85" s="100">
        <v>0</v>
      </c>
      <c r="CC85" s="100">
        <v>0</v>
      </c>
      <c r="CD85" s="100">
        <v>0</v>
      </c>
      <c r="CE85" s="100">
        <v>0</v>
      </c>
      <c r="CF85" s="100">
        <v>0</v>
      </c>
      <c r="CG85" s="100">
        <v>0</v>
      </c>
      <c r="CH85" s="100">
        <v>0</v>
      </c>
      <c r="CI85" s="100">
        <v>0</v>
      </c>
      <c r="CJ85" s="100">
        <v>0</v>
      </c>
      <c r="CK85" s="100">
        <v>0</v>
      </c>
      <c r="CL85" s="100">
        <v>0</v>
      </c>
      <c r="CM85" s="100">
        <v>0</v>
      </c>
      <c r="CN85" s="100">
        <v>0</v>
      </c>
      <c r="CO85" s="100">
        <v>0</v>
      </c>
      <c r="CP85" s="100">
        <v>0</v>
      </c>
      <c r="CQ85" s="100">
        <v>0</v>
      </c>
      <c r="CR85" s="100">
        <v>0</v>
      </c>
      <c r="CS85" s="100">
        <v>0</v>
      </c>
      <c r="CT85" s="100">
        <v>0</v>
      </c>
      <c r="CU85" s="100">
        <v>0</v>
      </c>
    </row>
    <row r="86" spans="2:99">
      <c r="C86" s="99" t="s">
        <v>252</v>
      </c>
      <c r="D86" s="100">
        <v>10</v>
      </c>
      <c r="E86" s="100">
        <v>5400</v>
      </c>
      <c r="F86" s="100">
        <v>10</v>
      </c>
      <c r="G86" s="100">
        <v>5400</v>
      </c>
      <c r="H86" s="100">
        <v>17</v>
      </c>
      <c r="I86" s="100">
        <v>9180</v>
      </c>
      <c r="J86" s="100">
        <v>12</v>
      </c>
      <c r="K86" s="100">
        <v>6480</v>
      </c>
      <c r="L86" s="100">
        <v>16</v>
      </c>
      <c r="M86" s="100">
        <v>8640</v>
      </c>
      <c r="N86" s="100">
        <v>16</v>
      </c>
      <c r="O86" s="100">
        <v>8640</v>
      </c>
      <c r="P86" s="100">
        <v>15</v>
      </c>
      <c r="Q86" s="100">
        <v>8100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0">
        <v>0</v>
      </c>
      <c r="AH86" s="100">
        <v>0</v>
      </c>
      <c r="AI86" s="100">
        <v>0</v>
      </c>
      <c r="AJ86" s="100">
        <v>0</v>
      </c>
      <c r="AK86" s="100">
        <v>0</v>
      </c>
      <c r="AL86" s="100">
        <v>0</v>
      </c>
      <c r="AM86" s="100">
        <v>0</v>
      </c>
      <c r="AN86" s="100">
        <v>0</v>
      </c>
      <c r="AO86" s="100">
        <v>0</v>
      </c>
      <c r="AP86" s="100">
        <v>0</v>
      </c>
      <c r="AQ86" s="100">
        <v>0</v>
      </c>
      <c r="AR86" s="100">
        <v>0</v>
      </c>
      <c r="AS86" s="100">
        <v>0</v>
      </c>
      <c r="AT86" s="100">
        <v>0</v>
      </c>
      <c r="AU86" s="100">
        <v>0</v>
      </c>
      <c r="AV86" s="100">
        <v>0</v>
      </c>
      <c r="AW86" s="100">
        <v>0</v>
      </c>
      <c r="AX86" s="100">
        <v>0</v>
      </c>
      <c r="AY86" s="100">
        <v>0</v>
      </c>
      <c r="AZ86" s="100">
        <v>0</v>
      </c>
      <c r="BA86" s="100">
        <v>0</v>
      </c>
      <c r="BB86" s="100">
        <v>0</v>
      </c>
      <c r="BC86" s="100">
        <v>0</v>
      </c>
      <c r="BD86" s="100">
        <v>0</v>
      </c>
      <c r="BE86" s="100">
        <v>0</v>
      </c>
      <c r="BF86" s="100">
        <v>0</v>
      </c>
      <c r="BG86" s="100">
        <v>0</v>
      </c>
      <c r="BH86" s="100">
        <v>0</v>
      </c>
      <c r="BI86" s="100">
        <v>0</v>
      </c>
      <c r="BJ86" s="100">
        <v>0</v>
      </c>
      <c r="BK86" s="100">
        <v>0</v>
      </c>
      <c r="BL86" s="100">
        <v>0</v>
      </c>
      <c r="BM86" s="100">
        <v>0</v>
      </c>
      <c r="BN86" s="100">
        <v>0</v>
      </c>
      <c r="BO86" s="100">
        <v>0</v>
      </c>
      <c r="BP86" s="100">
        <v>0</v>
      </c>
      <c r="BQ86" s="100">
        <v>0</v>
      </c>
      <c r="BR86" s="100">
        <v>0</v>
      </c>
      <c r="BS86" s="100">
        <v>0</v>
      </c>
      <c r="BT86" s="100">
        <v>0</v>
      </c>
      <c r="BU86" s="100">
        <v>0</v>
      </c>
      <c r="BV86" s="100">
        <v>0</v>
      </c>
      <c r="BW86" s="100">
        <v>0</v>
      </c>
      <c r="BX86" s="100">
        <v>0</v>
      </c>
      <c r="BY86" s="100">
        <v>0</v>
      </c>
      <c r="BZ86" s="100">
        <v>0</v>
      </c>
      <c r="CA86" s="100">
        <v>0</v>
      </c>
      <c r="CB86" s="100">
        <v>0</v>
      </c>
      <c r="CC86" s="100">
        <v>0</v>
      </c>
      <c r="CD86" s="100">
        <v>0</v>
      </c>
      <c r="CE86" s="100">
        <v>0</v>
      </c>
      <c r="CF86" s="100">
        <v>0</v>
      </c>
      <c r="CG86" s="100">
        <v>0</v>
      </c>
      <c r="CH86" s="100">
        <v>0</v>
      </c>
      <c r="CI86" s="100">
        <v>0</v>
      </c>
      <c r="CJ86" s="100">
        <v>0</v>
      </c>
      <c r="CK86" s="100">
        <v>0</v>
      </c>
      <c r="CL86" s="100">
        <v>0</v>
      </c>
      <c r="CM86" s="100">
        <v>0</v>
      </c>
      <c r="CN86" s="100">
        <v>0</v>
      </c>
      <c r="CO86" s="100">
        <v>0</v>
      </c>
      <c r="CP86" s="100">
        <v>0</v>
      </c>
      <c r="CQ86" s="100">
        <v>0</v>
      </c>
      <c r="CR86" s="100">
        <v>0</v>
      </c>
      <c r="CS86" s="100">
        <v>0</v>
      </c>
      <c r="CT86" s="100">
        <v>0</v>
      </c>
      <c r="CU86" s="100">
        <v>0</v>
      </c>
    </row>
    <row r="87" spans="2:99">
      <c r="B87" s="99" t="s">
        <v>131</v>
      </c>
      <c r="C87" s="99" t="s">
        <v>253</v>
      </c>
      <c r="D87" s="100">
        <v>11</v>
      </c>
      <c r="E87" s="100">
        <v>21502.799999999999</v>
      </c>
      <c r="F87" s="100">
        <v>11</v>
      </c>
      <c r="G87" s="100">
        <v>21502.799999999999</v>
      </c>
      <c r="H87" s="100">
        <v>14</v>
      </c>
      <c r="I87" s="100">
        <v>27367.200000000001</v>
      </c>
      <c r="J87" s="100">
        <v>20</v>
      </c>
      <c r="K87" s="100">
        <v>39096</v>
      </c>
      <c r="L87" s="100">
        <v>14</v>
      </c>
      <c r="M87" s="100">
        <v>27367.200000000001</v>
      </c>
      <c r="N87" s="100">
        <v>12</v>
      </c>
      <c r="O87" s="100">
        <v>23457.599999999999</v>
      </c>
      <c r="P87" s="100">
        <v>15</v>
      </c>
      <c r="Q87" s="100">
        <v>29322</v>
      </c>
      <c r="R87" s="100">
        <v>0</v>
      </c>
      <c r="S87" s="100">
        <v>0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0">
        <v>0</v>
      </c>
      <c r="AH87" s="100">
        <v>0</v>
      </c>
      <c r="AI87" s="100">
        <v>0</v>
      </c>
      <c r="AJ87" s="100">
        <v>0</v>
      </c>
      <c r="AK87" s="100">
        <v>0</v>
      </c>
      <c r="AL87" s="100">
        <v>0</v>
      </c>
      <c r="AM87" s="100">
        <v>0</v>
      </c>
      <c r="AN87" s="100">
        <v>0</v>
      </c>
      <c r="AO87" s="100">
        <v>0</v>
      </c>
      <c r="AP87" s="100">
        <v>0</v>
      </c>
      <c r="AQ87" s="100">
        <v>0</v>
      </c>
      <c r="AR87" s="100">
        <v>0</v>
      </c>
      <c r="AS87" s="100">
        <v>0</v>
      </c>
      <c r="AT87" s="100">
        <v>0</v>
      </c>
      <c r="AU87" s="100">
        <v>0</v>
      </c>
      <c r="AV87" s="100">
        <v>0</v>
      </c>
      <c r="AW87" s="100">
        <v>0</v>
      </c>
      <c r="AX87" s="100">
        <v>0</v>
      </c>
      <c r="AY87" s="100">
        <v>0</v>
      </c>
      <c r="AZ87" s="100">
        <v>0</v>
      </c>
      <c r="BA87" s="100">
        <v>0</v>
      </c>
      <c r="BB87" s="100">
        <v>0</v>
      </c>
      <c r="BC87" s="100">
        <v>0</v>
      </c>
      <c r="BD87" s="100">
        <v>0</v>
      </c>
      <c r="BE87" s="100">
        <v>0</v>
      </c>
      <c r="BF87" s="100">
        <v>0</v>
      </c>
      <c r="BG87" s="100">
        <v>0</v>
      </c>
      <c r="BH87" s="100">
        <v>0</v>
      </c>
      <c r="BI87" s="100">
        <v>0</v>
      </c>
      <c r="BJ87" s="100">
        <v>0</v>
      </c>
      <c r="BK87" s="100">
        <v>0</v>
      </c>
      <c r="BL87" s="100">
        <v>0</v>
      </c>
      <c r="BM87" s="100">
        <v>0</v>
      </c>
      <c r="BN87" s="100">
        <v>0</v>
      </c>
      <c r="BO87" s="100">
        <v>0</v>
      </c>
      <c r="BP87" s="100">
        <v>0</v>
      </c>
      <c r="BQ87" s="100">
        <v>0</v>
      </c>
      <c r="BR87" s="100">
        <v>0</v>
      </c>
      <c r="BS87" s="100">
        <v>0</v>
      </c>
      <c r="BT87" s="100">
        <v>0</v>
      </c>
      <c r="BU87" s="100">
        <v>0</v>
      </c>
      <c r="BV87" s="100">
        <v>0</v>
      </c>
      <c r="BW87" s="100">
        <v>0</v>
      </c>
      <c r="BX87" s="100">
        <v>0</v>
      </c>
      <c r="BY87" s="100">
        <v>0</v>
      </c>
      <c r="BZ87" s="100">
        <v>0</v>
      </c>
      <c r="CA87" s="100">
        <v>0</v>
      </c>
      <c r="CB87" s="100">
        <v>0</v>
      </c>
      <c r="CC87" s="100">
        <v>0</v>
      </c>
      <c r="CD87" s="100">
        <v>0</v>
      </c>
      <c r="CE87" s="100">
        <v>0</v>
      </c>
      <c r="CF87" s="100">
        <v>0</v>
      </c>
      <c r="CG87" s="100">
        <v>0</v>
      </c>
      <c r="CH87" s="100">
        <v>0</v>
      </c>
      <c r="CI87" s="100">
        <v>0</v>
      </c>
      <c r="CJ87" s="100">
        <v>0</v>
      </c>
      <c r="CK87" s="100">
        <v>0</v>
      </c>
      <c r="CL87" s="100">
        <v>0</v>
      </c>
      <c r="CM87" s="100">
        <v>0</v>
      </c>
      <c r="CN87" s="100">
        <v>0</v>
      </c>
      <c r="CO87" s="100">
        <v>0</v>
      </c>
      <c r="CP87" s="100">
        <v>0</v>
      </c>
      <c r="CQ87" s="100">
        <v>0</v>
      </c>
      <c r="CR87" s="100">
        <v>0</v>
      </c>
      <c r="CS87" s="100">
        <v>0</v>
      </c>
      <c r="CT87" s="100">
        <v>0</v>
      </c>
      <c r="CU87" s="100">
        <v>0</v>
      </c>
    </row>
    <row r="88" spans="2:99">
      <c r="C88" s="99" t="s">
        <v>254</v>
      </c>
      <c r="D88" s="100">
        <v>11</v>
      </c>
      <c r="E88" s="100">
        <v>20816.399999999998</v>
      </c>
      <c r="F88" s="100">
        <v>11</v>
      </c>
      <c r="G88" s="100">
        <v>20816.399999999998</v>
      </c>
      <c r="H88" s="100">
        <v>14</v>
      </c>
      <c r="I88" s="100">
        <v>26493.599999999999</v>
      </c>
      <c r="J88" s="100">
        <v>19</v>
      </c>
      <c r="K88" s="100">
        <v>35955.599999999999</v>
      </c>
      <c r="L88" s="100">
        <v>14</v>
      </c>
      <c r="M88" s="100">
        <v>26493.599999999999</v>
      </c>
      <c r="N88" s="100">
        <v>12</v>
      </c>
      <c r="O88" s="100">
        <v>22708.799999999999</v>
      </c>
      <c r="P88" s="100">
        <v>16</v>
      </c>
      <c r="Q88" s="100">
        <v>30278.399999999998</v>
      </c>
      <c r="R88" s="100">
        <v>0</v>
      </c>
      <c r="S88" s="100">
        <v>0</v>
      </c>
      <c r="T88" s="100">
        <v>0</v>
      </c>
      <c r="U88" s="100">
        <v>0</v>
      </c>
      <c r="V88" s="100">
        <v>0</v>
      </c>
      <c r="W88" s="100">
        <v>0</v>
      </c>
      <c r="X88" s="100">
        <v>0</v>
      </c>
      <c r="Y88" s="100">
        <v>0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0">
        <v>0</v>
      </c>
      <c r="AH88" s="100">
        <v>0</v>
      </c>
      <c r="AI88" s="100">
        <v>0</v>
      </c>
      <c r="AJ88" s="100">
        <v>0</v>
      </c>
      <c r="AK88" s="100">
        <v>0</v>
      </c>
      <c r="AL88" s="100">
        <v>0</v>
      </c>
      <c r="AM88" s="100">
        <v>0</v>
      </c>
      <c r="AN88" s="100">
        <v>0</v>
      </c>
      <c r="AO88" s="100">
        <v>0</v>
      </c>
      <c r="AP88" s="100">
        <v>0</v>
      </c>
      <c r="AQ88" s="100">
        <v>0</v>
      </c>
      <c r="AR88" s="100">
        <v>0</v>
      </c>
      <c r="AS88" s="100">
        <v>0</v>
      </c>
      <c r="AT88" s="100">
        <v>0</v>
      </c>
      <c r="AU88" s="100">
        <v>0</v>
      </c>
      <c r="AV88" s="100">
        <v>0</v>
      </c>
      <c r="AW88" s="100">
        <v>0</v>
      </c>
      <c r="AX88" s="100">
        <v>0</v>
      </c>
      <c r="AY88" s="100">
        <v>0</v>
      </c>
      <c r="AZ88" s="100">
        <v>0</v>
      </c>
      <c r="BA88" s="100">
        <v>0</v>
      </c>
      <c r="BB88" s="100">
        <v>0</v>
      </c>
      <c r="BC88" s="100">
        <v>0</v>
      </c>
      <c r="BD88" s="100">
        <v>0</v>
      </c>
      <c r="BE88" s="100">
        <v>0</v>
      </c>
      <c r="BF88" s="100">
        <v>0</v>
      </c>
      <c r="BG88" s="100">
        <v>0</v>
      </c>
      <c r="BH88" s="100">
        <v>0</v>
      </c>
      <c r="BI88" s="100">
        <v>0</v>
      </c>
      <c r="BJ88" s="100">
        <v>0</v>
      </c>
      <c r="BK88" s="100">
        <v>0</v>
      </c>
      <c r="BL88" s="100">
        <v>0</v>
      </c>
      <c r="BM88" s="100">
        <v>0</v>
      </c>
      <c r="BN88" s="100">
        <v>0</v>
      </c>
      <c r="BO88" s="100">
        <v>0</v>
      </c>
      <c r="BP88" s="100">
        <v>0</v>
      </c>
      <c r="BQ88" s="100">
        <v>0</v>
      </c>
      <c r="BR88" s="100">
        <v>0</v>
      </c>
      <c r="BS88" s="100">
        <v>0</v>
      </c>
      <c r="BT88" s="100">
        <v>0</v>
      </c>
      <c r="BU88" s="100">
        <v>0</v>
      </c>
      <c r="BV88" s="100">
        <v>0</v>
      </c>
      <c r="BW88" s="100">
        <v>0</v>
      </c>
      <c r="BX88" s="100">
        <v>0</v>
      </c>
      <c r="BY88" s="100">
        <v>0</v>
      </c>
      <c r="BZ88" s="100">
        <v>0</v>
      </c>
      <c r="CA88" s="100">
        <v>0</v>
      </c>
      <c r="CB88" s="100">
        <v>0</v>
      </c>
      <c r="CC88" s="100">
        <v>0</v>
      </c>
      <c r="CD88" s="100">
        <v>0</v>
      </c>
      <c r="CE88" s="100">
        <v>0</v>
      </c>
      <c r="CF88" s="100">
        <v>0</v>
      </c>
      <c r="CG88" s="100">
        <v>0</v>
      </c>
      <c r="CH88" s="100">
        <v>0</v>
      </c>
      <c r="CI88" s="100">
        <v>0</v>
      </c>
      <c r="CJ88" s="100">
        <v>0</v>
      </c>
      <c r="CK88" s="100">
        <v>0</v>
      </c>
      <c r="CL88" s="100">
        <v>0</v>
      </c>
      <c r="CM88" s="100">
        <v>0</v>
      </c>
      <c r="CN88" s="100">
        <v>0</v>
      </c>
      <c r="CO88" s="100">
        <v>0</v>
      </c>
      <c r="CP88" s="100">
        <v>0</v>
      </c>
      <c r="CQ88" s="100">
        <v>0</v>
      </c>
      <c r="CR88" s="100">
        <v>0</v>
      </c>
      <c r="CS88" s="100">
        <v>0</v>
      </c>
      <c r="CT88" s="100">
        <v>0</v>
      </c>
      <c r="CU88" s="100">
        <v>0</v>
      </c>
    </row>
    <row r="89" spans="2:99">
      <c r="C89" s="99" t="s">
        <v>255</v>
      </c>
      <c r="D89" s="100">
        <v>12</v>
      </c>
      <c r="E89" s="100">
        <v>28771.199999999997</v>
      </c>
      <c r="F89" s="100">
        <v>10</v>
      </c>
      <c r="G89" s="100">
        <v>23976</v>
      </c>
      <c r="H89" s="100">
        <v>12</v>
      </c>
      <c r="I89" s="100">
        <v>28771.199999999997</v>
      </c>
      <c r="J89" s="100">
        <v>19</v>
      </c>
      <c r="K89" s="100">
        <v>45554.400000000001</v>
      </c>
      <c r="L89" s="100">
        <v>14</v>
      </c>
      <c r="M89" s="100">
        <v>33566.400000000001</v>
      </c>
      <c r="N89" s="100">
        <v>10</v>
      </c>
      <c r="O89" s="100">
        <v>23976</v>
      </c>
      <c r="P89" s="100">
        <v>13</v>
      </c>
      <c r="Q89" s="100">
        <v>31168.799999999999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0">
        <v>0</v>
      </c>
      <c r="AH89" s="100">
        <v>0</v>
      </c>
      <c r="AI89" s="100">
        <v>0</v>
      </c>
      <c r="AJ89" s="100">
        <v>0</v>
      </c>
      <c r="AK89" s="100">
        <v>0</v>
      </c>
      <c r="AL89" s="100">
        <v>0</v>
      </c>
      <c r="AM89" s="100">
        <v>0</v>
      </c>
      <c r="AN89" s="100">
        <v>0</v>
      </c>
      <c r="AO89" s="100">
        <v>0</v>
      </c>
      <c r="AP89" s="100">
        <v>0</v>
      </c>
      <c r="AQ89" s="100">
        <v>0</v>
      </c>
      <c r="AR89" s="100">
        <v>0</v>
      </c>
      <c r="AS89" s="100">
        <v>0</v>
      </c>
      <c r="AT89" s="100">
        <v>0</v>
      </c>
      <c r="AU89" s="100">
        <v>0</v>
      </c>
      <c r="AV89" s="100">
        <v>0</v>
      </c>
      <c r="AW89" s="100">
        <v>0</v>
      </c>
      <c r="AX89" s="100">
        <v>0</v>
      </c>
      <c r="AY89" s="100">
        <v>0</v>
      </c>
      <c r="AZ89" s="100">
        <v>0</v>
      </c>
      <c r="BA89" s="100">
        <v>0</v>
      </c>
      <c r="BB89" s="100">
        <v>0</v>
      </c>
      <c r="BC89" s="100">
        <v>0</v>
      </c>
      <c r="BD89" s="100">
        <v>0</v>
      </c>
      <c r="BE89" s="100">
        <v>0</v>
      </c>
      <c r="BF89" s="100">
        <v>0</v>
      </c>
      <c r="BG89" s="100">
        <v>0</v>
      </c>
      <c r="BH89" s="100">
        <v>0</v>
      </c>
      <c r="BI89" s="100">
        <v>0</v>
      </c>
      <c r="BJ89" s="100">
        <v>0</v>
      </c>
      <c r="BK89" s="100">
        <v>0</v>
      </c>
      <c r="BL89" s="100">
        <v>0</v>
      </c>
      <c r="BM89" s="100">
        <v>0</v>
      </c>
      <c r="BN89" s="100">
        <v>0</v>
      </c>
      <c r="BO89" s="100">
        <v>0</v>
      </c>
      <c r="BP89" s="100">
        <v>0</v>
      </c>
      <c r="BQ89" s="100">
        <v>0</v>
      </c>
      <c r="BR89" s="100">
        <v>0</v>
      </c>
      <c r="BS89" s="100">
        <v>0</v>
      </c>
      <c r="BT89" s="100">
        <v>0</v>
      </c>
      <c r="BU89" s="100">
        <v>0</v>
      </c>
      <c r="BV89" s="100">
        <v>0</v>
      </c>
      <c r="BW89" s="100">
        <v>0</v>
      </c>
      <c r="BX89" s="100">
        <v>0</v>
      </c>
      <c r="BY89" s="100">
        <v>0</v>
      </c>
      <c r="BZ89" s="100">
        <v>0</v>
      </c>
      <c r="CA89" s="100">
        <v>0</v>
      </c>
      <c r="CB89" s="100">
        <v>0</v>
      </c>
      <c r="CC89" s="100">
        <v>0</v>
      </c>
      <c r="CD89" s="100">
        <v>0</v>
      </c>
      <c r="CE89" s="100">
        <v>0</v>
      </c>
      <c r="CF89" s="100">
        <v>0</v>
      </c>
      <c r="CG89" s="100">
        <v>0</v>
      </c>
      <c r="CH89" s="100">
        <v>0</v>
      </c>
      <c r="CI89" s="100">
        <v>0</v>
      </c>
      <c r="CJ89" s="100">
        <v>0</v>
      </c>
      <c r="CK89" s="100">
        <v>0</v>
      </c>
      <c r="CL89" s="100">
        <v>0</v>
      </c>
      <c r="CM89" s="100">
        <v>0</v>
      </c>
      <c r="CN89" s="100">
        <v>0</v>
      </c>
      <c r="CO89" s="100">
        <v>0</v>
      </c>
      <c r="CP89" s="100">
        <v>0</v>
      </c>
      <c r="CQ89" s="100">
        <v>0</v>
      </c>
      <c r="CR89" s="100">
        <v>0</v>
      </c>
      <c r="CS89" s="100">
        <v>0</v>
      </c>
      <c r="CT89" s="100">
        <v>0</v>
      </c>
      <c r="CU89" s="100">
        <v>0</v>
      </c>
    </row>
    <row r="90" spans="2:99">
      <c r="C90" s="99" t="s">
        <v>256</v>
      </c>
      <c r="D90" s="100">
        <v>12</v>
      </c>
      <c r="E90" s="100">
        <v>26366.399999999998</v>
      </c>
      <c r="F90" s="100">
        <v>12</v>
      </c>
      <c r="G90" s="100">
        <v>26366.399999999998</v>
      </c>
      <c r="H90" s="100">
        <v>13</v>
      </c>
      <c r="I90" s="100">
        <v>28563.599999999999</v>
      </c>
      <c r="J90" s="100">
        <v>18</v>
      </c>
      <c r="K90" s="100">
        <v>39549.599999999999</v>
      </c>
      <c r="L90" s="100">
        <v>14</v>
      </c>
      <c r="M90" s="100">
        <v>30760.799999999996</v>
      </c>
      <c r="N90" s="100">
        <v>12</v>
      </c>
      <c r="O90" s="100">
        <v>26366.399999999998</v>
      </c>
      <c r="P90" s="100">
        <v>13</v>
      </c>
      <c r="Q90" s="100">
        <v>28563.599999999999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  <c r="W90" s="100">
        <v>0</v>
      </c>
      <c r="X90" s="100">
        <v>0</v>
      </c>
      <c r="Y90" s="100">
        <v>0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0">
        <v>0</v>
      </c>
      <c r="AH90" s="100">
        <v>0</v>
      </c>
      <c r="AI90" s="100">
        <v>0</v>
      </c>
      <c r="AJ90" s="100">
        <v>0</v>
      </c>
      <c r="AK90" s="100">
        <v>0</v>
      </c>
      <c r="AL90" s="100">
        <v>0</v>
      </c>
      <c r="AM90" s="100">
        <v>0</v>
      </c>
      <c r="AN90" s="100">
        <v>0</v>
      </c>
      <c r="AO90" s="100">
        <v>0</v>
      </c>
      <c r="AP90" s="100">
        <v>0</v>
      </c>
      <c r="AQ90" s="100">
        <v>0</v>
      </c>
      <c r="AR90" s="100">
        <v>0</v>
      </c>
      <c r="AS90" s="100">
        <v>0</v>
      </c>
      <c r="AT90" s="100">
        <v>0</v>
      </c>
      <c r="AU90" s="100">
        <v>0</v>
      </c>
      <c r="AV90" s="100">
        <v>0</v>
      </c>
      <c r="AW90" s="100">
        <v>0</v>
      </c>
      <c r="AX90" s="100">
        <v>0</v>
      </c>
      <c r="AY90" s="100">
        <v>0</v>
      </c>
      <c r="AZ90" s="100">
        <v>0</v>
      </c>
      <c r="BA90" s="100">
        <v>0</v>
      </c>
      <c r="BB90" s="100">
        <v>0</v>
      </c>
      <c r="BC90" s="100">
        <v>0</v>
      </c>
      <c r="BD90" s="100">
        <v>0</v>
      </c>
      <c r="BE90" s="100">
        <v>0</v>
      </c>
      <c r="BF90" s="100">
        <v>0</v>
      </c>
      <c r="BG90" s="100">
        <v>0</v>
      </c>
      <c r="BH90" s="100">
        <v>0</v>
      </c>
      <c r="BI90" s="100">
        <v>0</v>
      </c>
      <c r="BJ90" s="100">
        <v>0</v>
      </c>
      <c r="BK90" s="100">
        <v>0</v>
      </c>
      <c r="BL90" s="100">
        <v>0</v>
      </c>
      <c r="BM90" s="100">
        <v>0</v>
      </c>
      <c r="BN90" s="100">
        <v>0</v>
      </c>
      <c r="BO90" s="100">
        <v>0</v>
      </c>
      <c r="BP90" s="100">
        <v>0</v>
      </c>
      <c r="BQ90" s="100">
        <v>0</v>
      </c>
      <c r="BR90" s="100">
        <v>0</v>
      </c>
      <c r="BS90" s="100">
        <v>0</v>
      </c>
      <c r="BT90" s="100">
        <v>0</v>
      </c>
      <c r="BU90" s="100">
        <v>0</v>
      </c>
      <c r="BV90" s="100">
        <v>0</v>
      </c>
      <c r="BW90" s="100">
        <v>0</v>
      </c>
      <c r="BX90" s="100">
        <v>0</v>
      </c>
      <c r="BY90" s="100">
        <v>0</v>
      </c>
      <c r="BZ90" s="100">
        <v>0</v>
      </c>
      <c r="CA90" s="100">
        <v>0</v>
      </c>
      <c r="CB90" s="100">
        <v>0</v>
      </c>
      <c r="CC90" s="100">
        <v>0</v>
      </c>
      <c r="CD90" s="100">
        <v>0</v>
      </c>
      <c r="CE90" s="100">
        <v>0</v>
      </c>
      <c r="CF90" s="100">
        <v>0</v>
      </c>
      <c r="CG90" s="100">
        <v>0</v>
      </c>
      <c r="CH90" s="100">
        <v>0</v>
      </c>
      <c r="CI90" s="100">
        <v>0</v>
      </c>
      <c r="CJ90" s="100">
        <v>0</v>
      </c>
      <c r="CK90" s="100">
        <v>0</v>
      </c>
      <c r="CL90" s="100">
        <v>0</v>
      </c>
      <c r="CM90" s="100">
        <v>0</v>
      </c>
      <c r="CN90" s="100">
        <v>0</v>
      </c>
      <c r="CO90" s="100">
        <v>0</v>
      </c>
      <c r="CP90" s="100">
        <v>0</v>
      </c>
      <c r="CQ90" s="100">
        <v>0</v>
      </c>
      <c r="CR90" s="100">
        <v>0</v>
      </c>
      <c r="CS90" s="100">
        <v>0</v>
      </c>
      <c r="CT90" s="100">
        <v>0</v>
      </c>
      <c r="CU90" s="100">
        <v>0</v>
      </c>
    </row>
    <row r="91" spans="2:99">
      <c r="C91" s="99" t="s">
        <v>257</v>
      </c>
      <c r="D91" s="100">
        <v>10</v>
      </c>
      <c r="E91" s="100">
        <v>22967.999999999996</v>
      </c>
      <c r="F91" s="100">
        <v>10</v>
      </c>
      <c r="G91" s="100">
        <v>22967.999999999996</v>
      </c>
      <c r="H91" s="100">
        <v>11</v>
      </c>
      <c r="I91" s="100">
        <v>25264.799999999996</v>
      </c>
      <c r="J91" s="100">
        <v>18</v>
      </c>
      <c r="K91" s="100">
        <v>41342.399999999994</v>
      </c>
      <c r="L91" s="100">
        <v>15</v>
      </c>
      <c r="M91" s="100">
        <v>34451.999999999993</v>
      </c>
      <c r="N91" s="100">
        <v>12</v>
      </c>
      <c r="O91" s="100">
        <v>27561.599999999999</v>
      </c>
      <c r="P91" s="100">
        <v>14</v>
      </c>
      <c r="Q91" s="100">
        <v>32155.199999999997</v>
      </c>
      <c r="R91" s="100">
        <v>0</v>
      </c>
      <c r="S91" s="100">
        <v>0</v>
      </c>
      <c r="T91" s="100">
        <v>0</v>
      </c>
      <c r="U91" s="100">
        <v>0</v>
      </c>
      <c r="V91" s="100">
        <v>0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0">
        <v>0</v>
      </c>
      <c r="AF91" s="100">
        <v>0</v>
      </c>
      <c r="AG91" s="100">
        <v>0</v>
      </c>
      <c r="AH91" s="100">
        <v>0</v>
      </c>
      <c r="AI91" s="100">
        <v>0</v>
      </c>
      <c r="AJ91" s="100">
        <v>0</v>
      </c>
      <c r="AK91" s="100">
        <v>0</v>
      </c>
      <c r="AL91" s="100">
        <v>0</v>
      </c>
      <c r="AM91" s="100">
        <v>0</v>
      </c>
      <c r="AN91" s="100">
        <v>0</v>
      </c>
      <c r="AO91" s="100">
        <v>0</v>
      </c>
      <c r="AP91" s="100">
        <v>0</v>
      </c>
      <c r="AQ91" s="100">
        <v>0</v>
      </c>
      <c r="AR91" s="100">
        <v>0</v>
      </c>
      <c r="AS91" s="100">
        <v>0</v>
      </c>
      <c r="AT91" s="100">
        <v>0</v>
      </c>
      <c r="AU91" s="100">
        <v>0</v>
      </c>
      <c r="AV91" s="100">
        <v>0</v>
      </c>
      <c r="AW91" s="100">
        <v>0</v>
      </c>
      <c r="AX91" s="100">
        <v>0</v>
      </c>
      <c r="AY91" s="100">
        <v>0</v>
      </c>
      <c r="AZ91" s="100">
        <v>0</v>
      </c>
      <c r="BA91" s="100">
        <v>0</v>
      </c>
      <c r="BB91" s="100">
        <v>0</v>
      </c>
      <c r="BC91" s="100">
        <v>0</v>
      </c>
      <c r="BD91" s="100">
        <v>0</v>
      </c>
      <c r="BE91" s="100">
        <v>0</v>
      </c>
      <c r="BF91" s="100">
        <v>0</v>
      </c>
      <c r="BG91" s="100">
        <v>0</v>
      </c>
      <c r="BH91" s="100">
        <v>0</v>
      </c>
      <c r="BI91" s="100">
        <v>0</v>
      </c>
      <c r="BJ91" s="100">
        <v>0</v>
      </c>
      <c r="BK91" s="100">
        <v>0</v>
      </c>
      <c r="BL91" s="100">
        <v>0</v>
      </c>
      <c r="BM91" s="100">
        <v>0</v>
      </c>
      <c r="BN91" s="100">
        <v>0</v>
      </c>
      <c r="BO91" s="100">
        <v>0</v>
      </c>
      <c r="BP91" s="100">
        <v>0</v>
      </c>
      <c r="BQ91" s="100">
        <v>0</v>
      </c>
      <c r="BR91" s="100">
        <v>0</v>
      </c>
      <c r="BS91" s="100">
        <v>0</v>
      </c>
      <c r="BT91" s="100">
        <v>0</v>
      </c>
      <c r="BU91" s="100">
        <v>0</v>
      </c>
      <c r="BV91" s="100">
        <v>0</v>
      </c>
      <c r="BW91" s="100">
        <v>0</v>
      </c>
      <c r="BX91" s="100">
        <v>0</v>
      </c>
      <c r="BY91" s="100">
        <v>0</v>
      </c>
      <c r="BZ91" s="100">
        <v>0</v>
      </c>
      <c r="CA91" s="100">
        <v>0</v>
      </c>
      <c r="CB91" s="100">
        <v>0</v>
      </c>
      <c r="CC91" s="100">
        <v>0</v>
      </c>
      <c r="CD91" s="100">
        <v>0</v>
      </c>
      <c r="CE91" s="100">
        <v>0</v>
      </c>
      <c r="CF91" s="100">
        <v>0</v>
      </c>
      <c r="CG91" s="100">
        <v>0</v>
      </c>
      <c r="CH91" s="100">
        <v>0</v>
      </c>
      <c r="CI91" s="100">
        <v>0</v>
      </c>
      <c r="CJ91" s="100">
        <v>0</v>
      </c>
      <c r="CK91" s="100">
        <v>0</v>
      </c>
      <c r="CL91" s="100">
        <v>0</v>
      </c>
      <c r="CM91" s="100">
        <v>0</v>
      </c>
      <c r="CN91" s="100">
        <v>0</v>
      </c>
      <c r="CO91" s="100">
        <v>0</v>
      </c>
      <c r="CP91" s="100">
        <v>0</v>
      </c>
      <c r="CQ91" s="100">
        <v>0</v>
      </c>
      <c r="CR91" s="100">
        <v>0</v>
      </c>
      <c r="CS91" s="100">
        <v>0</v>
      </c>
      <c r="CT91" s="100">
        <v>0</v>
      </c>
      <c r="CU91" s="100">
        <v>0</v>
      </c>
    </row>
    <row r="92" spans="2:99">
      <c r="C92" s="99" t="s">
        <v>258</v>
      </c>
      <c r="D92" s="100">
        <v>13</v>
      </c>
      <c r="E92" s="100">
        <v>18470.399999999998</v>
      </c>
      <c r="F92" s="100">
        <v>12</v>
      </c>
      <c r="G92" s="100">
        <v>17049.599999999999</v>
      </c>
      <c r="H92" s="100">
        <v>14</v>
      </c>
      <c r="I92" s="100">
        <v>19891.2</v>
      </c>
      <c r="J92" s="100">
        <v>23</v>
      </c>
      <c r="K92" s="100">
        <v>32678.399999999998</v>
      </c>
      <c r="L92" s="100">
        <v>15</v>
      </c>
      <c r="M92" s="100">
        <v>21312</v>
      </c>
      <c r="N92" s="100">
        <v>12</v>
      </c>
      <c r="O92" s="100">
        <v>17049.599999999999</v>
      </c>
      <c r="P92" s="100">
        <v>17</v>
      </c>
      <c r="Q92" s="100">
        <v>24153.599999999999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0</v>
      </c>
      <c r="X92" s="100">
        <v>0</v>
      </c>
      <c r="Y92" s="100">
        <v>0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  <c r="AE92" s="100">
        <v>0</v>
      </c>
      <c r="AF92" s="100">
        <v>0</v>
      </c>
      <c r="AG92" s="100">
        <v>0</v>
      </c>
      <c r="AH92" s="100">
        <v>0</v>
      </c>
      <c r="AI92" s="100">
        <v>0</v>
      </c>
      <c r="AJ92" s="100">
        <v>0</v>
      </c>
      <c r="AK92" s="100">
        <v>0</v>
      </c>
      <c r="AL92" s="100">
        <v>0</v>
      </c>
      <c r="AM92" s="100">
        <v>0</v>
      </c>
      <c r="AN92" s="100">
        <v>0</v>
      </c>
      <c r="AO92" s="100">
        <v>0</v>
      </c>
      <c r="AP92" s="100">
        <v>0</v>
      </c>
      <c r="AQ92" s="100">
        <v>0</v>
      </c>
      <c r="AR92" s="100">
        <v>0</v>
      </c>
      <c r="AS92" s="100">
        <v>0</v>
      </c>
      <c r="AT92" s="100">
        <v>0</v>
      </c>
      <c r="AU92" s="100">
        <v>0</v>
      </c>
      <c r="AV92" s="100">
        <v>0</v>
      </c>
      <c r="AW92" s="100">
        <v>0</v>
      </c>
      <c r="AX92" s="100">
        <v>0</v>
      </c>
      <c r="AY92" s="100">
        <v>0</v>
      </c>
      <c r="AZ92" s="100">
        <v>0</v>
      </c>
      <c r="BA92" s="100">
        <v>0</v>
      </c>
      <c r="BB92" s="100">
        <v>0</v>
      </c>
      <c r="BC92" s="100">
        <v>0</v>
      </c>
      <c r="BD92" s="100">
        <v>0</v>
      </c>
      <c r="BE92" s="100">
        <v>0</v>
      </c>
      <c r="BF92" s="100">
        <v>0</v>
      </c>
      <c r="BG92" s="100">
        <v>0</v>
      </c>
      <c r="BH92" s="100">
        <v>0</v>
      </c>
      <c r="BI92" s="100">
        <v>0</v>
      </c>
      <c r="BJ92" s="100">
        <v>0</v>
      </c>
      <c r="BK92" s="100">
        <v>0</v>
      </c>
      <c r="BL92" s="100">
        <v>0</v>
      </c>
      <c r="BM92" s="100">
        <v>0</v>
      </c>
      <c r="BN92" s="100">
        <v>0</v>
      </c>
      <c r="BO92" s="100">
        <v>0</v>
      </c>
      <c r="BP92" s="100">
        <v>0</v>
      </c>
      <c r="BQ92" s="100">
        <v>0</v>
      </c>
      <c r="BR92" s="100">
        <v>0</v>
      </c>
      <c r="BS92" s="100">
        <v>0</v>
      </c>
      <c r="BT92" s="100">
        <v>0</v>
      </c>
      <c r="BU92" s="100">
        <v>0</v>
      </c>
      <c r="BV92" s="100">
        <v>0</v>
      </c>
      <c r="BW92" s="100">
        <v>0</v>
      </c>
      <c r="BX92" s="100">
        <v>0</v>
      </c>
      <c r="BY92" s="100">
        <v>0</v>
      </c>
      <c r="BZ92" s="100">
        <v>0</v>
      </c>
      <c r="CA92" s="100">
        <v>0</v>
      </c>
      <c r="CB92" s="100">
        <v>0</v>
      </c>
      <c r="CC92" s="100">
        <v>0</v>
      </c>
      <c r="CD92" s="100">
        <v>0</v>
      </c>
      <c r="CE92" s="100">
        <v>0</v>
      </c>
      <c r="CF92" s="100">
        <v>0</v>
      </c>
      <c r="CG92" s="100">
        <v>0</v>
      </c>
      <c r="CH92" s="100">
        <v>0</v>
      </c>
      <c r="CI92" s="100">
        <v>0</v>
      </c>
      <c r="CJ92" s="100">
        <v>0</v>
      </c>
      <c r="CK92" s="100">
        <v>0</v>
      </c>
      <c r="CL92" s="100">
        <v>0</v>
      </c>
      <c r="CM92" s="100">
        <v>0</v>
      </c>
      <c r="CN92" s="100">
        <v>0</v>
      </c>
      <c r="CO92" s="100">
        <v>0</v>
      </c>
      <c r="CP92" s="100">
        <v>0</v>
      </c>
      <c r="CQ92" s="100">
        <v>0</v>
      </c>
      <c r="CR92" s="100">
        <v>0</v>
      </c>
      <c r="CS92" s="100">
        <v>0</v>
      </c>
      <c r="CT92" s="100">
        <v>0</v>
      </c>
      <c r="CU92" s="100">
        <v>0</v>
      </c>
    </row>
    <row r="93" spans="2:99">
      <c r="C93" s="99" t="s">
        <v>259</v>
      </c>
      <c r="D93" s="100">
        <v>12</v>
      </c>
      <c r="E93" s="100">
        <v>21268.799999999999</v>
      </c>
      <c r="F93" s="100">
        <v>11</v>
      </c>
      <c r="G93" s="100">
        <v>19496.399999999998</v>
      </c>
      <c r="H93" s="100">
        <v>14</v>
      </c>
      <c r="I93" s="100">
        <v>24813.599999999999</v>
      </c>
      <c r="J93" s="100">
        <v>20</v>
      </c>
      <c r="K93" s="100">
        <v>35448</v>
      </c>
      <c r="L93" s="100">
        <v>15</v>
      </c>
      <c r="M93" s="100">
        <v>26585.999999999996</v>
      </c>
      <c r="N93" s="100">
        <v>11</v>
      </c>
      <c r="O93" s="100">
        <v>19496.399999999998</v>
      </c>
      <c r="P93" s="100">
        <v>16</v>
      </c>
      <c r="Q93" s="100">
        <v>28358.399999999998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  <c r="AE93" s="100">
        <v>0</v>
      </c>
      <c r="AF93" s="100">
        <v>0</v>
      </c>
      <c r="AG93" s="100">
        <v>0</v>
      </c>
      <c r="AH93" s="100">
        <v>0</v>
      </c>
      <c r="AI93" s="100">
        <v>0</v>
      </c>
      <c r="AJ93" s="100">
        <v>0</v>
      </c>
      <c r="AK93" s="100">
        <v>0</v>
      </c>
      <c r="AL93" s="100">
        <v>0</v>
      </c>
      <c r="AM93" s="100">
        <v>0</v>
      </c>
      <c r="AN93" s="100">
        <v>0</v>
      </c>
      <c r="AO93" s="100">
        <v>0</v>
      </c>
      <c r="AP93" s="100">
        <v>0</v>
      </c>
      <c r="AQ93" s="100">
        <v>0</v>
      </c>
      <c r="AR93" s="100">
        <v>0</v>
      </c>
      <c r="AS93" s="100">
        <v>0</v>
      </c>
      <c r="AT93" s="100">
        <v>0</v>
      </c>
      <c r="AU93" s="100">
        <v>0</v>
      </c>
      <c r="AV93" s="100">
        <v>0</v>
      </c>
      <c r="AW93" s="100">
        <v>0</v>
      </c>
      <c r="AX93" s="100">
        <v>0</v>
      </c>
      <c r="AY93" s="100">
        <v>0</v>
      </c>
      <c r="AZ93" s="100">
        <v>0</v>
      </c>
      <c r="BA93" s="100">
        <v>0</v>
      </c>
      <c r="BB93" s="100">
        <v>0</v>
      </c>
      <c r="BC93" s="100">
        <v>0</v>
      </c>
      <c r="BD93" s="100">
        <v>0</v>
      </c>
      <c r="BE93" s="100">
        <v>0</v>
      </c>
      <c r="BF93" s="100">
        <v>0</v>
      </c>
      <c r="BG93" s="100">
        <v>0</v>
      </c>
      <c r="BH93" s="100">
        <v>0</v>
      </c>
      <c r="BI93" s="100">
        <v>0</v>
      </c>
      <c r="BJ93" s="100">
        <v>0</v>
      </c>
      <c r="BK93" s="100">
        <v>0</v>
      </c>
      <c r="BL93" s="100">
        <v>0</v>
      </c>
      <c r="BM93" s="100">
        <v>0</v>
      </c>
      <c r="BN93" s="100">
        <v>0</v>
      </c>
      <c r="BO93" s="100">
        <v>0</v>
      </c>
      <c r="BP93" s="100">
        <v>0</v>
      </c>
      <c r="BQ93" s="100">
        <v>0</v>
      </c>
      <c r="BR93" s="100">
        <v>0</v>
      </c>
      <c r="BS93" s="100">
        <v>0</v>
      </c>
      <c r="BT93" s="100">
        <v>0</v>
      </c>
      <c r="BU93" s="100">
        <v>0</v>
      </c>
      <c r="BV93" s="100">
        <v>0</v>
      </c>
      <c r="BW93" s="100">
        <v>0</v>
      </c>
      <c r="BX93" s="100">
        <v>0</v>
      </c>
      <c r="BY93" s="100">
        <v>0</v>
      </c>
      <c r="BZ93" s="100">
        <v>0</v>
      </c>
      <c r="CA93" s="100">
        <v>0</v>
      </c>
      <c r="CB93" s="100">
        <v>0</v>
      </c>
      <c r="CC93" s="100">
        <v>0</v>
      </c>
      <c r="CD93" s="100">
        <v>0</v>
      </c>
      <c r="CE93" s="100">
        <v>0</v>
      </c>
      <c r="CF93" s="100">
        <v>0</v>
      </c>
      <c r="CG93" s="100">
        <v>0</v>
      </c>
      <c r="CH93" s="100">
        <v>0</v>
      </c>
      <c r="CI93" s="100">
        <v>0</v>
      </c>
      <c r="CJ93" s="100">
        <v>0</v>
      </c>
      <c r="CK93" s="100">
        <v>0</v>
      </c>
      <c r="CL93" s="100">
        <v>0</v>
      </c>
      <c r="CM93" s="100">
        <v>0</v>
      </c>
      <c r="CN93" s="100">
        <v>0</v>
      </c>
      <c r="CO93" s="100">
        <v>0</v>
      </c>
      <c r="CP93" s="100">
        <v>0</v>
      </c>
      <c r="CQ93" s="100">
        <v>0</v>
      </c>
      <c r="CR93" s="100">
        <v>0</v>
      </c>
      <c r="CS93" s="100">
        <v>0</v>
      </c>
      <c r="CT93" s="100">
        <v>0</v>
      </c>
      <c r="CU93" s="100">
        <v>0</v>
      </c>
    </row>
    <row r="94" spans="2:99">
      <c r="C94" s="99" t="s">
        <v>260</v>
      </c>
      <c r="D94" s="100">
        <v>12</v>
      </c>
      <c r="E94" s="100">
        <v>28742.399999999998</v>
      </c>
      <c r="F94" s="100">
        <v>10</v>
      </c>
      <c r="G94" s="100">
        <v>23952</v>
      </c>
      <c r="H94" s="100">
        <v>14</v>
      </c>
      <c r="I94" s="100">
        <v>33532.799999999996</v>
      </c>
      <c r="J94" s="100">
        <v>20</v>
      </c>
      <c r="K94" s="100">
        <v>47904</v>
      </c>
      <c r="L94" s="100">
        <v>15</v>
      </c>
      <c r="M94" s="100">
        <v>35928</v>
      </c>
      <c r="N94" s="100">
        <v>11</v>
      </c>
      <c r="O94" s="100">
        <v>26347.199999999997</v>
      </c>
      <c r="P94" s="100">
        <v>14</v>
      </c>
      <c r="Q94" s="100">
        <v>33532.799999999996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00">
        <v>0</v>
      </c>
      <c r="AF94" s="100">
        <v>0</v>
      </c>
      <c r="AG94" s="100">
        <v>0</v>
      </c>
      <c r="AH94" s="100">
        <v>0</v>
      </c>
      <c r="AI94" s="100">
        <v>0</v>
      </c>
      <c r="AJ94" s="100">
        <v>0</v>
      </c>
      <c r="AK94" s="100">
        <v>0</v>
      </c>
      <c r="AL94" s="100">
        <v>0</v>
      </c>
      <c r="AM94" s="100">
        <v>0</v>
      </c>
      <c r="AN94" s="100">
        <v>0</v>
      </c>
      <c r="AO94" s="100">
        <v>0</v>
      </c>
      <c r="AP94" s="100">
        <v>0</v>
      </c>
      <c r="AQ94" s="100">
        <v>0</v>
      </c>
      <c r="AR94" s="100">
        <v>0</v>
      </c>
      <c r="AS94" s="100">
        <v>0</v>
      </c>
      <c r="AT94" s="100">
        <v>0</v>
      </c>
      <c r="AU94" s="100">
        <v>0</v>
      </c>
      <c r="AV94" s="100">
        <v>0</v>
      </c>
      <c r="AW94" s="100">
        <v>0</v>
      </c>
      <c r="AX94" s="100">
        <v>0</v>
      </c>
      <c r="AY94" s="100">
        <v>0</v>
      </c>
      <c r="AZ94" s="100">
        <v>0</v>
      </c>
      <c r="BA94" s="100">
        <v>0</v>
      </c>
      <c r="BB94" s="100">
        <v>0</v>
      </c>
      <c r="BC94" s="100">
        <v>0</v>
      </c>
      <c r="BD94" s="100">
        <v>0</v>
      </c>
      <c r="BE94" s="100">
        <v>0</v>
      </c>
      <c r="BF94" s="100">
        <v>0</v>
      </c>
      <c r="BG94" s="100">
        <v>0</v>
      </c>
      <c r="BH94" s="100">
        <v>0</v>
      </c>
      <c r="BI94" s="100">
        <v>0</v>
      </c>
      <c r="BJ94" s="100">
        <v>0</v>
      </c>
      <c r="BK94" s="100">
        <v>0</v>
      </c>
      <c r="BL94" s="100">
        <v>0</v>
      </c>
      <c r="BM94" s="100">
        <v>0</v>
      </c>
      <c r="BN94" s="100">
        <v>0</v>
      </c>
      <c r="BO94" s="100">
        <v>0</v>
      </c>
      <c r="BP94" s="100">
        <v>0</v>
      </c>
      <c r="BQ94" s="100">
        <v>0</v>
      </c>
      <c r="BR94" s="100">
        <v>0</v>
      </c>
      <c r="BS94" s="100">
        <v>0</v>
      </c>
      <c r="BT94" s="100">
        <v>0</v>
      </c>
      <c r="BU94" s="100">
        <v>0</v>
      </c>
      <c r="BV94" s="100">
        <v>0</v>
      </c>
      <c r="BW94" s="100">
        <v>0</v>
      </c>
      <c r="BX94" s="100">
        <v>0</v>
      </c>
      <c r="BY94" s="100">
        <v>0</v>
      </c>
      <c r="BZ94" s="100">
        <v>0</v>
      </c>
      <c r="CA94" s="100">
        <v>0</v>
      </c>
      <c r="CB94" s="100">
        <v>0</v>
      </c>
      <c r="CC94" s="100">
        <v>0</v>
      </c>
      <c r="CD94" s="100">
        <v>0</v>
      </c>
      <c r="CE94" s="100">
        <v>0</v>
      </c>
      <c r="CF94" s="100">
        <v>0</v>
      </c>
      <c r="CG94" s="100">
        <v>0</v>
      </c>
      <c r="CH94" s="100">
        <v>0</v>
      </c>
      <c r="CI94" s="100">
        <v>0</v>
      </c>
      <c r="CJ94" s="100">
        <v>0</v>
      </c>
      <c r="CK94" s="100">
        <v>0</v>
      </c>
      <c r="CL94" s="100">
        <v>0</v>
      </c>
      <c r="CM94" s="100">
        <v>0</v>
      </c>
      <c r="CN94" s="100">
        <v>0</v>
      </c>
      <c r="CO94" s="100">
        <v>0</v>
      </c>
      <c r="CP94" s="100">
        <v>0</v>
      </c>
      <c r="CQ94" s="100">
        <v>0</v>
      </c>
      <c r="CR94" s="100">
        <v>0</v>
      </c>
      <c r="CS94" s="100">
        <v>0</v>
      </c>
      <c r="CT94" s="100">
        <v>0</v>
      </c>
      <c r="CU94" s="100">
        <v>0</v>
      </c>
    </row>
    <row r="95" spans="2:99">
      <c r="B95" s="99" t="s">
        <v>132</v>
      </c>
      <c r="C95" s="99" t="s">
        <v>261</v>
      </c>
      <c r="D95" s="100">
        <v>12</v>
      </c>
      <c r="E95" s="100">
        <v>20793.599999999999</v>
      </c>
      <c r="F95" s="100">
        <v>13</v>
      </c>
      <c r="G95" s="100">
        <v>22526.399999999998</v>
      </c>
      <c r="H95" s="100">
        <v>14</v>
      </c>
      <c r="I95" s="100">
        <v>24259.200000000001</v>
      </c>
      <c r="J95" s="100">
        <v>14</v>
      </c>
      <c r="K95" s="100">
        <v>24259.200000000001</v>
      </c>
      <c r="L95" s="100">
        <v>9</v>
      </c>
      <c r="M95" s="100">
        <v>15595.199999999999</v>
      </c>
      <c r="N95" s="100">
        <v>15</v>
      </c>
      <c r="O95" s="100">
        <v>25992</v>
      </c>
      <c r="P95" s="100">
        <v>7</v>
      </c>
      <c r="Q95" s="100">
        <v>12129.6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0</v>
      </c>
      <c r="AC95" s="100">
        <v>0</v>
      </c>
      <c r="AD95" s="100">
        <v>0</v>
      </c>
      <c r="AE95" s="100">
        <v>0</v>
      </c>
      <c r="AF95" s="100">
        <v>0</v>
      </c>
      <c r="AG95" s="100">
        <v>0</v>
      </c>
      <c r="AH95" s="100">
        <v>0</v>
      </c>
      <c r="AI95" s="100">
        <v>0</v>
      </c>
      <c r="AJ95" s="100">
        <v>0</v>
      </c>
      <c r="AK95" s="100">
        <v>0</v>
      </c>
      <c r="AL95" s="100">
        <v>0</v>
      </c>
      <c r="AM95" s="100">
        <v>0</v>
      </c>
      <c r="AN95" s="100">
        <v>0</v>
      </c>
      <c r="AO95" s="100">
        <v>0</v>
      </c>
      <c r="AP95" s="100">
        <v>0</v>
      </c>
      <c r="AQ95" s="100">
        <v>0</v>
      </c>
      <c r="AR95" s="100">
        <v>0</v>
      </c>
      <c r="AS95" s="100">
        <v>0</v>
      </c>
      <c r="AT95" s="100">
        <v>0</v>
      </c>
      <c r="AU95" s="100">
        <v>0</v>
      </c>
      <c r="AV95" s="100">
        <v>0</v>
      </c>
      <c r="AW95" s="100">
        <v>0</v>
      </c>
      <c r="AX95" s="100">
        <v>0</v>
      </c>
      <c r="AY95" s="100">
        <v>0</v>
      </c>
      <c r="AZ95" s="100">
        <v>0</v>
      </c>
      <c r="BA95" s="100">
        <v>0</v>
      </c>
      <c r="BB95" s="100">
        <v>0</v>
      </c>
      <c r="BC95" s="100">
        <v>0</v>
      </c>
      <c r="BD95" s="100">
        <v>0</v>
      </c>
      <c r="BE95" s="100">
        <v>0</v>
      </c>
      <c r="BF95" s="100">
        <v>0</v>
      </c>
      <c r="BG95" s="100">
        <v>0</v>
      </c>
      <c r="BH95" s="100">
        <v>0</v>
      </c>
      <c r="BI95" s="100">
        <v>0</v>
      </c>
      <c r="BJ95" s="100">
        <v>0</v>
      </c>
      <c r="BK95" s="100">
        <v>0</v>
      </c>
      <c r="BL95" s="100">
        <v>0</v>
      </c>
      <c r="BM95" s="100">
        <v>0</v>
      </c>
      <c r="BN95" s="100">
        <v>0</v>
      </c>
      <c r="BO95" s="100">
        <v>0</v>
      </c>
      <c r="BP95" s="100">
        <v>0</v>
      </c>
      <c r="BQ95" s="100">
        <v>0</v>
      </c>
      <c r="BR95" s="100">
        <v>0</v>
      </c>
      <c r="BS95" s="100">
        <v>0</v>
      </c>
      <c r="BT95" s="100">
        <v>0</v>
      </c>
      <c r="BU95" s="100">
        <v>0</v>
      </c>
      <c r="BV95" s="100">
        <v>0</v>
      </c>
      <c r="BW95" s="100">
        <v>0</v>
      </c>
      <c r="BX95" s="100">
        <v>0</v>
      </c>
      <c r="BY95" s="100">
        <v>0</v>
      </c>
      <c r="BZ95" s="100">
        <v>0</v>
      </c>
      <c r="CA95" s="100">
        <v>0</v>
      </c>
      <c r="CB95" s="100">
        <v>0</v>
      </c>
      <c r="CC95" s="100">
        <v>0</v>
      </c>
      <c r="CD95" s="100">
        <v>0</v>
      </c>
      <c r="CE95" s="100">
        <v>0</v>
      </c>
      <c r="CF95" s="100">
        <v>0</v>
      </c>
      <c r="CG95" s="100">
        <v>0</v>
      </c>
      <c r="CH95" s="100">
        <v>0</v>
      </c>
      <c r="CI95" s="100">
        <v>0</v>
      </c>
      <c r="CJ95" s="100">
        <v>0</v>
      </c>
      <c r="CK95" s="100">
        <v>0</v>
      </c>
      <c r="CL95" s="100">
        <v>0</v>
      </c>
      <c r="CM95" s="100">
        <v>0</v>
      </c>
      <c r="CN95" s="100">
        <v>0</v>
      </c>
      <c r="CO95" s="100">
        <v>0</v>
      </c>
      <c r="CP95" s="100">
        <v>0</v>
      </c>
      <c r="CQ95" s="100">
        <v>0</v>
      </c>
      <c r="CR95" s="100">
        <v>0</v>
      </c>
      <c r="CS95" s="100">
        <v>0</v>
      </c>
      <c r="CT95" s="100">
        <v>0</v>
      </c>
      <c r="CU95" s="100">
        <v>0</v>
      </c>
    </row>
    <row r="96" spans="2:99">
      <c r="C96" s="99" t="s">
        <v>262</v>
      </c>
      <c r="D96" s="100">
        <v>15</v>
      </c>
      <c r="E96" s="100">
        <v>12347.999999999998</v>
      </c>
      <c r="F96" s="100">
        <v>15</v>
      </c>
      <c r="G96" s="100">
        <v>12347.999999999998</v>
      </c>
      <c r="H96" s="100">
        <v>16</v>
      </c>
      <c r="I96" s="100">
        <v>13171.199999999999</v>
      </c>
      <c r="J96" s="100">
        <v>15</v>
      </c>
      <c r="K96" s="100">
        <v>12347.999999999998</v>
      </c>
      <c r="L96" s="100">
        <v>8</v>
      </c>
      <c r="M96" s="100">
        <v>6585.5999999999995</v>
      </c>
      <c r="N96" s="100">
        <v>15</v>
      </c>
      <c r="O96" s="100">
        <v>12347.999999999998</v>
      </c>
      <c r="P96" s="100">
        <v>9</v>
      </c>
      <c r="Q96" s="100">
        <v>7408.7999999999993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0</v>
      </c>
      <c r="AC96" s="100">
        <v>0</v>
      </c>
      <c r="AD96" s="100">
        <v>0</v>
      </c>
      <c r="AE96" s="100">
        <v>0</v>
      </c>
      <c r="AF96" s="100">
        <v>0</v>
      </c>
      <c r="AG96" s="100">
        <v>0</v>
      </c>
      <c r="AH96" s="100">
        <v>0</v>
      </c>
      <c r="AI96" s="100">
        <v>0</v>
      </c>
      <c r="AJ96" s="100">
        <v>0</v>
      </c>
      <c r="AK96" s="100">
        <v>0</v>
      </c>
      <c r="AL96" s="100">
        <v>0</v>
      </c>
      <c r="AM96" s="100">
        <v>0</v>
      </c>
      <c r="AN96" s="100">
        <v>0</v>
      </c>
      <c r="AO96" s="100">
        <v>0</v>
      </c>
      <c r="AP96" s="100">
        <v>0</v>
      </c>
      <c r="AQ96" s="100">
        <v>0</v>
      </c>
      <c r="AR96" s="100">
        <v>0</v>
      </c>
      <c r="AS96" s="100">
        <v>0</v>
      </c>
      <c r="AT96" s="100">
        <v>0</v>
      </c>
      <c r="AU96" s="100">
        <v>0</v>
      </c>
      <c r="AV96" s="100">
        <v>0</v>
      </c>
      <c r="AW96" s="100">
        <v>0</v>
      </c>
      <c r="AX96" s="100">
        <v>0</v>
      </c>
      <c r="AY96" s="100">
        <v>0</v>
      </c>
      <c r="AZ96" s="100">
        <v>0</v>
      </c>
      <c r="BA96" s="100">
        <v>0</v>
      </c>
      <c r="BB96" s="100">
        <v>0</v>
      </c>
      <c r="BC96" s="100">
        <v>0</v>
      </c>
      <c r="BD96" s="100">
        <v>0</v>
      </c>
      <c r="BE96" s="100">
        <v>0</v>
      </c>
      <c r="BF96" s="100">
        <v>0</v>
      </c>
      <c r="BG96" s="100">
        <v>0</v>
      </c>
      <c r="BH96" s="100">
        <v>0</v>
      </c>
      <c r="BI96" s="100">
        <v>0</v>
      </c>
      <c r="BJ96" s="100">
        <v>0</v>
      </c>
      <c r="BK96" s="100">
        <v>0</v>
      </c>
      <c r="BL96" s="100">
        <v>0</v>
      </c>
      <c r="BM96" s="100">
        <v>0</v>
      </c>
      <c r="BN96" s="100">
        <v>0</v>
      </c>
      <c r="BO96" s="100">
        <v>0</v>
      </c>
      <c r="BP96" s="100">
        <v>0</v>
      </c>
      <c r="BQ96" s="100">
        <v>0</v>
      </c>
      <c r="BR96" s="100">
        <v>0</v>
      </c>
      <c r="BS96" s="100">
        <v>0</v>
      </c>
      <c r="BT96" s="100">
        <v>0</v>
      </c>
      <c r="BU96" s="100">
        <v>0</v>
      </c>
      <c r="BV96" s="100">
        <v>0</v>
      </c>
      <c r="BW96" s="100">
        <v>0</v>
      </c>
      <c r="BX96" s="100">
        <v>0</v>
      </c>
      <c r="BY96" s="100">
        <v>0</v>
      </c>
      <c r="BZ96" s="100">
        <v>0</v>
      </c>
      <c r="CA96" s="100">
        <v>0</v>
      </c>
      <c r="CB96" s="100">
        <v>0</v>
      </c>
      <c r="CC96" s="100">
        <v>0</v>
      </c>
      <c r="CD96" s="100">
        <v>0</v>
      </c>
      <c r="CE96" s="100">
        <v>0</v>
      </c>
      <c r="CF96" s="100">
        <v>0</v>
      </c>
      <c r="CG96" s="100">
        <v>0</v>
      </c>
      <c r="CH96" s="100">
        <v>0</v>
      </c>
      <c r="CI96" s="100">
        <v>0</v>
      </c>
      <c r="CJ96" s="100">
        <v>0</v>
      </c>
      <c r="CK96" s="100">
        <v>0</v>
      </c>
      <c r="CL96" s="100">
        <v>0</v>
      </c>
      <c r="CM96" s="100">
        <v>0</v>
      </c>
      <c r="CN96" s="100">
        <v>0</v>
      </c>
      <c r="CO96" s="100">
        <v>0</v>
      </c>
      <c r="CP96" s="100">
        <v>0</v>
      </c>
      <c r="CQ96" s="100">
        <v>0</v>
      </c>
      <c r="CR96" s="100">
        <v>0</v>
      </c>
      <c r="CS96" s="100">
        <v>0</v>
      </c>
      <c r="CT96" s="100">
        <v>0</v>
      </c>
      <c r="CU96" s="100">
        <v>0</v>
      </c>
    </row>
    <row r="97" spans="2:99">
      <c r="C97" s="99" t="s">
        <v>263</v>
      </c>
      <c r="D97" s="100">
        <v>12</v>
      </c>
      <c r="E97" s="100">
        <v>21945.599999999999</v>
      </c>
      <c r="F97" s="100">
        <v>13</v>
      </c>
      <c r="G97" s="100">
        <v>23774.399999999998</v>
      </c>
      <c r="H97" s="100">
        <v>13</v>
      </c>
      <c r="I97" s="100">
        <v>23774.399999999998</v>
      </c>
      <c r="J97" s="100">
        <v>12</v>
      </c>
      <c r="K97" s="100">
        <v>21945.599999999999</v>
      </c>
      <c r="L97" s="100">
        <v>8</v>
      </c>
      <c r="M97" s="100">
        <v>14630.4</v>
      </c>
      <c r="N97" s="100">
        <v>14</v>
      </c>
      <c r="O97" s="100">
        <v>25603.200000000001</v>
      </c>
      <c r="P97" s="100">
        <v>8</v>
      </c>
      <c r="Q97" s="100">
        <v>14630.4</v>
      </c>
      <c r="R97" s="100">
        <v>0</v>
      </c>
      <c r="S97" s="100">
        <v>0</v>
      </c>
      <c r="T97" s="100">
        <v>0</v>
      </c>
      <c r="U97" s="100">
        <v>0</v>
      </c>
      <c r="V97" s="100">
        <v>0</v>
      </c>
      <c r="W97" s="100">
        <v>0</v>
      </c>
      <c r="X97" s="100">
        <v>0</v>
      </c>
      <c r="Y97" s="100">
        <v>0</v>
      </c>
      <c r="Z97" s="100">
        <v>0</v>
      </c>
      <c r="AA97" s="100">
        <v>0</v>
      </c>
      <c r="AB97" s="100">
        <v>0</v>
      </c>
      <c r="AC97" s="100">
        <v>0</v>
      </c>
      <c r="AD97" s="100">
        <v>0</v>
      </c>
      <c r="AE97" s="100">
        <v>0</v>
      </c>
      <c r="AF97" s="100">
        <v>0</v>
      </c>
      <c r="AG97" s="100">
        <v>0</v>
      </c>
      <c r="AH97" s="100">
        <v>0</v>
      </c>
      <c r="AI97" s="100">
        <v>0</v>
      </c>
      <c r="AJ97" s="100">
        <v>0</v>
      </c>
      <c r="AK97" s="100">
        <v>0</v>
      </c>
      <c r="AL97" s="100">
        <v>0</v>
      </c>
      <c r="AM97" s="100">
        <v>0</v>
      </c>
      <c r="AN97" s="100">
        <v>0</v>
      </c>
      <c r="AO97" s="100">
        <v>0</v>
      </c>
      <c r="AP97" s="100">
        <v>0</v>
      </c>
      <c r="AQ97" s="100">
        <v>0</v>
      </c>
      <c r="AR97" s="100">
        <v>0</v>
      </c>
      <c r="AS97" s="100">
        <v>0</v>
      </c>
      <c r="AT97" s="100">
        <v>0</v>
      </c>
      <c r="AU97" s="100">
        <v>0</v>
      </c>
      <c r="AV97" s="100">
        <v>0</v>
      </c>
      <c r="AW97" s="100">
        <v>0</v>
      </c>
      <c r="AX97" s="100">
        <v>0</v>
      </c>
      <c r="AY97" s="100">
        <v>0</v>
      </c>
      <c r="AZ97" s="100">
        <v>0</v>
      </c>
      <c r="BA97" s="100">
        <v>0</v>
      </c>
      <c r="BB97" s="100">
        <v>0</v>
      </c>
      <c r="BC97" s="100">
        <v>0</v>
      </c>
      <c r="BD97" s="100">
        <v>0</v>
      </c>
      <c r="BE97" s="100">
        <v>0</v>
      </c>
      <c r="BF97" s="100">
        <v>0</v>
      </c>
      <c r="BG97" s="100">
        <v>0</v>
      </c>
      <c r="BH97" s="100">
        <v>0</v>
      </c>
      <c r="BI97" s="100">
        <v>0</v>
      </c>
      <c r="BJ97" s="100">
        <v>0</v>
      </c>
      <c r="BK97" s="100">
        <v>0</v>
      </c>
      <c r="BL97" s="100">
        <v>0</v>
      </c>
      <c r="BM97" s="100">
        <v>0</v>
      </c>
      <c r="BN97" s="100">
        <v>0</v>
      </c>
      <c r="BO97" s="100">
        <v>0</v>
      </c>
      <c r="BP97" s="100">
        <v>0</v>
      </c>
      <c r="BQ97" s="100">
        <v>0</v>
      </c>
      <c r="BR97" s="100">
        <v>0</v>
      </c>
      <c r="BS97" s="100">
        <v>0</v>
      </c>
      <c r="BT97" s="100">
        <v>0</v>
      </c>
      <c r="BU97" s="100">
        <v>0</v>
      </c>
      <c r="BV97" s="100">
        <v>0</v>
      </c>
      <c r="BW97" s="100">
        <v>0</v>
      </c>
      <c r="BX97" s="100">
        <v>0</v>
      </c>
      <c r="BY97" s="100">
        <v>0</v>
      </c>
      <c r="BZ97" s="100">
        <v>0</v>
      </c>
      <c r="CA97" s="100">
        <v>0</v>
      </c>
      <c r="CB97" s="100">
        <v>0</v>
      </c>
      <c r="CC97" s="100">
        <v>0</v>
      </c>
      <c r="CD97" s="100">
        <v>0</v>
      </c>
      <c r="CE97" s="100">
        <v>0</v>
      </c>
      <c r="CF97" s="100">
        <v>0</v>
      </c>
      <c r="CG97" s="100">
        <v>0</v>
      </c>
      <c r="CH97" s="100">
        <v>0</v>
      </c>
      <c r="CI97" s="100">
        <v>0</v>
      </c>
      <c r="CJ97" s="100">
        <v>0</v>
      </c>
      <c r="CK97" s="100">
        <v>0</v>
      </c>
      <c r="CL97" s="100">
        <v>0</v>
      </c>
      <c r="CM97" s="100">
        <v>0</v>
      </c>
      <c r="CN97" s="100">
        <v>0</v>
      </c>
      <c r="CO97" s="100">
        <v>0</v>
      </c>
      <c r="CP97" s="100">
        <v>0</v>
      </c>
      <c r="CQ97" s="100">
        <v>0</v>
      </c>
      <c r="CR97" s="100">
        <v>0</v>
      </c>
      <c r="CS97" s="100">
        <v>0</v>
      </c>
      <c r="CT97" s="100">
        <v>0</v>
      </c>
      <c r="CU97" s="100">
        <v>0</v>
      </c>
    </row>
    <row r="98" spans="2:99">
      <c r="C98" s="99" t="s">
        <v>264</v>
      </c>
      <c r="D98" s="100">
        <v>12</v>
      </c>
      <c r="E98" s="100">
        <v>15163.199999999999</v>
      </c>
      <c r="F98" s="100">
        <v>13</v>
      </c>
      <c r="G98" s="100">
        <v>16426.8</v>
      </c>
      <c r="H98" s="100">
        <v>15</v>
      </c>
      <c r="I98" s="100">
        <v>18954</v>
      </c>
      <c r="J98" s="100">
        <v>13</v>
      </c>
      <c r="K98" s="100">
        <v>16426.8</v>
      </c>
      <c r="L98" s="100">
        <v>8</v>
      </c>
      <c r="M98" s="100">
        <v>10108.799999999999</v>
      </c>
      <c r="N98" s="100">
        <v>14</v>
      </c>
      <c r="O98" s="100">
        <v>17690.399999999998</v>
      </c>
      <c r="P98" s="100">
        <v>9</v>
      </c>
      <c r="Q98" s="100">
        <v>11372.4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0</v>
      </c>
      <c r="AC98" s="100">
        <v>0</v>
      </c>
      <c r="AD98" s="100">
        <v>0</v>
      </c>
      <c r="AE98" s="100">
        <v>0</v>
      </c>
      <c r="AF98" s="100">
        <v>0</v>
      </c>
      <c r="AG98" s="100">
        <v>0</v>
      </c>
      <c r="AH98" s="100">
        <v>0</v>
      </c>
      <c r="AI98" s="100">
        <v>0</v>
      </c>
      <c r="AJ98" s="100">
        <v>0</v>
      </c>
      <c r="AK98" s="100">
        <v>0</v>
      </c>
      <c r="AL98" s="100">
        <v>0</v>
      </c>
      <c r="AM98" s="100">
        <v>0</v>
      </c>
      <c r="AN98" s="100">
        <v>0</v>
      </c>
      <c r="AO98" s="100">
        <v>0</v>
      </c>
      <c r="AP98" s="100">
        <v>0</v>
      </c>
      <c r="AQ98" s="100">
        <v>0</v>
      </c>
      <c r="AR98" s="100">
        <v>0</v>
      </c>
      <c r="AS98" s="100">
        <v>0</v>
      </c>
      <c r="AT98" s="100">
        <v>0</v>
      </c>
      <c r="AU98" s="100">
        <v>0</v>
      </c>
      <c r="AV98" s="100">
        <v>0</v>
      </c>
      <c r="AW98" s="100">
        <v>0</v>
      </c>
      <c r="AX98" s="100">
        <v>0</v>
      </c>
      <c r="AY98" s="100">
        <v>0</v>
      </c>
      <c r="AZ98" s="100">
        <v>0</v>
      </c>
      <c r="BA98" s="100">
        <v>0</v>
      </c>
      <c r="BB98" s="100">
        <v>0</v>
      </c>
      <c r="BC98" s="100">
        <v>0</v>
      </c>
      <c r="BD98" s="100">
        <v>0</v>
      </c>
      <c r="BE98" s="100">
        <v>0</v>
      </c>
      <c r="BF98" s="100">
        <v>0</v>
      </c>
      <c r="BG98" s="100">
        <v>0</v>
      </c>
      <c r="BH98" s="100">
        <v>0</v>
      </c>
      <c r="BI98" s="100">
        <v>0</v>
      </c>
      <c r="BJ98" s="100">
        <v>0</v>
      </c>
      <c r="BK98" s="100">
        <v>0</v>
      </c>
      <c r="BL98" s="100">
        <v>0</v>
      </c>
      <c r="BM98" s="100">
        <v>0</v>
      </c>
      <c r="BN98" s="100">
        <v>0</v>
      </c>
      <c r="BO98" s="100">
        <v>0</v>
      </c>
      <c r="BP98" s="100">
        <v>0</v>
      </c>
      <c r="BQ98" s="100">
        <v>0</v>
      </c>
      <c r="BR98" s="100">
        <v>0</v>
      </c>
      <c r="BS98" s="100">
        <v>0</v>
      </c>
      <c r="BT98" s="100">
        <v>0</v>
      </c>
      <c r="BU98" s="100">
        <v>0</v>
      </c>
      <c r="BV98" s="100">
        <v>0</v>
      </c>
      <c r="BW98" s="100">
        <v>0</v>
      </c>
      <c r="BX98" s="100">
        <v>0</v>
      </c>
      <c r="BY98" s="100">
        <v>0</v>
      </c>
      <c r="BZ98" s="100">
        <v>0</v>
      </c>
      <c r="CA98" s="100">
        <v>0</v>
      </c>
      <c r="CB98" s="100">
        <v>0</v>
      </c>
      <c r="CC98" s="100">
        <v>0</v>
      </c>
      <c r="CD98" s="100">
        <v>0</v>
      </c>
      <c r="CE98" s="100">
        <v>0</v>
      </c>
      <c r="CF98" s="100">
        <v>0</v>
      </c>
      <c r="CG98" s="100">
        <v>0</v>
      </c>
      <c r="CH98" s="100">
        <v>0</v>
      </c>
      <c r="CI98" s="100">
        <v>0</v>
      </c>
      <c r="CJ98" s="100">
        <v>0</v>
      </c>
      <c r="CK98" s="100">
        <v>0</v>
      </c>
      <c r="CL98" s="100">
        <v>0</v>
      </c>
      <c r="CM98" s="100">
        <v>0</v>
      </c>
      <c r="CN98" s="100">
        <v>0</v>
      </c>
      <c r="CO98" s="100">
        <v>0</v>
      </c>
      <c r="CP98" s="100">
        <v>0</v>
      </c>
      <c r="CQ98" s="100">
        <v>0</v>
      </c>
      <c r="CR98" s="100">
        <v>0</v>
      </c>
      <c r="CS98" s="100">
        <v>0</v>
      </c>
      <c r="CT98" s="100">
        <v>0</v>
      </c>
      <c r="CU98" s="100">
        <v>0</v>
      </c>
    </row>
    <row r="99" spans="2:99">
      <c r="C99" s="99" t="s">
        <v>265</v>
      </c>
      <c r="D99" s="100">
        <v>10</v>
      </c>
      <c r="E99" s="100">
        <v>54815.999999999993</v>
      </c>
      <c r="F99" s="100">
        <v>9</v>
      </c>
      <c r="G99" s="100">
        <v>49334.399999999994</v>
      </c>
      <c r="H99" s="100">
        <v>10</v>
      </c>
      <c r="I99" s="100">
        <v>54815.999999999993</v>
      </c>
      <c r="J99" s="100">
        <v>9</v>
      </c>
      <c r="K99" s="100">
        <v>49334.399999999994</v>
      </c>
      <c r="L99" s="100">
        <v>6</v>
      </c>
      <c r="M99" s="100">
        <v>32889.599999999999</v>
      </c>
      <c r="N99" s="100">
        <v>10</v>
      </c>
      <c r="O99" s="100">
        <v>54815.999999999993</v>
      </c>
      <c r="P99" s="100">
        <v>5</v>
      </c>
      <c r="Q99" s="100">
        <v>27407.999999999996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  <c r="AY99" s="100">
        <v>0</v>
      </c>
      <c r="AZ99" s="100">
        <v>0</v>
      </c>
      <c r="BA99" s="100">
        <v>0</v>
      </c>
      <c r="BB99" s="100">
        <v>0</v>
      </c>
      <c r="BC99" s="100">
        <v>0</v>
      </c>
      <c r="BD99" s="100">
        <v>0</v>
      </c>
      <c r="BE99" s="100">
        <v>0</v>
      </c>
      <c r="BF99" s="100">
        <v>0</v>
      </c>
      <c r="BG99" s="100">
        <v>0</v>
      </c>
      <c r="BH99" s="100">
        <v>0</v>
      </c>
      <c r="BI99" s="100">
        <v>0</v>
      </c>
      <c r="BJ99" s="100">
        <v>0</v>
      </c>
      <c r="BK99" s="100">
        <v>0</v>
      </c>
      <c r="BL99" s="100">
        <v>0</v>
      </c>
      <c r="BM99" s="100">
        <v>0</v>
      </c>
      <c r="BN99" s="100">
        <v>0</v>
      </c>
      <c r="BO99" s="100">
        <v>0</v>
      </c>
      <c r="BP99" s="100">
        <v>0</v>
      </c>
      <c r="BQ99" s="100">
        <v>0</v>
      </c>
      <c r="BR99" s="100">
        <v>0</v>
      </c>
      <c r="BS99" s="100">
        <v>0</v>
      </c>
      <c r="BT99" s="100">
        <v>0</v>
      </c>
      <c r="BU99" s="100">
        <v>0</v>
      </c>
      <c r="BV99" s="100">
        <v>0</v>
      </c>
      <c r="BW99" s="100">
        <v>0</v>
      </c>
      <c r="BX99" s="100">
        <v>0</v>
      </c>
      <c r="BY99" s="100">
        <v>0</v>
      </c>
      <c r="BZ99" s="100">
        <v>0</v>
      </c>
      <c r="CA99" s="100">
        <v>0</v>
      </c>
      <c r="CB99" s="100">
        <v>0</v>
      </c>
      <c r="CC99" s="100">
        <v>0</v>
      </c>
      <c r="CD99" s="100">
        <v>0</v>
      </c>
      <c r="CE99" s="100">
        <v>0</v>
      </c>
      <c r="CF99" s="100">
        <v>0</v>
      </c>
      <c r="CG99" s="100">
        <v>0</v>
      </c>
      <c r="CH99" s="100">
        <v>0</v>
      </c>
      <c r="CI99" s="100">
        <v>0</v>
      </c>
      <c r="CJ99" s="100">
        <v>0</v>
      </c>
      <c r="CK99" s="100">
        <v>0</v>
      </c>
      <c r="CL99" s="100">
        <v>0</v>
      </c>
      <c r="CM99" s="100">
        <v>0</v>
      </c>
      <c r="CN99" s="100">
        <v>0</v>
      </c>
      <c r="CO99" s="100">
        <v>0</v>
      </c>
      <c r="CP99" s="100">
        <v>0</v>
      </c>
      <c r="CQ99" s="100">
        <v>0</v>
      </c>
      <c r="CR99" s="100">
        <v>0</v>
      </c>
      <c r="CS99" s="100">
        <v>0</v>
      </c>
      <c r="CT99" s="100">
        <v>0</v>
      </c>
      <c r="CU99" s="100">
        <v>0</v>
      </c>
    </row>
    <row r="100" spans="2:99">
      <c r="C100" s="99" t="s">
        <v>266</v>
      </c>
      <c r="D100" s="100">
        <v>14</v>
      </c>
      <c r="E100" s="100">
        <v>22713.599999999999</v>
      </c>
      <c r="F100" s="100">
        <v>12</v>
      </c>
      <c r="G100" s="100">
        <v>19468.8</v>
      </c>
      <c r="H100" s="100">
        <v>15</v>
      </c>
      <c r="I100" s="100">
        <v>24335.999999999996</v>
      </c>
      <c r="J100" s="100">
        <v>12</v>
      </c>
      <c r="K100" s="100">
        <v>19468.8</v>
      </c>
      <c r="L100" s="100">
        <v>8</v>
      </c>
      <c r="M100" s="100">
        <v>12979.199999999999</v>
      </c>
      <c r="N100" s="100">
        <v>16</v>
      </c>
      <c r="O100" s="100">
        <v>25958.399999999998</v>
      </c>
      <c r="P100" s="100">
        <v>8</v>
      </c>
      <c r="Q100" s="100">
        <v>12979.199999999999</v>
      </c>
      <c r="R100" s="100">
        <v>0</v>
      </c>
      <c r="S100" s="100">
        <v>0</v>
      </c>
      <c r="T100" s="100">
        <v>0</v>
      </c>
      <c r="U100" s="100">
        <v>0</v>
      </c>
      <c r="V100" s="100">
        <v>0</v>
      </c>
      <c r="W100" s="100">
        <v>0</v>
      </c>
      <c r="X100" s="100">
        <v>0</v>
      </c>
      <c r="Y100" s="100">
        <v>0</v>
      </c>
      <c r="Z100" s="100">
        <v>0</v>
      </c>
      <c r="AA100" s="100">
        <v>0</v>
      </c>
      <c r="AB100" s="100">
        <v>0</v>
      </c>
      <c r="AC100" s="100">
        <v>0</v>
      </c>
      <c r="AD100" s="100">
        <v>0</v>
      </c>
      <c r="AE100" s="100">
        <v>0</v>
      </c>
      <c r="AF100" s="100">
        <v>0</v>
      </c>
      <c r="AG100" s="100">
        <v>0</v>
      </c>
      <c r="AH100" s="100">
        <v>0</v>
      </c>
      <c r="AI100" s="100">
        <v>0</v>
      </c>
      <c r="AJ100" s="100">
        <v>0</v>
      </c>
      <c r="AK100" s="100">
        <v>0</v>
      </c>
      <c r="AL100" s="100">
        <v>0</v>
      </c>
      <c r="AM100" s="100">
        <v>0</v>
      </c>
      <c r="AN100" s="100">
        <v>0</v>
      </c>
      <c r="AO100" s="100">
        <v>0</v>
      </c>
      <c r="AP100" s="100">
        <v>0</v>
      </c>
      <c r="AQ100" s="100">
        <v>0</v>
      </c>
      <c r="AR100" s="100">
        <v>0</v>
      </c>
      <c r="AS100" s="100">
        <v>0</v>
      </c>
      <c r="AT100" s="100">
        <v>0</v>
      </c>
      <c r="AU100" s="100">
        <v>0</v>
      </c>
      <c r="AV100" s="100">
        <v>0</v>
      </c>
      <c r="AW100" s="100">
        <v>0</v>
      </c>
      <c r="AX100" s="100">
        <v>0</v>
      </c>
      <c r="AY100" s="100">
        <v>0</v>
      </c>
      <c r="AZ100" s="100">
        <v>0</v>
      </c>
      <c r="BA100" s="100">
        <v>0</v>
      </c>
      <c r="BB100" s="100">
        <v>0</v>
      </c>
      <c r="BC100" s="100">
        <v>0</v>
      </c>
      <c r="BD100" s="100">
        <v>0</v>
      </c>
      <c r="BE100" s="100">
        <v>0</v>
      </c>
      <c r="BF100" s="100">
        <v>0</v>
      </c>
      <c r="BG100" s="100">
        <v>0</v>
      </c>
      <c r="BH100" s="100">
        <v>0</v>
      </c>
      <c r="BI100" s="100">
        <v>0</v>
      </c>
      <c r="BJ100" s="100">
        <v>0</v>
      </c>
      <c r="BK100" s="100">
        <v>0</v>
      </c>
      <c r="BL100" s="100">
        <v>0</v>
      </c>
      <c r="BM100" s="100">
        <v>0</v>
      </c>
      <c r="BN100" s="100">
        <v>0</v>
      </c>
      <c r="BO100" s="100">
        <v>0</v>
      </c>
      <c r="BP100" s="100">
        <v>0</v>
      </c>
      <c r="BQ100" s="100">
        <v>0</v>
      </c>
      <c r="BR100" s="100">
        <v>0</v>
      </c>
      <c r="BS100" s="100">
        <v>0</v>
      </c>
      <c r="BT100" s="100">
        <v>0</v>
      </c>
      <c r="BU100" s="100">
        <v>0</v>
      </c>
      <c r="BV100" s="100">
        <v>0</v>
      </c>
      <c r="BW100" s="100">
        <v>0</v>
      </c>
      <c r="BX100" s="100">
        <v>0</v>
      </c>
      <c r="BY100" s="100">
        <v>0</v>
      </c>
      <c r="BZ100" s="100">
        <v>0</v>
      </c>
      <c r="CA100" s="100">
        <v>0</v>
      </c>
      <c r="CB100" s="100">
        <v>0</v>
      </c>
      <c r="CC100" s="100">
        <v>0</v>
      </c>
      <c r="CD100" s="100">
        <v>0</v>
      </c>
      <c r="CE100" s="100">
        <v>0</v>
      </c>
      <c r="CF100" s="100">
        <v>0</v>
      </c>
      <c r="CG100" s="100">
        <v>0</v>
      </c>
      <c r="CH100" s="100">
        <v>0</v>
      </c>
      <c r="CI100" s="100">
        <v>0</v>
      </c>
      <c r="CJ100" s="100">
        <v>0</v>
      </c>
      <c r="CK100" s="100">
        <v>0</v>
      </c>
      <c r="CL100" s="100">
        <v>0</v>
      </c>
      <c r="CM100" s="100">
        <v>0</v>
      </c>
      <c r="CN100" s="100">
        <v>0</v>
      </c>
      <c r="CO100" s="100">
        <v>0</v>
      </c>
      <c r="CP100" s="100">
        <v>0</v>
      </c>
      <c r="CQ100" s="100">
        <v>0</v>
      </c>
      <c r="CR100" s="100">
        <v>0</v>
      </c>
      <c r="CS100" s="100">
        <v>0</v>
      </c>
      <c r="CT100" s="100">
        <v>0</v>
      </c>
      <c r="CU100" s="100">
        <v>0</v>
      </c>
    </row>
    <row r="101" spans="2:99">
      <c r="C101" s="99" t="s">
        <v>267</v>
      </c>
      <c r="D101" s="100">
        <v>14</v>
      </c>
      <c r="E101" s="100">
        <v>16665.599999999999</v>
      </c>
      <c r="F101" s="100">
        <v>14</v>
      </c>
      <c r="G101" s="100">
        <v>16665.599999999999</v>
      </c>
      <c r="H101" s="100">
        <v>16</v>
      </c>
      <c r="I101" s="100">
        <v>19046.399999999998</v>
      </c>
      <c r="J101" s="100">
        <v>14</v>
      </c>
      <c r="K101" s="100">
        <v>16665.599999999999</v>
      </c>
      <c r="L101" s="100">
        <v>8</v>
      </c>
      <c r="M101" s="100">
        <v>9523.1999999999989</v>
      </c>
      <c r="N101" s="100">
        <v>17</v>
      </c>
      <c r="O101" s="100">
        <v>20236.8</v>
      </c>
      <c r="P101" s="100">
        <v>8</v>
      </c>
      <c r="Q101" s="100">
        <v>9523.1999999999989</v>
      </c>
      <c r="R101" s="100">
        <v>0</v>
      </c>
      <c r="S101" s="100">
        <v>0</v>
      </c>
      <c r="T101" s="100">
        <v>0</v>
      </c>
      <c r="U101" s="100">
        <v>0</v>
      </c>
      <c r="V101" s="100">
        <v>0</v>
      </c>
      <c r="W101" s="100">
        <v>0</v>
      </c>
      <c r="X101" s="100">
        <v>0</v>
      </c>
      <c r="Y101" s="100">
        <v>0</v>
      </c>
      <c r="Z101" s="100">
        <v>0</v>
      </c>
      <c r="AA101" s="100">
        <v>0</v>
      </c>
      <c r="AB101" s="100">
        <v>0</v>
      </c>
      <c r="AC101" s="100">
        <v>0</v>
      </c>
      <c r="AD101" s="100">
        <v>0</v>
      </c>
      <c r="AE101" s="100">
        <v>0</v>
      </c>
      <c r="AF101" s="100">
        <v>0</v>
      </c>
      <c r="AG101" s="100">
        <v>0</v>
      </c>
      <c r="AH101" s="100">
        <v>0</v>
      </c>
      <c r="AI101" s="100">
        <v>0</v>
      </c>
      <c r="AJ101" s="100">
        <v>0</v>
      </c>
      <c r="AK101" s="100">
        <v>0</v>
      </c>
      <c r="AL101" s="100">
        <v>0</v>
      </c>
      <c r="AM101" s="100">
        <v>0</v>
      </c>
      <c r="AN101" s="100">
        <v>0</v>
      </c>
      <c r="AO101" s="100">
        <v>0</v>
      </c>
      <c r="AP101" s="100">
        <v>0</v>
      </c>
      <c r="AQ101" s="100">
        <v>0</v>
      </c>
      <c r="AR101" s="100">
        <v>0</v>
      </c>
      <c r="AS101" s="100">
        <v>0</v>
      </c>
      <c r="AT101" s="100">
        <v>0</v>
      </c>
      <c r="AU101" s="100">
        <v>0</v>
      </c>
      <c r="AV101" s="100">
        <v>0</v>
      </c>
      <c r="AW101" s="100">
        <v>0</v>
      </c>
      <c r="AX101" s="100">
        <v>0</v>
      </c>
      <c r="AY101" s="100">
        <v>0</v>
      </c>
      <c r="AZ101" s="100">
        <v>0</v>
      </c>
      <c r="BA101" s="100">
        <v>0</v>
      </c>
      <c r="BB101" s="100">
        <v>0</v>
      </c>
      <c r="BC101" s="100">
        <v>0</v>
      </c>
      <c r="BD101" s="100">
        <v>0</v>
      </c>
      <c r="BE101" s="100">
        <v>0</v>
      </c>
      <c r="BF101" s="100">
        <v>0</v>
      </c>
      <c r="BG101" s="100">
        <v>0</v>
      </c>
      <c r="BH101" s="100">
        <v>0</v>
      </c>
      <c r="BI101" s="100">
        <v>0</v>
      </c>
      <c r="BJ101" s="100">
        <v>0</v>
      </c>
      <c r="BK101" s="100">
        <v>0</v>
      </c>
      <c r="BL101" s="100">
        <v>0</v>
      </c>
      <c r="BM101" s="100">
        <v>0</v>
      </c>
      <c r="BN101" s="100">
        <v>0</v>
      </c>
      <c r="BO101" s="100">
        <v>0</v>
      </c>
      <c r="BP101" s="100">
        <v>0</v>
      </c>
      <c r="BQ101" s="100">
        <v>0</v>
      </c>
      <c r="BR101" s="100">
        <v>0</v>
      </c>
      <c r="BS101" s="100">
        <v>0</v>
      </c>
      <c r="BT101" s="100">
        <v>0</v>
      </c>
      <c r="BU101" s="100">
        <v>0</v>
      </c>
      <c r="BV101" s="100">
        <v>0</v>
      </c>
      <c r="BW101" s="100">
        <v>0</v>
      </c>
      <c r="BX101" s="100">
        <v>0</v>
      </c>
      <c r="BY101" s="100">
        <v>0</v>
      </c>
      <c r="BZ101" s="100">
        <v>0</v>
      </c>
      <c r="CA101" s="100">
        <v>0</v>
      </c>
      <c r="CB101" s="100">
        <v>0</v>
      </c>
      <c r="CC101" s="100">
        <v>0</v>
      </c>
      <c r="CD101" s="100">
        <v>0</v>
      </c>
      <c r="CE101" s="100">
        <v>0</v>
      </c>
      <c r="CF101" s="100">
        <v>0</v>
      </c>
      <c r="CG101" s="100">
        <v>0</v>
      </c>
      <c r="CH101" s="100">
        <v>0</v>
      </c>
      <c r="CI101" s="100">
        <v>0</v>
      </c>
      <c r="CJ101" s="100">
        <v>0</v>
      </c>
      <c r="CK101" s="100">
        <v>0</v>
      </c>
      <c r="CL101" s="100">
        <v>0</v>
      </c>
      <c r="CM101" s="100">
        <v>0</v>
      </c>
      <c r="CN101" s="100">
        <v>0</v>
      </c>
      <c r="CO101" s="100">
        <v>0</v>
      </c>
      <c r="CP101" s="100">
        <v>0</v>
      </c>
      <c r="CQ101" s="100">
        <v>0</v>
      </c>
      <c r="CR101" s="100">
        <v>0</v>
      </c>
      <c r="CS101" s="100">
        <v>0</v>
      </c>
      <c r="CT101" s="100">
        <v>0</v>
      </c>
      <c r="CU101" s="100">
        <v>0</v>
      </c>
    </row>
    <row r="102" spans="2:99">
      <c r="C102" s="99" t="s">
        <v>268</v>
      </c>
      <c r="D102" s="100">
        <v>13</v>
      </c>
      <c r="E102" s="100">
        <v>25209.599999999999</v>
      </c>
      <c r="F102" s="100">
        <v>11</v>
      </c>
      <c r="G102" s="100">
        <v>21331.199999999997</v>
      </c>
      <c r="H102" s="100">
        <v>15</v>
      </c>
      <c r="I102" s="100">
        <v>29087.999999999996</v>
      </c>
      <c r="J102" s="100">
        <v>12</v>
      </c>
      <c r="K102" s="100">
        <v>23270.399999999998</v>
      </c>
      <c r="L102" s="100">
        <v>7</v>
      </c>
      <c r="M102" s="100">
        <v>13574.399999999998</v>
      </c>
      <c r="N102" s="100">
        <v>15</v>
      </c>
      <c r="O102" s="100">
        <v>29087.999999999996</v>
      </c>
      <c r="P102" s="100">
        <v>8</v>
      </c>
      <c r="Q102" s="100">
        <v>15513.599999999999</v>
      </c>
      <c r="R102" s="100">
        <v>0</v>
      </c>
      <c r="S102" s="100">
        <v>0</v>
      </c>
      <c r="T102" s="100">
        <v>0</v>
      </c>
      <c r="U102" s="100">
        <v>0</v>
      </c>
      <c r="V102" s="100">
        <v>0</v>
      </c>
      <c r="W102" s="100">
        <v>0</v>
      </c>
      <c r="X102" s="100">
        <v>0</v>
      </c>
      <c r="Y102" s="100">
        <v>0</v>
      </c>
      <c r="Z102" s="100">
        <v>0</v>
      </c>
      <c r="AA102" s="100">
        <v>0</v>
      </c>
      <c r="AB102" s="100">
        <v>0</v>
      </c>
      <c r="AC102" s="100">
        <v>0</v>
      </c>
      <c r="AD102" s="100">
        <v>0</v>
      </c>
      <c r="AE102" s="100">
        <v>0</v>
      </c>
      <c r="AF102" s="100">
        <v>0</v>
      </c>
      <c r="AG102" s="100">
        <v>0</v>
      </c>
      <c r="AH102" s="100">
        <v>0</v>
      </c>
      <c r="AI102" s="100">
        <v>0</v>
      </c>
      <c r="AJ102" s="100">
        <v>0</v>
      </c>
      <c r="AK102" s="100">
        <v>0</v>
      </c>
      <c r="AL102" s="100">
        <v>0</v>
      </c>
      <c r="AM102" s="100">
        <v>0</v>
      </c>
      <c r="AN102" s="100">
        <v>0</v>
      </c>
      <c r="AO102" s="100">
        <v>0</v>
      </c>
      <c r="AP102" s="100">
        <v>0</v>
      </c>
      <c r="AQ102" s="100">
        <v>0</v>
      </c>
      <c r="AR102" s="100">
        <v>0</v>
      </c>
      <c r="AS102" s="100">
        <v>0</v>
      </c>
      <c r="AT102" s="100">
        <v>0</v>
      </c>
      <c r="AU102" s="100">
        <v>0</v>
      </c>
      <c r="AV102" s="100">
        <v>0</v>
      </c>
      <c r="AW102" s="100">
        <v>0</v>
      </c>
      <c r="AX102" s="100">
        <v>0</v>
      </c>
      <c r="AY102" s="100">
        <v>0</v>
      </c>
      <c r="AZ102" s="100">
        <v>0</v>
      </c>
      <c r="BA102" s="100">
        <v>0</v>
      </c>
      <c r="BB102" s="100">
        <v>0</v>
      </c>
      <c r="BC102" s="100">
        <v>0</v>
      </c>
      <c r="BD102" s="100">
        <v>0</v>
      </c>
      <c r="BE102" s="100">
        <v>0</v>
      </c>
      <c r="BF102" s="100">
        <v>0</v>
      </c>
      <c r="BG102" s="100">
        <v>0</v>
      </c>
      <c r="BH102" s="100">
        <v>0</v>
      </c>
      <c r="BI102" s="100">
        <v>0</v>
      </c>
      <c r="BJ102" s="100">
        <v>0</v>
      </c>
      <c r="BK102" s="100">
        <v>0</v>
      </c>
      <c r="BL102" s="100">
        <v>0</v>
      </c>
      <c r="BM102" s="100">
        <v>0</v>
      </c>
      <c r="BN102" s="100">
        <v>0</v>
      </c>
      <c r="BO102" s="100">
        <v>0</v>
      </c>
      <c r="BP102" s="100">
        <v>0</v>
      </c>
      <c r="BQ102" s="100">
        <v>0</v>
      </c>
      <c r="BR102" s="100">
        <v>0</v>
      </c>
      <c r="BS102" s="100">
        <v>0</v>
      </c>
      <c r="BT102" s="100">
        <v>0</v>
      </c>
      <c r="BU102" s="100">
        <v>0</v>
      </c>
      <c r="BV102" s="100">
        <v>0</v>
      </c>
      <c r="BW102" s="100">
        <v>0</v>
      </c>
      <c r="BX102" s="100">
        <v>0</v>
      </c>
      <c r="BY102" s="100">
        <v>0</v>
      </c>
      <c r="BZ102" s="100">
        <v>0</v>
      </c>
      <c r="CA102" s="100">
        <v>0</v>
      </c>
      <c r="CB102" s="100">
        <v>0</v>
      </c>
      <c r="CC102" s="100">
        <v>0</v>
      </c>
      <c r="CD102" s="100">
        <v>0</v>
      </c>
      <c r="CE102" s="100">
        <v>0</v>
      </c>
      <c r="CF102" s="100">
        <v>0</v>
      </c>
      <c r="CG102" s="100">
        <v>0</v>
      </c>
      <c r="CH102" s="100">
        <v>0</v>
      </c>
      <c r="CI102" s="100">
        <v>0</v>
      </c>
      <c r="CJ102" s="100">
        <v>0</v>
      </c>
      <c r="CK102" s="100">
        <v>0</v>
      </c>
      <c r="CL102" s="100">
        <v>0</v>
      </c>
      <c r="CM102" s="100">
        <v>0</v>
      </c>
      <c r="CN102" s="100">
        <v>0</v>
      </c>
      <c r="CO102" s="100">
        <v>0</v>
      </c>
      <c r="CP102" s="100">
        <v>0</v>
      </c>
      <c r="CQ102" s="100">
        <v>0</v>
      </c>
      <c r="CR102" s="100">
        <v>0</v>
      </c>
      <c r="CS102" s="100">
        <v>0</v>
      </c>
      <c r="CT102" s="100">
        <v>0</v>
      </c>
      <c r="CU102" s="100">
        <v>0</v>
      </c>
    </row>
    <row r="103" spans="2:99">
      <c r="C103" s="99" t="s">
        <v>269</v>
      </c>
      <c r="D103" s="100">
        <v>11</v>
      </c>
      <c r="E103" s="100">
        <v>22308</v>
      </c>
      <c r="F103" s="100">
        <v>11</v>
      </c>
      <c r="G103" s="100">
        <v>22308</v>
      </c>
      <c r="H103" s="100">
        <v>16</v>
      </c>
      <c r="I103" s="100">
        <v>32448</v>
      </c>
      <c r="J103" s="100">
        <v>12</v>
      </c>
      <c r="K103" s="100">
        <v>24336</v>
      </c>
      <c r="L103" s="100">
        <v>8</v>
      </c>
      <c r="M103" s="100">
        <v>16224</v>
      </c>
      <c r="N103" s="100">
        <v>14</v>
      </c>
      <c r="O103" s="100">
        <v>28392</v>
      </c>
      <c r="P103" s="100">
        <v>8</v>
      </c>
      <c r="Q103" s="100">
        <v>16224</v>
      </c>
      <c r="R103" s="100">
        <v>0</v>
      </c>
      <c r="S103" s="100">
        <v>0</v>
      </c>
      <c r="T103" s="100">
        <v>0</v>
      </c>
      <c r="U103" s="100">
        <v>0</v>
      </c>
      <c r="V103" s="100">
        <v>0</v>
      </c>
      <c r="W103" s="100">
        <v>0</v>
      </c>
      <c r="X103" s="100">
        <v>0</v>
      </c>
      <c r="Y103" s="100">
        <v>0</v>
      </c>
      <c r="Z103" s="100">
        <v>0</v>
      </c>
      <c r="AA103" s="100">
        <v>0</v>
      </c>
      <c r="AB103" s="100">
        <v>0</v>
      </c>
      <c r="AC103" s="100">
        <v>0</v>
      </c>
      <c r="AD103" s="100">
        <v>0</v>
      </c>
      <c r="AE103" s="100">
        <v>0</v>
      </c>
      <c r="AF103" s="100">
        <v>0</v>
      </c>
      <c r="AG103" s="100">
        <v>0</v>
      </c>
      <c r="AH103" s="100">
        <v>0</v>
      </c>
      <c r="AI103" s="100">
        <v>0</v>
      </c>
      <c r="AJ103" s="100">
        <v>0</v>
      </c>
      <c r="AK103" s="100">
        <v>0</v>
      </c>
      <c r="AL103" s="100">
        <v>0</v>
      </c>
      <c r="AM103" s="100">
        <v>0</v>
      </c>
      <c r="AN103" s="100">
        <v>0</v>
      </c>
      <c r="AO103" s="100">
        <v>0</v>
      </c>
      <c r="AP103" s="100">
        <v>0</v>
      </c>
      <c r="AQ103" s="100">
        <v>0</v>
      </c>
      <c r="AR103" s="100">
        <v>0</v>
      </c>
      <c r="AS103" s="100">
        <v>0</v>
      </c>
      <c r="AT103" s="100">
        <v>0</v>
      </c>
      <c r="AU103" s="100">
        <v>0</v>
      </c>
      <c r="AV103" s="100">
        <v>0</v>
      </c>
      <c r="AW103" s="100">
        <v>0</v>
      </c>
      <c r="AX103" s="100">
        <v>0</v>
      </c>
      <c r="AY103" s="100">
        <v>0</v>
      </c>
      <c r="AZ103" s="100">
        <v>0</v>
      </c>
      <c r="BA103" s="100">
        <v>0</v>
      </c>
      <c r="BB103" s="100">
        <v>0</v>
      </c>
      <c r="BC103" s="100">
        <v>0</v>
      </c>
      <c r="BD103" s="100">
        <v>0</v>
      </c>
      <c r="BE103" s="100">
        <v>0</v>
      </c>
      <c r="BF103" s="100">
        <v>0</v>
      </c>
      <c r="BG103" s="100">
        <v>0</v>
      </c>
      <c r="BH103" s="100">
        <v>0</v>
      </c>
      <c r="BI103" s="100">
        <v>0</v>
      </c>
      <c r="BJ103" s="100">
        <v>0</v>
      </c>
      <c r="BK103" s="100">
        <v>0</v>
      </c>
      <c r="BL103" s="100">
        <v>0</v>
      </c>
      <c r="BM103" s="100">
        <v>0</v>
      </c>
      <c r="BN103" s="100">
        <v>0</v>
      </c>
      <c r="BO103" s="100">
        <v>0</v>
      </c>
      <c r="BP103" s="100">
        <v>0</v>
      </c>
      <c r="BQ103" s="100">
        <v>0</v>
      </c>
      <c r="BR103" s="100">
        <v>0</v>
      </c>
      <c r="BS103" s="100">
        <v>0</v>
      </c>
      <c r="BT103" s="100">
        <v>0</v>
      </c>
      <c r="BU103" s="100">
        <v>0</v>
      </c>
      <c r="BV103" s="100">
        <v>0</v>
      </c>
      <c r="BW103" s="100">
        <v>0</v>
      </c>
      <c r="BX103" s="100">
        <v>0</v>
      </c>
      <c r="BY103" s="100">
        <v>0</v>
      </c>
      <c r="BZ103" s="100">
        <v>0</v>
      </c>
      <c r="CA103" s="100">
        <v>0</v>
      </c>
      <c r="CB103" s="100">
        <v>0</v>
      </c>
      <c r="CC103" s="100">
        <v>0</v>
      </c>
      <c r="CD103" s="100">
        <v>0</v>
      </c>
      <c r="CE103" s="100">
        <v>0</v>
      </c>
      <c r="CF103" s="100">
        <v>0</v>
      </c>
      <c r="CG103" s="100">
        <v>0</v>
      </c>
      <c r="CH103" s="100">
        <v>0</v>
      </c>
      <c r="CI103" s="100">
        <v>0</v>
      </c>
      <c r="CJ103" s="100">
        <v>0</v>
      </c>
      <c r="CK103" s="100">
        <v>0</v>
      </c>
      <c r="CL103" s="100">
        <v>0</v>
      </c>
      <c r="CM103" s="100">
        <v>0</v>
      </c>
      <c r="CN103" s="100">
        <v>0</v>
      </c>
      <c r="CO103" s="100">
        <v>0</v>
      </c>
      <c r="CP103" s="100">
        <v>0</v>
      </c>
      <c r="CQ103" s="100">
        <v>0</v>
      </c>
      <c r="CR103" s="100">
        <v>0</v>
      </c>
      <c r="CS103" s="100">
        <v>0</v>
      </c>
      <c r="CT103" s="100">
        <v>0</v>
      </c>
      <c r="CU103" s="100">
        <v>0</v>
      </c>
    </row>
    <row r="104" spans="2:99">
      <c r="C104" s="99" t="s">
        <v>270</v>
      </c>
      <c r="D104" s="100">
        <v>12</v>
      </c>
      <c r="E104" s="100">
        <v>24868.800000000003</v>
      </c>
      <c r="F104" s="100">
        <v>13</v>
      </c>
      <c r="G104" s="100">
        <v>26941.200000000001</v>
      </c>
      <c r="H104" s="100">
        <v>14</v>
      </c>
      <c r="I104" s="100">
        <v>29013.600000000002</v>
      </c>
      <c r="J104" s="100">
        <v>13</v>
      </c>
      <c r="K104" s="100">
        <v>26941.200000000001</v>
      </c>
      <c r="L104" s="100">
        <v>8</v>
      </c>
      <c r="M104" s="100">
        <v>16579.2</v>
      </c>
      <c r="N104" s="100">
        <v>14</v>
      </c>
      <c r="O104" s="100">
        <v>29013.600000000002</v>
      </c>
      <c r="P104" s="100">
        <v>8</v>
      </c>
      <c r="Q104" s="100">
        <v>16579.2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  <c r="AY104" s="100">
        <v>0</v>
      </c>
      <c r="AZ104" s="100">
        <v>0</v>
      </c>
      <c r="BA104" s="100">
        <v>0</v>
      </c>
      <c r="BB104" s="100">
        <v>0</v>
      </c>
      <c r="BC104" s="100">
        <v>0</v>
      </c>
      <c r="BD104" s="100">
        <v>0</v>
      </c>
      <c r="BE104" s="100">
        <v>0</v>
      </c>
      <c r="BF104" s="100">
        <v>0</v>
      </c>
      <c r="BG104" s="100">
        <v>0</v>
      </c>
      <c r="BH104" s="100">
        <v>0</v>
      </c>
      <c r="BI104" s="100">
        <v>0</v>
      </c>
      <c r="BJ104" s="100">
        <v>0</v>
      </c>
      <c r="BK104" s="100">
        <v>0</v>
      </c>
      <c r="BL104" s="100">
        <v>0</v>
      </c>
      <c r="BM104" s="100">
        <v>0</v>
      </c>
      <c r="BN104" s="100">
        <v>0</v>
      </c>
      <c r="BO104" s="100">
        <v>0</v>
      </c>
      <c r="BP104" s="100">
        <v>0</v>
      </c>
      <c r="BQ104" s="100">
        <v>0</v>
      </c>
      <c r="BR104" s="100">
        <v>0</v>
      </c>
      <c r="BS104" s="100">
        <v>0</v>
      </c>
      <c r="BT104" s="100">
        <v>0</v>
      </c>
      <c r="BU104" s="100">
        <v>0</v>
      </c>
      <c r="BV104" s="100">
        <v>0</v>
      </c>
      <c r="BW104" s="100">
        <v>0</v>
      </c>
      <c r="BX104" s="100">
        <v>0</v>
      </c>
      <c r="BY104" s="100">
        <v>0</v>
      </c>
      <c r="BZ104" s="100">
        <v>0</v>
      </c>
      <c r="CA104" s="100">
        <v>0</v>
      </c>
      <c r="CB104" s="100">
        <v>0</v>
      </c>
      <c r="CC104" s="100">
        <v>0</v>
      </c>
      <c r="CD104" s="100">
        <v>0</v>
      </c>
      <c r="CE104" s="100">
        <v>0</v>
      </c>
      <c r="CF104" s="100">
        <v>0</v>
      </c>
      <c r="CG104" s="100">
        <v>0</v>
      </c>
      <c r="CH104" s="100">
        <v>0</v>
      </c>
      <c r="CI104" s="100">
        <v>0</v>
      </c>
      <c r="CJ104" s="100">
        <v>0</v>
      </c>
      <c r="CK104" s="100">
        <v>0</v>
      </c>
      <c r="CL104" s="100">
        <v>0</v>
      </c>
      <c r="CM104" s="100">
        <v>0</v>
      </c>
      <c r="CN104" s="100">
        <v>0</v>
      </c>
      <c r="CO104" s="100">
        <v>0</v>
      </c>
      <c r="CP104" s="100">
        <v>0</v>
      </c>
      <c r="CQ104" s="100">
        <v>0</v>
      </c>
      <c r="CR104" s="100">
        <v>0</v>
      </c>
      <c r="CS104" s="100">
        <v>0</v>
      </c>
      <c r="CT104" s="100">
        <v>0</v>
      </c>
      <c r="CU104" s="100">
        <v>0</v>
      </c>
    </row>
    <row r="105" spans="2:99">
      <c r="C105" s="99" t="s">
        <v>271</v>
      </c>
      <c r="D105" s="100">
        <v>13</v>
      </c>
      <c r="E105" s="100">
        <v>25974</v>
      </c>
      <c r="F105" s="100">
        <v>13</v>
      </c>
      <c r="G105" s="100">
        <v>25974</v>
      </c>
      <c r="H105" s="100">
        <v>15</v>
      </c>
      <c r="I105" s="100">
        <v>29970</v>
      </c>
      <c r="J105" s="100">
        <v>14</v>
      </c>
      <c r="K105" s="100">
        <v>27972</v>
      </c>
      <c r="L105" s="100">
        <v>8</v>
      </c>
      <c r="M105" s="100">
        <v>15984</v>
      </c>
      <c r="N105" s="100">
        <v>14</v>
      </c>
      <c r="O105" s="100">
        <v>27972</v>
      </c>
      <c r="P105" s="100">
        <v>8</v>
      </c>
      <c r="Q105" s="100">
        <v>15984</v>
      </c>
      <c r="R105" s="100">
        <v>0</v>
      </c>
      <c r="S105" s="100">
        <v>0</v>
      </c>
      <c r="T105" s="100">
        <v>0</v>
      </c>
      <c r="U105" s="100">
        <v>0</v>
      </c>
      <c r="V105" s="100">
        <v>0</v>
      </c>
      <c r="W105" s="100">
        <v>0</v>
      </c>
      <c r="X105" s="100">
        <v>0</v>
      </c>
      <c r="Y105" s="100">
        <v>0</v>
      </c>
      <c r="Z105" s="100">
        <v>0</v>
      </c>
      <c r="AA105" s="100">
        <v>0</v>
      </c>
      <c r="AB105" s="100">
        <v>0</v>
      </c>
      <c r="AC105" s="100">
        <v>0</v>
      </c>
      <c r="AD105" s="100">
        <v>0</v>
      </c>
      <c r="AE105" s="100">
        <v>0</v>
      </c>
      <c r="AF105" s="100">
        <v>0</v>
      </c>
      <c r="AG105" s="100">
        <v>0</v>
      </c>
      <c r="AH105" s="100">
        <v>0</v>
      </c>
      <c r="AI105" s="100">
        <v>0</v>
      </c>
      <c r="AJ105" s="100">
        <v>0</v>
      </c>
      <c r="AK105" s="100">
        <v>0</v>
      </c>
      <c r="AL105" s="100">
        <v>0</v>
      </c>
      <c r="AM105" s="100">
        <v>0</v>
      </c>
      <c r="AN105" s="100">
        <v>0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  <c r="AU105" s="100">
        <v>0</v>
      </c>
      <c r="AV105" s="100">
        <v>0</v>
      </c>
      <c r="AW105" s="100">
        <v>0</v>
      </c>
      <c r="AX105" s="100">
        <v>0</v>
      </c>
      <c r="AY105" s="100">
        <v>0</v>
      </c>
      <c r="AZ105" s="100">
        <v>0</v>
      </c>
      <c r="BA105" s="100">
        <v>0</v>
      </c>
      <c r="BB105" s="100">
        <v>0</v>
      </c>
      <c r="BC105" s="100">
        <v>0</v>
      </c>
      <c r="BD105" s="100">
        <v>0</v>
      </c>
      <c r="BE105" s="100">
        <v>0</v>
      </c>
      <c r="BF105" s="100">
        <v>0</v>
      </c>
      <c r="BG105" s="100">
        <v>0</v>
      </c>
      <c r="BH105" s="100">
        <v>0</v>
      </c>
      <c r="BI105" s="100">
        <v>0</v>
      </c>
      <c r="BJ105" s="100">
        <v>0</v>
      </c>
      <c r="BK105" s="100">
        <v>0</v>
      </c>
      <c r="BL105" s="100">
        <v>0</v>
      </c>
      <c r="BM105" s="100">
        <v>0</v>
      </c>
      <c r="BN105" s="100">
        <v>0</v>
      </c>
      <c r="BO105" s="100">
        <v>0</v>
      </c>
      <c r="BP105" s="100">
        <v>0</v>
      </c>
      <c r="BQ105" s="100">
        <v>0</v>
      </c>
      <c r="BR105" s="100">
        <v>0</v>
      </c>
      <c r="BS105" s="100">
        <v>0</v>
      </c>
      <c r="BT105" s="100">
        <v>0</v>
      </c>
      <c r="BU105" s="100">
        <v>0</v>
      </c>
      <c r="BV105" s="100">
        <v>0</v>
      </c>
      <c r="BW105" s="100">
        <v>0</v>
      </c>
      <c r="BX105" s="100">
        <v>0</v>
      </c>
      <c r="BY105" s="100">
        <v>0</v>
      </c>
      <c r="BZ105" s="100">
        <v>0</v>
      </c>
      <c r="CA105" s="100">
        <v>0</v>
      </c>
      <c r="CB105" s="100">
        <v>0</v>
      </c>
      <c r="CC105" s="100">
        <v>0</v>
      </c>
      <c r="CD105" s="100">
        <v>0</v>
      </c>
      <c r="CE105" s="100">
        <v>0</v>
      </c>
      <c r="CF105" s="100">
        <v>0</v>
      </c>
      <c r="CG105" s="100">
        <v>0</v>
      </c>
      <c r="CH105" s="100">
        <v>0</v>
      </c>
      <c r="CI105" s="100">
        <v>0</v>
      </c>
      <c r="CJ105" s="100">
        <v>0</v>
      </c>
      <c r="CK105" s="100">
        <v>0</v>
      </c>
      <c r="CL105" s="100">
        <v>0</v>
      </c>
      <c r="CM105" s="100">
        <v>0</v>
      </c>
      <c r="CN105" s="100">
        <v>0</v>
      </c>
      <c r="CO105" s="100">
        <v>0</v>
      </c>
      <c r="CP105" s="100">
        <v>0</v>
      </c>
      <c r="CQ105" s="100">
        <v>0</v>
      </c>
      <c r="CR105" s="100">
        <v>0</v>
      </c>
      <c r="CS105" s="100">
        <v>0</v>
      </c>
      <c r="CT105" s="100">
        <v>0</v>
      </c>
      <c r="CU105" s="100">
        <v>0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471</v>
      </c>
      <c r="E109" s="100">
        <f>SUM(L$6:L$19)+SUM(N$6:N$19)+SUM(P$6:P$19)+SUM(R$6:R$19)</f>
        <v>472</v>
      </c>
      <c r="F109" s="100">
        <f>SUM(T$6:T$19)+SUM(V$6:V$19)+SUM(X$6:X$19)+SUM(Z$6:Z$19)</f>
        <v>438</v>
      </c>
      <c r="G109" s="100">
        <f>SUM(AB$6:AB$19)+SUM(AD$6:AD$19)+SUM(AF$6:AF$19)+SUM(AH$6:AH$19)</f>
        <v>491</v>
      </c>
      <c r="H109" s="100">
        <f>SUM(AJ$6:AJ$19)+SUM(AL$6:AL$19)+SUM(AN$6:AN$19)+SUM(AP$6:AP$19)</f>
        <v>531</v>
      </c>
      <c r="I109" s="100">
        <f>SUM(AR$6:AR$19)+SUM(AT$6:AT$19)+SUM(AV$6:AV$19)+SUM(AX$6:AX$19)</f>
        <v>471</v>
      </c>
      <c r="J109" s="100">
        <f>SUM(AZ$6:AZ$19)+SUM(BB$6:BB$19)+SUM(BD$6:BD$19)+SUM(BF$6:BF$19)</f>
        <v>431</v>
      </c>
      <c r="K109" s="100">
        <f>SUM(BH$6:BH$19)+SUM(BJ$6:BJ$19)+SUM(BL$6:BL$19)+SUM(BN$6:BN$19)</f>
        <v>485</v>
      </c>
      <c r="L109" s="100">
        <f>SUM(BP$6:BP$19)+SUM(BR$6:BR$19)+SUM(BT$6:BT$19)+SUM(BV$6:BV$19)</f>
        <v>470</v>
      </c>
      <c r="M109" s="100">
        <f>SUM(BX$6:BX$19)+SUM(BZ$6:BZ$19)+SUM(CB$6:CB$19)+SUM(CD$6:CD$19)</f>
        <v>566</v>
      </c>
      <c r="N109" s="100">
        <f>SUM(CF$6:CF$19)+SUM(CH$6:CH$19)+SUM(CJ$6:CJ$19)+SUM(CL$6:CL$19)</f>
        <v>550</v>
      </c>
      <c r="O109" s="100">
        <f>SUM(CN$6:CN$19)+SUM(CP$6:CP$19)+SUM(CR$6:CR$19)+SUM(CT$6:CT$19)</f>
        <v>515</v>
      </c>
    </row>
    <row r="110" spans="2:99">
      <c r="C110" s="99" t="s">
        <v>127</v>
      </c>
      <c r="D110" s="100">
        <f>SUM(D$20:D$36)+SUM(F$20:F$36)+SUM(H$20:H$36)+SUM(J$20:J$36)</f>
        <v>1290</v>
      </c>
      <c r="E110" s="100">
        <f>SUM(L$20:L$36)+SUM(N$20:N$36)+SUM(P$20:P$36)+SUM(R$20:R$36)</f>
        <v>1032</v>
      </c>
      <c r="F110" s="100">
        <f>SUM(T$20:T$36)+SUM(V$20:V$36)+SUM(X$20:X$36)+SUM(Z$20:Z$36)</f>
        <v>1162</v>
      </c>
      <c r="G110" s="100">
        <f>SUM(AB$20:AB$36)+SUM(AD$20:AD$36)+SUM(AF$20:AF$36)+SUM(AH$20:AH$36)</f>
        <v>1347</v>
      </c>
      <c r="H110" s="100">
        <f>SUM(AJ$20:AJ$36)+SUM(AL$20:AL$36)+SUM(AN$20:AN$36)+SUM(AP$20:AP$36)</f>
        <v>1316</v>
      </c>
      <c r="I110" s="100">
        <f>SUM(AR$20:AR$36)+SUM(AT$20:AT$36)+SUM(AV$20:AV$36)+SUM(AX$20:AX$36)</f>
        <v>1158</v>
      </c>
      <c r="J110" s="100">
        <f>SUM(AZ$20:AZ$36)+SUM(BB$20:BB$36)+SUM(BD$20:BD$36)+SUM(BF$20:BF$36)</f>
        <v>1592</v>
      </c>
      <c r="K110" s="100">
        <f>SUM(BH$20:BH$36)+SUM(BJ$20:BJ$36)+SUM(BL$20:BL$36)+SUM(BN$20:BN$36)</f>
        <v>1461</v>
      </c>
      <c r="L110" s="100">
        <f>SUM(BP$20:BP$36)+SUM(BR$20:BR$36)+SUM(BT$20:BT$36)+SUM(BV$20:BV$36)</f>
        <v>1469</v>
      </c>
      <c r="M110" s="100">
        <f>SUM(BX$20:BX$36)+SUM(BZ$20:BZ$36)+SUM(CB$20:CB$36)+SUM(CD$20:CD$36)</f>
        <v>1342</v>
      </c>
      <c r="N110" s="100">
        <f>SUM(CF$20:CF$36)+SUM(CH$20:CH$36)+SUM(CJ$20:CJ$36)+SUM(CL$20:CL$36)</f>
        <v>1036</v>
      </c>
      <c r="O110" s="100">
        <f>SUM(CN$20:CN$36)+SUM(CP$20:CP$36)+SUM(CR$20:CR$36)+SUM(CT$20:CT$36)</f>
        <v>1107</v>
      </c>
    </row>
    <row r="111" spans="2:99">
      <c r="C111" s="99" t="s">
        <v>128</v>
      </c>
      <c r="D111" s="100">
        <f>SUM(D$37:D$48)+SUM(F$37:F$48)+SUM(H$37:H$48)+SUM(J$37:J$48)</f>
        <v>856</v>
      </c>
      <c r="E111" s="100">
        <f>SUM(L$37:L$48)+SUM(N$37:N$48)+SUM(P$37:P$48)+SUM(R$37:R$48)</f>
        <v>850</v>
      </c>
      <c r="F111" s="100">
        <f>SUM(T$37:T$48)+SUM(V$37:V$48)+SUM(X$37:X$48)+SUM(Z$37:Z$48)</f>
        <v>752</v>
      </c>
      <c r="G111" s="100">
        <f>SUM(AB$37:AB$48)+SUM(AD$37:AD$48)+SUM(AF$37:AF$48)+SUM(AH$37:AH$48)</f>
        <v>715</v>
      </c>
      <c r="H111" s="100">
        <f>SUM(AJ$37:AJ$48)+SUM(AL$37:AL$48)+SUM(AN$37:AN$48)+SUM(AP$37:AP$48)</f>
        <v>774</v>
      </c>
      <c r="I111" s="100">
        <f>SUM(AR$37:AR$48)+SUM(AT$37:AT$48)+SUM(AV$37:AV$48)+SUM(AX$37:AX$48)</f>
        <v>878</v>
      </c>
      <c r="J111" s="100">
        <f>SUM(AZ$37:AZ$48)+SUM(BB$37:BB$48)+SUM(BD$37:BD$48)+SUM(BF$37:BF$48)</f>
        <v>939</v>
      </c>
      <c r="K111" s="100">
        <f>SUM(BH$37:BH$48)+SUM(BJ$37:BJ$48)+SUM(BL$37:BL$48)+SUM(BN$37:BN$48)</f>
        <v>819</v>
      </c>
      <c r="L111" s="100">
        <f>SUM(BP$37:BP$48)+SUM(BR$37:BR$48)+SUM(BT$37:BT$48)+SUM(BV$37:BV$48)</f>
        <v>758</v>
      </c>
      <c r="M111" s="100">
        <f>SUM(BX$37:BX$48)+SUM(BZ$37:BZ$48)+SUM(CB$37:CB$48)+SUM(CD$37:CD$48)</f>
        <v>737</v>
      </c>
      <c r="N111" s="100">
        <f>SUM(CF$37:CF$48)+SUM(CH$37:CH$48)+SUM(CJ$37:CJ$48)+SUM(CL$37:CL$48)</f>
        <v>758</v>
      </c>
      <c r="O111" s="100">
        <f>SUM(CN$37:CN$48)+SUM(CP$37:CP$48)+SUM(CR$37:CR$48)+SUM(CT$37:CT$48)</f>
        <v>854</v>
      </c>
    </row>
    <row r="112" spans="2:99">
      <c r="C112" s="99" t="s">
        <v>129</v>
      </c>
      <c r="D112" s="100">
        <f>SUM(D$49:D$70)+SUM(F$49:F$70)+SUM(H$49:H$70)+SUM(J$49:J$70)</f>
        <v>1481</v>
      </c>
      <c r="E112" s="100">
        <f>SUM(L$49:L$70)+SUM(N$49:N$70)+SUM(P$49:P$70)+SUM(R$49:R$70)</f>
        <v>1332</v>
      </c>
      <c r="F112" s="100">
        <f>SUM(T$49:T$70)+SUM(V$49:V$70)+SUM(X$49:X$70)+SUM(Z$49:Z$70)</f>
        <v>1232</v>
      </c>
      <c r="G112" s="100">
        <f>SUM(AB$49:AB$70)+SUM(AD$49:AD$70)+SUM(AF$49:AF$70)+SUM(AH$49:AH$70)</f>
        <v>1124</v>
      </c>
      <c r="H112" s="100">
        <f>SUM(AJ$49:AJ$70)+SUM(AL$49:AL$70)+SUM(AN$49:AN$70)+SUM(AP$49:AP$70)</f>
        <v>1286</v>
      </c>
      <c r="I112" s="100">
        <f>SUM(AR$49:AR$70)+SUM(AT$49:AT$70)+SUM(AV$49:AV$70)+SUM(AX$49:AX$70)</f>
        <v>1058</v>
      </c>
      <c r="J112" s="100">
        <f>SUM(AZ$49:AZ$70)+SUM(BB$49:BB$70)+SUM(BD$49:BD$70)+SUM(BF$49:BF$70)</f>
        <v>1075</v>
      </c>
      <c r="K112" s="100">
        <f>SUM(BH$49:BH$70)+SUM(BJ$49:BJ$70)+SUM(BL$49:BL$70)+SUM(BN$49:BN$70)</f>
        <v>1441</v>
      </c>
      <c r="L112" s="100">
        <f>SUM(BP$49:BP$70)+SUM(BR$49:BR$70)+SUM(BT$49:BT$70)+SUM(BV$49:BV$70)</f>
        <v>1398</v>
      </c>
      <c r="M112" s="100">
        <f>SUM(BX$49:BX$70)+SUM(BZ$49:BZ$70)+SUM(CB$49:CB$70)+SUM(CD$49:CD$70)</f>
        <v>1362</v>
      </c>
      <c r="N112" s="100">
        <f>SUM(CF$49:CF$70)+SUM(CH$49:CH$70)+SUM(CJ$49:CJ$70)+SUM(CL$49:CL$70)</f>
        <v>1373</v>
      </c>
      <c r="O112" s="100">
        <f>SUM(CN$49:CN$70)+SUM(CP$49:CP$70)+SUM(CR$49:CR$70)+SUM(CT$49:CT$70)</f>
        <v>1452</v>
      </c>
    </row>
    <row r="113" spans="2:15">
      <c r="C113" s="99" t="s">
        <v>130</v>
      </c>
      <c r="D113" s="100">
        <f>SUM(D$71:D$86)+SUM(F$71:F$86)+SUM(H$71:H$86)+SUM(J$71:J$86)</f>
        <v>840</v>
      </c>
      <c r="E113" s="100">
        <f>SUM(L$71:L$86)+SUM(N$71:N$86)+SUM(P$71:P$86)+SUM(R$71:R$86)</f>
        <v>725</v>
      </c>
      <c r="F113" s="100">
        <f>SUM(T$71:T$86)+SUM(V$71:V$86)+SUM(X$71:X$86)+SUM(Z$71:Z$86)</f>
        <v>0</v>
      </c>
      <c r="G113" s="100">
        <f>SUM(AB$71:AB$86)+SUM(AD$71:AD$86)+SUM(AF$71:AF$86)+SUM(AH$71:AH$86)</f>
        <v>0</v>
      </c>
      <c r="H113" s="100">
        <f>SUM(AJ$71:AJ$86)+SUM(AL$71:AL$86)+SUM(AN$71:AN$86)+SUM(AP$71:AP$86)</f>
        <v>0</v>
      </c>
      <c r="I113" s="100">
        <f>SUM(AR$71:AR$86)+SUM(AT$71:AT$86)+SUM(AV$71:AV$86)+SUM(AX$71:AX$86)</f>
        <v>0</v>
      </c>
      <c r="J113" s="100">
        <f>SUM(AZ$71:AZ$86)+SUM(BB$71:BB$86)+SUM(BD$71:BD$86)+SUM(BF$71:BF$86)</f>
        <v>0</v>
      </c>
      <c r="K113" s="100">
        <f>SUM(BH$71:BH$86)+SUM(BJ$71:BJ$86)+SUM(BL$71:BL$86)+SUM(BN$71:BN$86)</f>
        <v>0</v>
      </c>
      <c r="L113" s="100">
        <f>SUM(BP$71:BP$86)+SUM(BR$71:BR$86)+SUM(BT$71:BT$86)+SUM(BV$71:BV$86)</f>
        <v>0</v>
      </c>
      <c r="M113" s="100">
        <f>SUM(BX$71:BX$86)+SUM(BZ$71:BZ$86)+SUM(CB$71:CB$86)+SUM(CD$71:CD$86)</f>
        <v>0</v>
      </c>
      <c r="N113" s="100">
        <f>SUM(CF$71:CF$86)+SUM(CH$71:CH$86)+SUM(CJ$71:CJ$86)+SUM(CL$71:CL$86)</f>
        <v>0</v>
      </c>
      <c r="O113" s="100">
        <f>SUM(CN$71:CN$86)+SUM(CP$71:CP$86)+SUM(CR$71:CR$86)+SUM(CT$71:CT$86)</f>
        <v>0</v>
      </c>
    </row>
    <row r="114" spans="2:15">
      <c r="C114" s="99" t="s">
        <v>131</v>
      </c>
      <c r="D114" s="100">
        <f>SUM(D$87:D$94)+SUM(F$87:F$94)+SUM(H$87:H$94)+SUM(J$87:J$94)</f>
        <v>443</v>
      </c>
      <c r="E114" s="100">
        <f>SUM(L$87:L$94)+SUM(N$87:N$94)+SUM(P$87:P$94)+SUM(R$87:R$94)</f>
        <v>326</v>
      </c>
      <c r="F114" s="100">
        <f>SUM(T$87:T$94)+SUM(V$87:V$94)+SUM(X$87:X$94)+SUM(Z$87:Z$94)</f>
        <v>0</v>
      </c>
      <c r="G114" s="100">
        <f>SUM(AB$87:AB$94)+SUM(AD$87:AD$94)+SUM(AF$87:AF$94)+SUM(AH$87:AH$94)</f>
        <v>0</v>
      </c>
      <c r="H114" s="100">
        <f>SUM(AJ$87:AJ$94)+SUM(AL$87:AL$94)+SUM(AN$87:AN$94)+SUM(AP$87:AP$94)</f>
        <v>0</v>
      </c>
      <c r="I114" s="100">
        <f>SUM(AR$87:AR$94)+SUM(AT$87:AT$94)+SUM(AV$87:AV$94)+SUM(AX$87:AX$94)</f>
        <v>0</v>
      </c>
      <c r="J114" s="100">
        <f>SUM(AZ$87:AZ$94)+SUM(BB$87:BB$94)+SUM(BD$87:BD$94)+SUM(BF$87:BF$94)</f>
        <v>0</v>
      </c>
      <c r="K114" s="100">
        <f>SUM(BH$87:BH$94)+SUM(BJ$87:BJ$94)+SUM(BL$87:BL$94)+SUM(BN$87:BN$94)</f>
        <v>0</v>
      </c>
      <c r="L114" s="100">
        <f>SUM(BP$87:BP$94)+SUM(BR$87:BR$94)+SUM(BT$87:BT$94)+SUM(BV$87:BV$94)</f>
        <v>0</v>
      </c>
      <c r="M114" s="100">
        <f>SUM(BX$87:BX$94)+SUM(BZ$87:BZ$94)+SUM(CB$87:CB$94)+SUM(CD$87:CD$94)</f>
        <v>0</v>
      </c>
      <c r="N114" s="100">
        <f>SUM(CF$87:CF$94)+SUM(CH$87:CH$94)+SUM(CJ$87:CJ$94)+SUM(CL$87:CL$94)</f>
        <v>0</v>
      </c>
      <c r="O114" s="100">
        <f>SUM(CN$87:CN$94)+SUM(CP$87:CP$94)+SUM(CR$87:CR$94)+SUM(CT$87:CT$94)</f>
        <v>0</v>
      </c>
    </row>
    <row r="115" spans="2:15">
      <c r="C115" s="99" t="s">
        <v>132</v>
      </c>
      <c r="D115" s="100">
        <f>SUM(D$95:D$105)+SUM(F$95:F$105)+SUM(H$95:H$105)+SUM(J$95:J$105)</f>
        <v>574</v>
      </c>
      <c r="E115" s="100">
        <f>SUM(L$95:L$105)+SUM(N$95:N$105)+SUM(P$95:P$105)+SUM(R$95:R$105)</f>
        <v>330</v>
      </c>
      <c r="F115" s="100">
        <f>SUM(T$95:T$105)+SUM(V$95:V$105)+SUM(X$95:X$105)+SUM(Z$95:Z$105)</f>
        <v>0</v>
      </c>
      <c r="G115" s="100">
        <f>SUM(AB$95:AB$105)+SUM(AD$95:AD$105)+SUM(AF$95:AF$105)+SUM(AH$95:AH$105)</f>
        <v>0</v>
      </c>
      <c r="H115" s="100">
        <f>SUM(AJ$95:AJ$105)+SUM(AL$95:AL$105)+SUM(AN$95:AN$105)+SUM(AP$95:AP$105)</f>
        <v>0</v>
      </c>
      <c r="I115" s="100">
        <f>SUM(AR$95:AR$105)+SUM(AT$95:AT$105)+SUM(AV$95:AV$105)+SUM(AX$95:AX$105)</f>
        <v>0</v>
      </c>
      <c r="J115" s="100">
        <f>SUM(AZ$95:AZ$105)+SUM(BB$95:BB$105)+SUM(BD$95:BD$105)+SUM(BF$95:BF$105)</f>
        <v>0</v>
      </c>
      <c r="K115" s="100">
        <f>SUM(BH$95:BH$105)+SUM(BJ$95:BJ$105)+SUM(BL$95:BL$105)+SUM(BN$95:BN$105)</f>
        <v>0</v>
      </c>
      <c r="L115" s="100">
        <f>SUM(BP$95:BP$105)+SUM(BR$95:BR$105)+SUM(BT$95:BT$105)+SUM(BV$95:BV$105)</f>
        <v>0</v>
      </c>
      <c r="M115" s="100">
        <f>SUM(BX$95:BX$105)+SUM(BZ$95:BZ$105)+SUM(CB$95:CB$105)+SUM(CD$95:CD$105)</f>
        <v>0</v>
      </c>
      <c r="N115" s="100">
        <f>SUM(CF$95:CF$105)+SUM(CH$95:CH$105)+SUM(CJ$95:CJ$105)+SUM(CL$95:CL$105)</f>
        <v>0</v>
      </c>
      <c r="O115" s="100">
        <f>SUM(CN$95:CN$105)+SUM(CP$95:CP$105)+SUM(CR$95:CR$105)+SUM(CT$95:CT$105)</f>
        <v>0</v>
      </c>
    </row>
    <row r="116" spans="2:15">
      <c r="C116" s="99" t="s">
        <v>278</v>
      </c>
      <c r="D116" s="100">
        <f t="shared" ref="D116:O116" si="0">SUM(D$109:D$115)</f>
        <v>5955</v>
      </c>
      <c r="E116" s="100">
        <f t="shared" si="0"/>
        <v>5067</v>
      </c>
      <c r="F116" s="100">
        <f t="shared" si="0"/>
        <v>3584</v>
      </c>
      <c r="G116" s="100">
        <f t="shared" si="0"/>
        <v>3677</v>
      </c>
      <c r="H116" s="100">
        <f t="shared" si="0"/>
        <v>3907</v>
      </c>
      <c r="I116" s="100">
        <f t="shared" si="0"/>
        <v>3565</v>
      </c>
      <c r="J116" s="100">
        <f t="shared" si="0"/>
        <v>4037</v>
      </c>
      <c r="K116" s="100">
        <f t="shared" si="0"/>
        <v>4206</v>
      </c>
      <c r="L116" s="100">
        <f t="shared" si="0"/>
        <v>4095</v>
      </c>
      <c r="M116" s="100">
        <f t="shared" si="0"/>
        <v>4007</v>
      </c>
      <c r="N116" s="100">
        <f t="shared" si="0"/>
        <v>3717</v>
      </c>
      <c r="O116" s="100">
        <f t="shared" si="0"/>
        <v>3928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D109*pricing!D6*2000</f>
        <v>2377218.6961572012</v>
      </c>
      <c r="E120" s="100">
        <f>E109*pricing!E6*2000</f>
        <v>2382265.8696097643</v>
      </c>
      <c r="F120" s="100">
        <f>F109*pricing!F6*2000</f>
        <v>2210661.9722226202</v>
      </c>
      <c r="G120" s="100">
        <f>G109*pricing!G6*2000</f>
        <v>2478162.1652084622</v>
      </c>
      <c r="H120" s="100">
        <f>H109*pricing!H6*2000</f>
        <v>2680049.1033109846</v>
      </c>
      <c r="I120" s="100">
        <f>I109*pricing!I6*2000</f>
        <v>2377218.6961572012</v>
      </c>
      <c r="J120" s="100">
        <f>J109*pricing!J6*2000</f>
        <v>2175331.7580546788</v>
      </c>
      <c r="K120" s="100">
        <f>K109*pricing!K6*2000</f>
        <v>2447879.1244930839</v>
      </c>
      <c r="L120" s="100">
        <f>L109*pricing!L6*2000</f>
        <v>2372171.5227046381</v>
      </c>
      <c r="M120" s="100">
        <f>M109*pricing!M6*2000</f>
        <v>2856700.1741506918</v>
      </c>
      <c r="N120" s="100">
        <f>N109*pricing!N6*2000</f>
        <v>2775945.3989096829</v>
      </c>
      <c r="O120" s="100">
        <f>O109*pricing!O6*2000</f>
        <v>2599294.3280699761</v>
      </c>
    </row>
    <row r="121" spans="2:15">
      <c r="C121" s="99" t="s">
        <v>127</v>
      </c>
      <c r="D121" s="100">
        <f>D110*pricing!D7*2000</f>
        <v>5506040.1204183958</v>
      </c>
      <c r="E121" s="100">
        <f>E110*pricing!E7*2000</f>
        <v>4404832.0963347172</v>
      </c>
      <c r="F121" s="100">
        <f>F110*pricing!F7*2000</f>
        <v>4959704.356531919</v>
      </c>
      <c r="G121" s="100">
        <f>G110*pricing!G7*2000</f>
        <v>5749330.2652740926</v>
      </c>
      <c r="H121" s="100">
        <f>H110*pricing!H7*2000</f>
        <v>5617014.572457836</v>
      </c>
      <c r="I121" s="100">
        <f>I110*pricing!I7*2000</f>
        <v>4942631.3639104664</v>
      </c>
      <c r="J121" s="100">
        <f>J110*pricing!J7*2000</f>
        <v>6795051.0633380506</v>
      </c>
      <c r="K121" s="100">
        <f>K110*pricing!K7*2000</f>
        <v>6235910.554985485</v>
      </c>
      <c r="L121" s="100">
        <f>L110*pricing!L7*2000</f>
        <v>6270056.5402283901</v>
      </c>
      <c r="M121" s="100">
        <f>M110*pricing!M7*2000</f>
        <v>5727989.0244972771</v>
      </c>
      <c r="N121" s="100">
        <f>N110*pricing!N7*2000</f>
        <v>4421905.0889561689</v>
      </c>
      <c r="O121" s="100">
        <f>O110*pricing!O7*2000</f>
        <v>4724950.707986949</v>
      </c>
    </row>
    <row r="122" spans="2:15">
      <c r="C122" s="99" t="s">
        <v>128</v>
      </c>
      <c r="D122" s="100">
        <f>D111*pricing!D8*2000</f>
        <v>3379216.1645944361</v>
      </c>
      <c r="E122" s="100">
        <f>E111*pricing!E8*2000</f>
        <v>3355530.0699827932</v>
      </c>
      <c r="F122" s="100">
        <f>F111*pricing!F8*2000</f>
        <v>2968657.1913259537</v>
      </c>
      <c r="G122" s="100">
        <f>G111*pricing!G8*2000</f>
        <v>2822592.9412208204</v>
      </c>
      <c r="H122" s="100">
        <f>H111*pricing!H8*2000</f>
        <v>3055506.2049019784</v>
      </c>
      <c r="I122" s="100">
        <f>I111*pricing!I8*2000</f>
        <v>3466065.1781704612</v>
      </c>
      <c r="J122" s="100">
        <f>J111*pricing!J8*2000</f>
        <v>3706873.8067221679</v>
      </c>
      <c r="K122" s="100">
        <f>K111*pricing!K8*2000</f>
        <v>3233151.9144893032</v>
      </c>
      <c r="L122" s="100">
        <f>L111*pricing!L8*2000</f>
        <v>2992343.2859375966</v>
      </c>
      <c r="M122" s="100">
        <f>M111*pricing!M8*2000</f>
        <v>2909441.9547968456</v>
      </c>
      <c r="N122" s="100">
        <f>N111*pricing!N8*2000</f>
        <v>2992343.2859375966</v>
      </c>
      <c r="O122" s="100">
        <f>O111*pricing!O8*2000</f>
        <v>3371320.7997238887</v>
      </c>
    </row>
    <row r="123" spans="2:15">
      <c r="C123" s="99" t="s">
        <v>129</v>
      </c>
      <c r="D123" s="100">
        <f>D112*pricing!D9*2000</f>
        <v>5773346.6330050305</v>
      </c>
      <c r="E123" s="100">
        <f>E112*pricing!E9*2000</f>
        <v>5192503.5213792706</v>
      </c>
      <c r="F123" s="100">
        <f>F112*pricing!F9*2000</f>
        <v>4802675.9296841305</v>
      </c>
      <c r="G123" s="100">
        <f>G112*pricing!G9*2000</f>
        <v>4381662.1306533786</v>
      </c>
      <c r="H123" s="100">
        <f>H112*pricing!H9*2000</f>
        <v>5013182.829199506</v>
      </c>
      <c r="I123" s="100">
        <f>I112*pricing!I9*2000</f>
        <v>4124375.9201345858</v>
      </c>
      <c r="J123" s="100">
        <f>J112*pricing!J9*2000</f>
        <v>4190646.6107227597</v>
      </c>
      <c r="K123" s="100">
        <f>K112*pricing!K9*2000</f>
        <v>5617415.5963269742</v>
      </c>
      <c r="L123" s="100">
        <f>L112*pricing!L9*2000</f>
        <v>5449789.7318980629</v>
      </c>
      <c r="M123" s="100">
        <f>M112*pricing!M9*2000</f>
        <v>5309451.7988878135</v>
      </c>
      <c r="N123" s="100">
        <f>N112*pricing!N9*2000</f>
        <v>5352332.8339742785</v>
      </c>
      <c r="O123" s="100">
        <f>O112*pricing!O9*2000</f>
        <v>5660296.6314134393</v>
      </c>
    </row>
    <row r="124" spans="2:15">
      <c r="C124" s="99" t="s">
        <v>130</v>
      </c>
      <c r="D124" s="100">
        <f>D113*pricing!D10*2000</f>
        <v>3035237.3838133281</v>
      </c>
      <c r="E124" s="100">
        <f>E113*pricing!E10*2000</f>
        <v>2619698.9324579318</v>
      </c>
      <c r="F124" s="100">
        <f>F113*pricing!F10*2000</f>
        <v>0</v>
      </c>
      <c r="G124" s="100">
        <f>G113*pricing!G10*2000</f>
        <v>0</v>
      </c>
      <c r="H124" s="100">
        <f>H113*pricing!H10*2000</f>
        <v>0</v>
      </c>
      <c r="I124" s="100">
        <f>I113*pricing!I10*2000</f>
        <v>0</v>
      </c>
      <c r="J124" s="100">
        <f>J113*pricing!J10*2000</f>
        <v>0</v>
      </c>
      <c r="K124" s="100">
        <f>K113*pricing!K10*2000</f>
        <v>0</v>
      </c>
      <c r="L124" s="100">
        <f>L113*pricing!L10*2000</f>
        <v>0</v>
      </c>
      <c r="M124" s="100">
        <f>M113*pricing!M10*2000</f>
        <v>0</v>
      </c>
      <c r="N124" s="100">
        <f>N113*pricing!N10*2000</f>
        <v>0</v>
      </c>
      <c r="O124" s="100">
        <f>O113*pricing!O10*2000</f>
        <v>0</v>
      </c>
    </row>
    <row r="125" spans="2:15">
      <c r="C125" s="99" t="s">
        <v>131</v>
      </c>
      <c r="D125" s="100">
        <f>D114*pricing!D11*2000</f>
        <v>1627281.5056102586</v>
      </c>
      <c r="E125" s="100">
        <f>E114*pricing!E11*2000</f>
        <v>1197502.8686883617</v>
      </c>
      <c r="F125" s="100">
        <f>F114*pricing!F11*2000</f>
        <v>0</v>
      </c>
      <c r="G125" s="100">
        <f>G114*pricing!G11*2000</f>
        <v>0</v>
      </c>
      <c r="H125" s="100">
        <f>H114*pricing!H11*2000</f>
        <v>0</v>
      </c>
      <c r="I125" s="100">
        <f>I114*pricing!I11*2000</f>
        <v>0</v>
      </c>
      <c r="J125" s="100">
        <f>J114*pricing!J11*2000</f>
        <v>0</v>
      </c>
      <c r="K125" s="100">
        <f>K114*pricing!K11*2000</f>
        <v>0</v>
      </c>
      <c r="L125" s="100">
        <f>L114*pricing!L11*2000</f>
        <v>0</v>
      </c>
      <c r="M125" s="100">
        <f>M114*pricing!M11*2000</f>
        <v>0</v>
      </c>
      <c r="N125" s="100">
        <f>N114*pricing!N11*2000</f>
        <v>0</v>
      </c>
      <c r="O125" s="100">
        <f>O114*pricing!O11*2000</f>
        <v>0</v>
      </c>
    </row>
    <row r="126" spans="2:15">
      <c r="C126" s="99" t="s">
        <v>132</v>
      </c>
      <c r="D126" s="100">
        <f>D115*pricing!D12*2000</f>
        <v>2573437.6583172227</v>
      </c>
      <c r="E126" s="100">
        <f>E115*pricing!E12*2000</f>
        <v>1479502.4864889958</v>
      </c>
      <c r="F126" s="100">
        <f>F115*pricing!F12*2000</f>
        <v>0</v>
      </c>
      <c r="G126" s="100">
        <f>G115*pricing!G12*2000</f>
        <v>0</v>
      </c>
      <c r="H126" s="100">
        <f>H115*pricing!H12*2000</f>
        <v>0</v>
      </c>
      <c r="I126" s="100">
        <f>I115*pricing!I12*2000</f>
        <v>0</v>
      </c>
      <c r="J126" s="100">
        <f>J115*pricing!J12*2000</f>
        <v>0</v>
      </c>
      <c r="K126" s="100">
        <f>K115*pricing!K12*2000</f>
        <v>0</v>
      </c>
      <c r="L126" s="100">
        <f>L115*pricing!L12*2000</f>
        <v>0</v>
      </c>
      <c r="M126" s="100">
        <f>M115*pricing!M12*2000</f>
        <v>0</v>
      </c>
      <c r="N126" s="100">
        <f>N115*pricing!N12*2000</f>
        <v>0</v>
      </c>
      <c r="O126" s="100">
        <f>O115*pricing!O12*2000</f>
        <v>0</v>
      </c>
    </row>
    <row r="127" spans="2:15">
      <c r="C127" s="99" t="s">
        <v>278</v>
      </c>
      <c r="D127" s="100">
        <f t="shared" ref="D127:O127" si="1">SUM(D$120:D$126)</f>
        <v>24271778.161915872</v>
      </c>
      <c r="E127" s="100">
        <f t="shared" si="1"/>
        <v>20631835.844941836</v>
      </c>
      <c r="F127" s="100">
        <f t="shared" si="1"/>
        <v>14941699.449764622</v>
      </c>
      <c r="G127" s="100">
        <f t="shared" si="1"/>
        <v>15431747.502356753</v>
      </c>
      <c r="H127" s="100">
        <f t="shared" si="1"/>
        <v>16365752.709870305</v>
      </c>
      <c r="I127" s="100">
        <f t="shared" si="1"/>
        <v>14910291.158372715</v>
      </c>
      <c r="J127" s="100">
        <f t="shared" si="1"/>
        <v>16867903.238837659</v>
      </c>
      <c r="K127" s="100">
        <f t="shared" si="1"/>
        <v>17534357.190294847</v>
      </c>
      <c r="L127" s="100">
        <f t="shared" si="1"/>
        <v>17084361.080768686</v>
      </c>
      <c r="M127" s="100">
        <f t="shared" si="1"/>
        <v>16803582.952332627</v>
      </c>
      <c r="N127" s="100">
        <f t="shared" si="1"/>
        <v>15542526.607777726</v>
      </c>
      <c r="O127" s="100">
        <f t="shared" si="1"/>
        <v>16355862.467194254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238884</v>
      </c>
      <c r="E131" s="106">
        <f>SUM(M$6:M$19)+SUM(O$6:O$19)+SUM(Q$6:Q$19)+SUM(S$6:S$19)</f>
        <v>238128</v>
      </c>
      <c r="F131" s="106">
        <f>SUM(U$6:U$19)+SUM(W$6:W$19)+SUM(Y$6:Y$19)+SUM(AA$6:AA$19)</f>
        <v>221070</v>
      </c>
      <c r="G131" s="106">
        <f>SUM(AC$6:AC$19)+SUM(AE$6:AE$19)+SUM(AG$6:AG$19)+SUM(AI$6:AI$19)</f>
        <v>248662.8</v>
      </c>
      <c r="H131" s="106">
        <f>SUM(AK$6:AK$19)+SUM(AM$6:AM$19)+SUM(AO$6:AO$19)+SUM(AQ$6:AQ$19)</f>
        <v>267920.40000000002</v>
      </c>
      <c r="I131" s="106">
        <f>SUM(AS$6:AS$19)+SUM(AU$6:AU$19)+SUM(AW$6:AW$19)+SUM(AY$6:AY$19)</f>
        <v>236350.8</v>
      </c>
      <c r="J131" s="106">
        <f>SUM(BA$6:BA$19)+SUM(BC$6:BC$19)+SUM(BE$6:BE$19)+SUM(BG$6:BG$19)</f>
        <v>216614.39999999997</v>
      </c>
      <c r="K131" s="106">
        <f>SUM(BI$6:BI$19)+SUM(BK$6:BK$19)+SUM(BM$6:BM$19)+SUM(BO$6:BO$19)</f>
        <v>243641.99999999997</v>
      </c>
      <c r="L131" s="106">
        <f>SUM(BQ$6:BQ$19)+SUM(BS$6:BS$19)+SUM(BU$6:BU$19)+SUM(BW$6:BW$19)</f>
        <v>236562</v>
      </c>
      <c r="M131" s="106">
        <f>SUM(BY$6:BY$19)+SUM(CA$6:CA$19)+SUM(CC$6:CC$19)+SUM(CE$6:CE$19)</f>
        <v>282936</v>
      </c>
      <c r="N131" s="106">
        <f>SUM(CG$6:CG$19)+SUM(CI$6:CI$19)+SUM(CK$6:CK$19)+SUM(CM$6:CM$19)</f>
        <v>276634.79999999993</v>
      </c>
      <c r="O131" s="106">
        <f>SUM(CO$6:CO$19)+SUM(CQ$6:CQ$19)+SUM(CS$6:CS$19)+SUM(CU$6:CU$19)</f>
        <v>259496.39999999997</v>
      </c>
    </row>
    <row r="132" spans="2:15">
      <c r="C132" s="105" t="s">
        <v>127</v>
      </c>
      <c r="D132" s="106">
        <f>SUM(E$20:E$36)+SUM(G$20:G$36)+SUM(I$20:I$36)+SUM(K$20:K$36)</f>
        <v>549614.39999999991</v>
      </c>
      <c r="E132" s="106">
        <f>SUM(M$20:M$36)+SUM(O$20:O$36)+SUM(Q$20:Q$36)+SUM(S$20:S$36)</f>
        <v>439670.39999999991</v>
      </c>
      <c r="F132" s="106">
        <f>SUM(U$20:U$36)+SUM(W$20:W$36)+SUM(Y$20:Y$36)+SUM(AA$20:AA$36)</f>
        <v>495993.59999999998</v>
      </c>
      <c r="G132" s="106">
        <f>SUM(AC$20:AC$36)+SUM(AE$20:AE$36)+SUM(AG$20:AG$36)+SUM(AI$20:AI$36)</f>
        <v>572838</v>
      </c>
      <c r="H132" s="106">
        <f>SUM(AK$20:AK$36)+SUM(AM$20:AM$36)+SUM(AO$20:AO$36)+SUM(AQ$20:AQ$36)</f>
        <v>562473.6</v>
      </c>
      <c r="I132" s="106">
        <f>SUM(AS$20:AS$36)+SUM(AU$20:AU$36)+SUM(AW$20:AW$36)+SUM(AY$20:AY$36)</f>
        <v>496435.19999999995</v>
      </c>
      <c r="J132" s="106">
        <f>SUM(BA$20:BA$36)+SUM(BC$20:BC$36)+SUM(BE$20:BE$36)+SUM(BG$20:BG$36)</f>
        <v>679682.39999999991</v>
      </c>
      <c r="K132" s="106">
        <f>SUM(BI$20:BI$36)+SUM(BK$20:BK$36)+SUM(BM$20:BM$36)+SUM(BO$20:BO$36)</f>
        <v>618501.60000000009</v>
      </c>
      <c r="L132" s="106">
        <f>SUM(BQ$20:BQ$36)+SUM(BS$20:BS$36)+SUM(BU$20:BU$36)+SUM(BW$20:BW$36)</f>
        <v>622369.19999999995</v>
      </c>
      <c r="M132" s="106">
        <f>SUM(BY$20:BY$36)+SUM(CA$20:CA$36)+SUM(CC$20:CC$36)+SUM(CE$20:CE$36)</f>
        <v>570683.99999999988</v>
      </c>
      <c r="N132" s="106">
        <f>SUM(CG$20:CG$36)+SUM(CI$20:CI$36)+SUM(CK$20:CK$36)+SUM(CM$20:CM$36)</f>
        <v>440021.99999999994</v>
      </c>
      <c r="O132" s="106">
        <f>SUM(CO$20:CO$36)+SUM(CQ$20:CQ$36)+SUM(CS$20:CS$36)+SUM(CU$20:CU$36)</f>
        <v>469318.8</v>
      </c>
    </row>
    <row r="133" spans="2:15">
      <c r="C133" s="105" t="s">
        <v>128</v>
      </c>
      <c r="D133" s="106">
        <f>SUM(E$37:E$48)+SUM(G$37:G$48)+SUM(I$37:I$48)+SUM(K$37:K$48)</f>
        <v>895897.20000000007</v>
      </c>
      <c r="E133" s="106">
        <f>SUM(M$37:M$48)+SUM(O$37:O$48)+SUM(Q$37:Q$48)+SUM(S$37:S$48)</f>
        <v>886213.2</v>
      </c>
      <c r="F133" s="106">
        <f>SUM(U$37:U$48)+SUM(W$37:W$48)+SUM(Y$37:Y$48)+SUM(AA$37:AA$48)</f>
        <v>789945.6</v>
      </c>
      <c r="G133" s="106">
        <f>SUM(AC$37:AC$48)+SUM(AE$37:AE$48)+SUM(AG$37:AG$48)+SUM(AI$37:AI$48)</f>
        <v>749948.4</v>
      </c>
      <c r="H133" s="106">
        <f>SUM(AK$37:AK$48)+SUM(AM$37:AM$48)+SUM(AO$37:AO$48)+SUM(AQ$37:AQ$48)</f>
        <v>809754</v>
      </c>
      <c r="I133" s="106">
        <f>SUM(AS$37:AS$48)+SUM(AU$37:AU$48)+SUM(AW$37:AW$48)+SUM(AY$37:AY$48)</f>
        <v>916522.79999999981</v>
      </c>
      <c r="J133" s="106">
        <f>SUM(BA$37:BA$48)+SUM(BC$37:BC$48)+SUM(BE$37:BE$48)+SUM(BG$37:BG$48)</f>
        <v>983298</v>
      </c>
      <c r="K133" s="106">
        <f>SUM(BI$37:BI$48)+SUM(BK$37:BK$48)+SUM(BM$37:BM$48)+SUM(BO$37:BO$48)</f>
        <v>857840.39999999991</v>
      </c>
      <c r="L133" s="106">
        <f>SUM(BQ$37:BQ$48)+SUM(BS$37:BS$48)+SUM(BU$37:BU$48)+SUM(BW$37:BW$48)</f>
        <v>793887.6</v>
      </c>
      <c r="M133" s="106">
        <f>SUM(BY$37:BY$48)+SUM(CA$37:CA$48)+SUM(CC$37:CC$48)+SUM(CE$37:CE$48)</f>
        <v>771386.39999999991</v>
      </c>
      <c r="N133" s="106">
        <f>SUM(CG$37:CG$48)+SUM(CI$37:CI$48)+SUM(CK$37:CK$48)+SUM(CM$37:CM$48)</f>
        <v>793030.8</v>
      </c>
      <c r="O133" s="106">
        <f>SUM(CO$37:CO$48)+SUM(CQ$37:CQ$48)+SUM(CS$37:CS$48)+SUM(CU$37:CU$48)</f>
        <v>892978.8</v>
      </c>
    </row>
    <row r="134" spans="2:15">
      <c r="C134" s="105" t="s">
        <v>129</v>
      </c>
      <c r="D134" s="106">
        <f>SUM(E$49:E$70)+SUM(G$49:G$70)+SUM(I$49:I$70)+SUM(K$49:K$70)</f>
        <v>1248696</v>
      </c>
      <c r="E134" s="106">
        <f>SUM(M$49:M$70)+SUM(O$49:O$70)+SUM(Q$49:Q$70)+SUM(S$49:S$70)</f>
        <v>1114645.2</v>
      </c>
      <c r="F134" s="106">
        <f>SUM(U$49:U$70)+SUM(W$49:W$70)+SUM(Y$49:Y$70)+SUM(AA$49:AA$70)</f>
        <v>990643.20000000007</v>
      </c>
      <c r="G134" s="106">
        <f>SUM(AC$49:AC$70)+SUM(AE$49:AE$70)+SUM(AG$49:AG$70)+SUM(AI$49:AI$70)</f>
        <v>900261.60000000009</v>
      </c>
      <c r="H134" s="106">
        <f>SUM(AK$49:AK$70)+SUM(AM$49:AM$70)+SUM(AO$49:AO$70)+SUM(AQ$49:AQ$70)</f>
        <v>1037521.2000000002</v>
      </c>
      <c r="I134" s="106">
        <f>SUM(AS$49:AS$70)+SUM(AU$49:AU$70)+SUM(AW$49:AW$70)+SUM(AY$49:AY$70)</f>
        <v>851013.6</v>
      </c>
      <c r="J134" s="106">
        <f>SUM(BA$49:BA$70)+SUM(BC$49:BC$70)+SUM(BE$49:BE$70)+SUM(BG$49:BG$70)</f>
        <v>862863.6</v>
      </c>
      <c r="K134" s="106">
        <f>SUM(BI$49:BI$70)+SUM(BK$49:BK$70)+SUM(BM$49:BM$70)+SUM(BO$49:BO$70)</f>
        <v>1156954.8</v>
      </c>
      <c r="L134" s="106">
        <f>SUM(BQ$49:BQ$70)+SUM(BS$49:BS$70)+SUM(BU$49:BU$70)+SUM(BW$49:BW$70)</f>
        <v>1130812.8</v>
      </c>
      <c r="M134" s="106">
        <f>SUM(BY$49:BY$70)+SUM(CA$49:CA$70)+SUM(CC$49:CC$70)+SUM(CE$49:CE$70)</f>
        <v>1097208</v>
      </c>
      <c r="N134" s="106">
        <f>SUM(CG$49:CG$70)+SUM(CI$49:CI$70)+SUM(CK$49:CK$70)+SUM(CM$49:CM$70)</f>
        <v>1104624</v>
      </c>
      <c r="O134" s="106">
        <f>SUM(CO$49:CO$70)+SUM(CQ$49:CQ$70)+SUM(CS$49:CS$70)+SUM(CU$49:CU$70)</f>
        <v>1165674</v>
      </c>
    </row>
    <row r="135" spans="2:15">
      <c r="C135" s="105" t="s">
        <v>130</v>
      </c>
      <c r="D135" s="106">
        <f>SUM(E$71:E$86)+SUM(G$71:G$86)+SUM(I$71:I$86)+SUM(K$71:K$86)</f>
        <v>468313.19999999995</v>
      </c>
      <c r="E135" s="106">
        <f>SUM(M$71:M$86)+SUM(O$71:O$86)+SUM(Q$71:Q$86)+SUM(S$71:S$86)</f>
        <v>401524.80000000005</v>
      </c>
      <c r="F135" s="106">
        <f>SUM(U$71:U$86)+SUM(W$71:W$86)+SUM(Y$71:Y$86)+SUM(AA$71:AA$86)</f>
        <v>0</v>
      </c>
      <c r="G135" s="106">
        <f>SUM(AC$71:AC$86)+SUM(AE$71:AE$86)+SUM(AG$71:AG$86)+SUM(AI$71:AI$86)</f>
        <v>0</v>
      </c>
      <c r="H135" s="106">
        <f>SUM(AK$71:AK$86)+SUM(AM$71:AM$86)+SUM(AO$71:AO$86)+SUM(AQ$71:AQ$86)</f>
        <v>0</v>
      </c>
      <c r="I135" s="106">
        <f>SUM(AS$71:AS$86)+SUM(AU$71:AU$86)+SUM(AW$71:AW$86)+SUM(AY$71:AY$86)</f>
        <v>0</v>
      </c>
      <c r="J135" s="106">
        <f>SUM(BA$71:BA$86)+SUM(BC$71:BC$86)+SUM(BE$71:BE$86)+SUM(BG$71:BG$86)</f>
        <v>0</v>
      </c>
      <c r="K135" s="106">
        <f>SUM(BI$71:BI$86)+SUM(BK$71:BK$86)+SUM(BM$71:BM$86)+SUM(BO$71:BO$86)</f>
        <v>0</v>
      </c>
      <c r="L135" s="106">
        <f>SUM(BQ$71:BQ$86)+SUM(BS$71:BS$86)+SUM(BU$71:BU$86)+SUM(BW$71:BW$86)</f>
        <v>0</v>
      </c>
      <c r="M135" s="106">
        <f>SUM(BY$71:BY$86)+SUM(CA$71:CA$86)+SUM(CC$71:CC$86)+SUM(CE$71:CE$86)</f>
        <v>0</v>
      </c>
      <c r="N135" s="106">
        <f>SUM(CG$71:CG$86)+SUM(CI$71:CI$86)+SUM(CK$71:CK$86)+SUM(CM$71:CM$86)</f>
        <v>0</v>
      </c>
      <c r="O135" s="106">
        <f>SUM(CO$71:CO$86)+SUM(CQ$71:CQ$86)+SUM(CS$71:CS$86)+SUM(CU$71:CU$86)</f>
        <v>0</v>
      </c>
    </row>
    <row r="136" spans="2:15">
      <c r="C136" s="105" t="s">
        <v>131</v>
      </c>
      <c r="D136" s="106">
        <f>SUM(E$87:E$94)+SUM(G$87:G$94)+SUM(I$87:I$94)+SUM(K$87:K$94)</f>
        <v>897260.4</v>
      </c>
      <c r="E136" s="106">
        <f>SUM(M$87:M$94)+SUM(O$87:O$94)+SUM(Q$87:Q$94)+SUM(S$87:S$94)</f>
        <v>660962.39999999991</v>
      </c>
      <c r="F136" s="106">
        <f>SUM(U$87:U$94)+SUM(W$87:W$94)+SUM(Y$87:Y$94)+SUM(AA$87:AA$94)</f>
        <v>0</v>
      </c>
      <c r="G136" s="106">
        <f>SUM(AC$87:AC$94)+SUM(AE$87:AE$94)+SUM(AG$87:AG$94)+SUM(AI$87:AI$94)</f>
        <v>0</v>
      </c>
      <c r="H136" s="106">
        <f>SUM(AK$87:AK$94)+SUM(AM$87:AM$94)+SUM(AO$87:AO$94)+SUM(AQ$87:AQ$94)</f>
        <v>0</v>
      </c>
      <c r="I136" s="106">
        <f>SUM(AS$87:AS$94)+SUM(AU$87:AU$94)+SUM(AW$87:AW$94)+SUM(AY$87:AY$94)</f>
        <v>0</v>
      </c>
      <c r="J136" s="106">
        <f>SUM(BA$87:BA$94)+SUM(BC$87:BC$94)+SUM(BE$87:BE$94)+SUM(BG$87:BG$94)</f>
        <v>0</v>
      </c>
      <c r="K136" s="106">
        <f>SUM(BI$87:BI$94)+SUM(BK$87:BK$94)+SUM(BM$87:BM$94)+SUM(BO$87:BO$94)</f>
        <v>0</v>
      </c>
      <c r="L136" s="106">
        <f>SUM(BQ$87:BQ$94)+SUM(BS$87:BS$94)+SUM(BU$87:BU$94)+SUM(BW$87:BW$94)</f>
        <v>0</v>
      </c>
      <c r="M136" s="106">
        <f>SUM(BY$87:BY$94)+SUM(CA$87:CA$94)+SUM(CC$87:CC$94)+SUM(CE$87:CE$94)</f>
        <v>0</v>
      </c>
      <c r="N136" s="106">
        <f>SUM(CG$87:CG$94)+SUM(CI$87:CI$94)+SUM(CK$87:CK$94)+SUM(CM$87:CM$94)</f>
        <v>0</v>
      </c>
      <c r="O136" s="106">
        <f>SUM(CO$87:CO$94)+SUM(CQ$87:CQ$94)+SUM(CS$87:CS$94)+SUM(CU$87:CU$94)</f>
        <v>0</v>
      </c>
    </row>
    <row r="137" spans="2:15">
      <c r="C137" s="105" t="s">
        <v>132</v>
      </c>
      <c r="D137" s="106">
        <f>SUM(E$95:E$105)+SUM(G$95:G$105)+SUM(I$95:I$105)+SUM(K$95:K$105)</f>
        <v>1081749.6000000001</v>
      </c>
      <c r="E137" s="106">
        <f>SUM(M$95:M$105)+SUM(O$95:O$105)+SUM(Q$95:Q$105)+SUM(S$95:S$105)</f>
        <v>621536.4</v>
      </c>
      <c r="F137" s="106">
        <f>SUM(U$95:U$105)+SUM(W$95:W$105)+SUM(Y$95:Y$105)+SUM(AA$95:AA$105)</f>
        <v>0</v>
      </c>
      <c r="G137" s="106">
        <f>SUM(AC$95:AC$105)+SUM(AE$95:AE$105)+SUM(AG$95:AG$105)+SUM(AI$95:AI$105)</f>
        <v>0</v>
      </c>
      <c r="H137" s="106">
        <f>SUM(AK$95:AK$105)+SUM(AM$95:AM$105)+SUM(AO$95:AO$105)+SUM(AQ$95:AQ$105)</f>
        <v>0</v>
      </c>
      <c r="I137" s="106">
        <f>SUM(AS$95:AS$105)+SUM(AU$95:AU$105)+SUM(AW$95:AW$105)+SUM(AY$95:AY$105)</f>
        <v>0</v>
      </c>
      <c r="J137" s="106">
        <f>SUM(BA$95:BA$105)+SUM(BC$95:BC$105)+SUM(BE$95:BE$105)+SUM(BG$95:BG$105)</f>
        <v>0</v>
      </c>
      <c r="K137" s="106">
        <f>SUM(BI$95:BI$105)+SUM(BK$95:BK$105)+SUM(BM$95:BM$105)+SUM(BO$95:BO$105)</f>
        <v>0</v>
      </c>
      <c r="L137" s="106">
        <f>SUM(BQ$95:BQ$105)+SUM(BS$95:BS$105)+SUM(BU$95:BU$105)+SUM(BW$95:BW$105)</f>
        <v>0</v>
      </c>
      <c r="M137" s="106">
        <f>SUM(BY$95:BY$105)+SUM(CA$95:CA$105)+SUM(CC$95:CC$105)+SUM(CE$95:CE$105)</f>
        <v>0</v>
      </c>
      <c r="N137" s="106">
        <f>SUM(CG$95:CG$105)+SUM(CI$95:CI$105)+SUM(CK$95:CK$105)+SUM(CM$95:CM$105)</f>
        <v>0</v>
      </c>
      <c r="O137" s="106">
        <f>SUM(CO$95:CO$105)+SUM(CQ$95:CQ$105)+SUM(CS$95:CS$105)+SUM(CU$95:CU$105)</f>
        <v>0</v>
      </c>
    </row>
    <row r="138" spans="2:15">
      <c r="C138" s="105" t="s">
        <v>278</v>
      </c>
      <c r="D138" s="100">
        <f t="shared" ref="D138:O138" si="2">SUM(D$131:D$137)</f>
        <v>5380414.8000000007</v>
      </c>
      <c r="E138" s="100">
        <f t="shared" si="2"/>
        <v>4362680.3999999994</v>
      </c>
      <c r="F138" s="100">
        <f t="shared" si="2"/>
        <v>2497652.4</v>
      </c>
      <c r="G138" s="100">
        <f t="shared" si="2"/>
        <v>2471710.8000000003</v>
      </c>
      <c r="H138" s="100">
        <f t="shared" si="2"/>
        <v>2677669.2000000002</v>
      </c>
      <c r="I138" s="100">
        <f t="shared" si="2"/>
        <v>2500322.4</v>
      </c>
      <c r="J138" s="100">
        <f t="shared" si="2"/>
        <v>2742458.4</v>
      </c>
      <c r="K138" s="100">
        <f t="shared" si="2"/>
        <v>2876938.8</v>
      </c>
      <c r="L138" s="100">
        <f t="shared" si="2"/>
        <v>2783631.5999999996</v>
      </c>
      <c r="M138" s="100">
        <f t="shared" si="2"/>
        <v>2722214.4</v>
      </c>
      <c r="N138" s="100">
        <f t="shared" si="2"/>
        <v>2614311.5999999996</v>
      </c>
      <c r="O138" s="100">
        <f t="shared" si="2"/>
        <v>2787468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282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11.161324106212215</v>
      </c>
      <c r="E6" s="100">
        <v>6455.7098630331448</v>
      </c>
      <c r="F6" s="100">
        <v>0.2943800178412132</v>
      </c>
      <c r="G6" s="100">
        <v>170.26940231935771</v>
      </c>
      <c r="H6" s="100">
        <v>0.20182818406800801</v>
      </c>
      <c r="I6" s="100">
        <v>116.73742166493582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0</v>
      </c>
      <c r="BD6" s="100">
        <v>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0</v>
      </c>
      <c r="CO6" s="100">
        <v>0</v>
      </c>
      <c r="CP6" s="100">
        <v>0</v>
      </c>
      <c r="CQ6" s="100">
        <v>0</v>
      </c>
      <c r="CR6" s="100">
        <v>0</v>
      </c>
      <c r="CS6" s="100">
        <v>0</v>
      </c>
      <c r="CT6" s="100">
        <v>0</v>
      </c>
      <c r="CU6" s="100">
        <v>0</v>
      </c>
    </row>
    <row r="7" spans="1:99">
      <c r="C7" s="99" t="s">
        <v>173</v>
      </c>
      <c r="D7" s="100">
        <v>10.302760713426661</v>
      </c>
      <c r="E7" s="100">
        <v>8122.6965464655796</v>
      </c>
      <c r="F7" s="100">
        <v>0.24085637823371989</v>
      </c>
      <c r="G7" s="100">
        <v>189.89116859946475</v>
      </c>
      <c r="H7" s="100">
        <v>0.20182818406800801</v>
      </c>
      <c r="I7" s="100">
        <v>159.12134031921752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0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0</v>
      </c>
      <c r="BI7" s="100">
        <v>0</v>
      </c>
      <c r="BJ7" s="100">
        <v>0</v>
      </c>
      <c r="BK7" s="100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0</v>
      </c>
      <c r="CO7" s="100">
        <v>0</v>
      </c>
      <c r="CP7" s="100">
        <v>0</v>
      </c>
      <c r="CQ7" s="100">
        <v>0</v>
      </c>
      <c r="CR7" s="100">
        <v>0</v>
      </c>
      <c r="CS7" s="100">
        <v>0</v>
      </c>
      <c r="CT7" s="100">
        <v>0</v>
      </c>
      <c r="CU7" s="100">
        <v>0</v>
      </c>
    </row>
    <row r="8" spans="1:99">
      <c r="C8" s="99" t="s">
        <v>174</v>
      </c>
      <c r="D8" s="100">
        <v>12.019887498997772</v>
      </c>
      <c r="E8" s="100">
        <v>3721.3571696897097</v>
      </c>
      <c r="F8" s="100">
        <v>0.2943800178412132</v>
      </c>
      <c r="G8" s="100">
        <v>91.140053523639594</v>
      </c>
      <c r="H8" s="100">
        <v>0.22425353785334221</v>
      </c>
      <c r="I8" s="100">
        <v>69.428895319394741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0</v>
      </c>
      <c r="CO8" s="100">
        <v>0</v>
      </c>
      <c r="CP8" s="100">
        <v>0</v>
      </c>
      <c r="CQ8" s="100">
        <v>0</v>
      </c>
      <c r="CR8" s="100">
        <v>0</v>
      </c>
      <c r="CS8" s="100">
        <v>0</v>
      </c>
      <c r="CT8" s="100">
        <v>0</v>
      </c>
      <c r="CU8" s="100">
        <v>0</v>
      </c>
    </row>
    <row r="9" spans="1:99">
      <c r="C9" s="99" t="s">
        <v>175</v>
      </c>
      <c r="D9" s="100">
        <v>12.019887498997772</v>
      </c>
      <c r="E9" s="100">
        <v>8437.9610242964354</v>
      </c>
      <c r="F9" s="100">
        <v>0.2943800178412132</v>
      </c>
      <c r="G9" s="100">
        <v>206.65477252453167</v>
      </c>
      <c r="H9" s="100">
        <v>0.20182818406800801</v>
      </c>
      <c r="I9" s="100">
        <v>141.68338521574162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0</v>
      </c>
      <c r="CO9" s="100">
        <v>0</v>
      </c>
      <c r="CP9" s="100">
        <v>0</v>
      </c>
      <c r="CQ9" s="100">
        <v>0</v>
      </c>
      <c r="CR9" s="100">
        <v>0</v>
      </c>
      <c r="CS9" s="100">
        <v>0</v>
      </c>
      <c r="CT9" s="100">
        <v>0</v>
      </c>
      <c r="CU9" s="100">
        <v>0</v>
      </c>
    </row>
    <row r="10" spans="1:99">
      <c r="C10" s="99" t="s">
        <v>176</v>
      </c>
      <c r="D10" s="100">
        <v>11.161324106212215</v>
      </c>
      <c r="E10" s="100">
        <v>6080.6893730644142</v>
      </c>
      <c r="F10" s="100">
        <v>0.26761819803746656</v>
      </c>
      <c r="G10" s="100">
        <v>145.79839429081176</v>
      </c>
      <c r="H10" s="100">
        <v>0.22425353785334221</v>
      </c>
      <c r="I10" s="100">
        <v>122.17332742250082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0</v>
      </c>
      <c r="CO10" s="100">
        <v>0</v>
      </c>
      <c r="CP10" s="100">
        <v>0</v>
      </c>
      <c r="CQ10" s="100">
        <v>0</v>
      </c>
      <c r="CR10" s="100">
        <v>0</v>
      </c>
      <c r="CS10" s="100">
        <v>0</v>
      </c>
      <c r="CT10" s="100">
        <v>0</v>
      </c>
      <c r="CU10" s="100">
        <v>0</v>
      </c>
    </row>
    <row r="11" spans="1:99">
      <c r="C11" s="99" t="s">
        <v>177</v>
      </c>
      <c r="D11" s="100">
        <v>12.019887498997772</v>
      </c>
      <c r="E11" s="100">
        <v>6404.1960594660122</v>
      </c>
      <c r="F11" s="100">
        <v>0.26761819803746656</v>
      </c>
      <c r="G11" s="100">
        <v>142.58697591436217</v>
      </c>
      <c r="H11" s="100">
        <v>0.22425353785334221</v>
      </c>
      <c r="I11" s="100">
        <v>119.48228496826071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0</v>
      </c>
      <c r="CO11" s="100">
        <v>0</v>
      </c>
      <c r="CP11" s="100">
        <v>0</v>
      </c>
      <c r="CQ11" s="100">
        <v>0</v>
      </c>
      <c r="CR11" s="100">
        <v>0</v>
      </c>
      <c r="CS11" s="100">
        <v>0</v>
      </c>
      <c r="CT11" s="100">
        <v>0</v>
      </c>
      <c r="CU11" s="100">
        <v>0</v>
      </c>
    </row>
    <row r="12" spans="1:99">
      <c r="C12" s="99" t="s">
        <v>178</v>
      </c>
      <c r="D12" s="100">
        <v>10.302760713426661</v>
      </c>
      <c r="E12" s="100">
        <v>5798.3937295165242</v>
      </c>
      <c r="F12" s="100">
        <v>0.26761819803746656</v>
      </c>
      <c r="G12" s="100">
        <v>150.61552185548618</v>
      </c>
      <c r="H12" s="100">
        <v>0.22425353785334221</v>
      </c>
      <c r="I12" s="100">
        <v>126.20989110386098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0</v>
      </c>
      <c r="CO12" s="100">
        <v>0</v>
      </c>
      <c r="CP12" s="100">
        <v>0</v>
      </c>
      <c r="CQ12" s="100">
        <v>0</v>
      </c>
      <c r="CR12" s="100">
        <v>0</v>
      </c>
      <c r="CS12" s="100">
        <v>0</v>
      </c>
      <c r="CT12" s="100">
        <v>0</v>
      </c>
      <c r="CU12" s="100">
        <v>0</v>
      </c>
    </row>
    <row r="13" spans="1:99">
      <c r="C13" s="99" t="s">
        <v>179</v>
      </c>
      <c r="D13" s="100">
        <v>12.878450891783325</v>
      </c>
      <c r="E13" s="100">
        <v>1097.2440159799394</v>
      </c>
      <c r="F13" s="100">
        <v>0.26761819803746656</v>
      </c>
      <c r="G13" s="100">
        <v>22.801070472792151</v>
      </c>
      <c r="H13" s="100">
        <v>0.20182818406800801</v>
      </c>
      <c r="I13" s="100">
        <v>17.195761282594283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0</v>
      </c>
      <c r="CO13" s="100">
        <v>0</v>
      </c>
      <c r="CP13" s="100">
        <v>0</v>
      </c>
      <c r="CQ13" s="100">
        <v>0</v>
      </c>
      <c r="CR13" s="100">
        <v>0</v>
      </c>
      <c r="CS13" s="100">
        <v>0</v>
      </c>
      <c r="CT13" s="100">
        <v>0</v>
      </c>
      <c r="CU13" s="100">
        <v>0</v>
      </c>
    </row>
    <row r="14" spans="1:99">
      <c r="C14" s="99" t="s">
        <v>180</v>
      </c>
      <c r="D14" s="100">
        <v>10.302760713426661</v>
      </c>
      <c r="E14" s="100">
        <v>5031.8683324375806</v>
      </c>
      <c r="F14" s="100">
        <v>0.26761819803746656</v>
      </c>
      <c r="G14" s="100">
        <v>130.70472792149866</v>
      </c>
      <c r="H14" s="100">
        <v>0.20182818406800801</v>
      </c>
      <c r="I14" s="100">
        <v>98.572885098815107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0">
        <v>0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</row>
    <row r="15" spans="1:99">
      <c r="C15" s="99" t="s">
        <v>181</v>
      </c>
      <c r="D15" s="100">
        <v>10.302760713426661</v>
      </c>
      <c r="E15" s="100">
        <v>7863.0669764872273</v>
      </c>
      <c r="F15" s="100">
        <v>0.26761819803746656</v>
      </c>
      <c r="G15" s="100">
        <v>204.24620874219445</v>
      </c>
      <c r="H15" s="100">
        <v>0.20182818406800801</v>
      </c>
      <c r="I15" s="100">
        <v>154.0352700807037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0</v>
      </c>
      <c r="CO15" s="100">
        <v>0</v>
      </c>
      <c r="CP15" s="100">
        <v>0</v>
      </c>
      <c r="CQ15" s="100">
        <v>0</v>
      </c>
      <c r="CR15" s="100">
        <v>0</v>
      </c>
      <c r="CS15" s="100">
        <v>0</v>
      </c>
      <c r="CT15" s="100">
        <v>0</v>
      </c>
      <c r="CU15" s="100">
        <v>0</v>
      </c>
    </row>
    <row r="16" spans="1:99">
      <c r="C16" s="99" t="s">
        <v>182</v>
      </c>
      <c r="D16" s="100">
        <v>11.161324106212215</v>
      </c>
      <c r="E16" s="100">
        <v>3803.7792553971231</v>
      </c>
      <c r="F16" s="100">
        <v>0.2943800178412132</v>
      </c>
      <c r="G16" s="100">
        <v>100.32471008028547</v>
      </c>
      <c r="H16" s="100">
        <v>0.20182818406800801</v>
      </c>
      <c r="I16" s="100">
        <v>68.783045130377133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0">
        <v>0</v>
      </c>
      <c r="CT16" s="100">
        <v>0</v>
      </c>
      <c r="CU16" s="100">
        <v>0</v>
      </c>
    </row>
    <row r="17" spans="2:99">
      <c r="C17" s="99" t="s">
        <v>183</v>
      </c>
      <c r="D17" s="100">
        <v>10.302760713426661</v>
      </c>
      <c r="E17" s="100">
        <v>4351.8861253514215</v>
      </c>
      <c r="F17" s="100">
        <v>0.2943800178412132</v>
      </c>
      <c r="G17" s="100">
        <v>124.34611953612846</v>
      </c>
      <c r="H17" s="100">
        <v>0.22425353785334221</v>
      </c>
      <c r="I17" s="100">
        <v>94.724694389251738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0</v>
      </c>
      <c r="CO17" s="100">
        <v>0</v>
      </c>
      <c r="CP17" s="100">
        <v>0</v>
      </c>
      <c r="CQ17" s="100">
        <v>0</v>
      </c>
      <c r="CR17" s="100">
        <v>0</v>
      </c>
      <c r="CS17" s="100">
        <v>0</v>
      </c>
      <c r="CT17" s="100">
        <v>0</v>
      </c>
      <c r="CU17" s="100">
        <v>0</v>
      </c>
    </row>
    <row r="18" spans="2:99">
      <c r="C18" s="99" t="s">
        <v>184</v>
      </c>
      <c r="D18" s="100">
        <v>11.161324106212215</v>
      </c>
      <c r="E18" s="100">
        <v>7286.1123765353332</v>
      </c>
      <c r="F18" s="100">
        <v>0.26761819803746656</v>
      </c>
      <c r="G18" s="100">
        <v>174.70115967885815</v>
      </c>
      <c r="H18" s="100">
        <v>0.22425353785334221</v>
      </c>
      <c r="I18" s="100">
        <v>146.39270951066177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0</v>
      </c>
      <c r="CO18" s="100">
        <v>0</v>
      </c>
      <c r="CP18" s="100">
        <v>0</v>
      </c>
      <c r="CQ18" s="100">
        <v>0</v>
      </c>
      <c r="CR18" s="100">
        <v>0</v>
      </c>
      <c r="CS18" s="100">
        <v>0</v>
      </c>
      <c r="CT18" s="100">
        <v>0</v>
      </c>
      <c r="CU18" s="100">
        <v>0</v>
      </c>
    </row>
    <row r="19" spans="2:99">
      <c r="C19" s="99" t="s">
        <v>185</v>
      </c>
      <c r="D19" s="100">
        <v>10.302760713426661</v>
      </c>
      <c r="E19" s="100">
        <v>3399.9110354307982</v>
      </c>
      <c r="F19" s="100">
        <v>0.26761819803746656</v>
      </c>
      <c r="G19" s="100">
        <v>88.314005352363964</v>
      </c>
      <c r="H19" s="100">
        <v>0.20182818406800801</v>
      </c>
      <c r="I19" s="100">
        <v>66.603300742442642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0</v>
      </c>
      <c r="CO19" s="100">
        <v>0</v>
      </c>
      <c r="CP19" s="100">
        <v>0</v>
      </c>
      <c r="CQ19" s="100">
        <v>0</v>
      </c>
      <c r="CR19" s="100">
        <v>0</v>
      </c>
      <c r="CS19" s="100">
        <v>0</v>
      </c>
      <c r="CT19" s="100">
        <v>0</v>
      </c>
      <c r="CU19" s="100">
        <v>0</v>
      </c>
    </row>
    <row r="20" spans="2:99">
      <c r="B20" s="99" t="s">
        <v>127</v>
      </c>
      <c r="C20" s="99" t="s">
        <v>186</v>
      </c>
      <c r="D20" s="100">
        <v>15.454141070139991</v>
      </c>
      <c r="E20" s="100">
        <v>4432.2476589161497</v>
      </c>
      <c r="F20" s="100">
        <v>0.56199821587867982</v>
      </c>
      <c r="G20" s="100">
        <v>161.18108831400536</v>
      </c>
      <c r="H20" s="100">
        <v>0.40365636813601602</v>
      </c>
      <c r="I20" s="100">
        <v>115.7686463814094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0</v>
      </c>
      <c r="CO20" s="100">
        <v>0</v>
      </c>
      <c r="CP20" s="100">
        <v>0</v>
      </c>
      <c r="CQ20" s="100">
        <v>0</v>
      </c>
      <c r="CR20" s="100">
        <v>0</v>
      </c>
      <c r="CS20" s="100">
        <v>0</v>
      </c>
      <c r="CT20" s="100">
        <v>0</v>
      </c>
      <c r="CU20" s="100">
        <v>0</v>
      </c>
    </row>
    <row r="21" spans="2:99">
      <c r="C21" s="99" t="s">
        <v>187</v>
      </c>
      <c r="D21" s="100">
        <v>17.1712678557111</v>
      </c>
      <c r="E21" s="100">
        <v>1071.4871141963727</v>
      </c>
      <c r="F21" s="100">
        <v>0.50847457627118642</v>
      </c>
      <c r="G21" s="100">
        <v>31.728813559322031</v>
      </c>
      <c r="H21" s="100">
        <v>0.38123101435068174</v>
      </c>
      <c r="I21" s="100">
        <v>23.788815295482539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0</v>
      </c>
      <c r="CO21" s="100">
        <v>0</v>
      </c>
      <c r="CP21" s="100">
        <v>0</v>
      </c>
      <c r="CQ21" s="100">
        <v>0</v>
      </c>
      <c r="CR21" s="100">
        <v>0</v>
      </c>
      <c r="CS21" s="100">
        <v>0</v>
      </c>
      <c r="CT21" s="100">
        <v>0</v>
      </c>
      <c r="CU21" s="100">
        <v>0</v>
      </c>
    </row>
    <row r="22" spans="2:99">
      <c r="C22" s="99" t="s">
        <v>188</v>
      </c>
      <c r="D22" s="100">
        <v>15.454141070139991</v>
      </c>
      <c r="E22" s="100">
        <v>2893.0152083302064</v>
      </c>
      <c r="F22" s="100">
        <v>0.56199821587867982</v>
      </c>
      <c r="G22" s="100">
        <v>105.20606601248886</v>
      </c>
      <c r="H22" s="100">
        <v>0.42608172192135019</v>
      </c>
      <c r="I22" s="100">
        <v>79.762498343676754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0</v>
      </c>
      <c r="CO22" s="100">
        <v>0</v>
      </c>
      <c r="CP22" s="100">
        <v>0</v>
      </c>
      <c r="CQ22" s="100">
        <v>0</v>
      </c>
      <c r="CR22" s="100">
        <v>0</v>
      </c>
      <c r="CS22" s="100">
        <v>0</v>
      </c>
      <c r="CT22" s="100">
        <v>0</v>
      </c>
      <c r="CU22" s="100">
        <v>0</v>
      </c>
    </row>
    <row r="23" spans="2:99">
      <c r="C23" s="99" t="s">
        <v>189</v>
      </c>
      <c r="D23" s="100">
        <v>16.312704462925545</v>
      </c>
      <c r="E23" s="100">
        <v>4795.93511210011</v>
      </c>
      <c r="F23" s="100">
        <v>0.50847457627118642</v>
      </c>
      <c r="G23" s="100">
        <v>149.4915254237288</v>
      </c>
      <c r="H23" s="100">
        <v>0.38123101435068174</v>
      </c>
      <c r="I23" s="100">
        <v>112.08191821910043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0</v>
      </c>
      <c r="CO23" s="100">
        <v>0</v>
      </c>
      <c r="CP23" s="100">
        <v>0</v>
      </c>
      <c r="CQ23" s="100">
        <v>0</v>
      </c>
      <c r="CR23" s="100">
        <v>0</v>
      </c>
      <c r="CS23" s="100">
        <v>0</v>
      </c>
      <c r="CT23" s="100">
        <v>0</v>
      </c>
      <c r="CU23" s="100">
        <v>0</v>
      </c>
    </row>
    <row r="24" spans="2:99">
      <c r="C24" s="99" t="s">
        <v>190</v>
      </c>
      <c r="D24" s="100">
        <v>16.312704462925545</v>
      </c>
      <c r="E24" s="100">
        <v>5990.0250787862597</v>
      </c>
      <c r="F24" s="100">
        <v>0.56199821587867982</v>
      </c>
      <c r="G24" s="100">
        <v>206.36574487065121</v>
      </c>
      <c r="H24" s="100">
        <v>0.44850707570668441</v>
      </c>
      <c r="I24" s="100">
        <v>164.69179819949451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0</v>
      </c>
      <c r="CO24" s="100">
        <v>0</v>
      </c>
      <c r="CP24" s="100">
        <v>0</v>
      </c>
      <c r="CQ24" s="100">
        <v>0</v>
      </c>
      <c r="CR24" s="100">
        <v>0</v>
      </c>
      <c r="CS24" s="100">
        <v>0</v>
      </c>
      <c r="CT24" s="100">
        <v>0</v>
      </c>
      <c r="CU24" s="100">
        <v>0</v>
      </c>
    </row>
    <row r="25" spans="2:99">
      <c r="C25" s="99" t="s">
        <v>191</v>
      </c>
      <c r="D25" s="100">
        <v>14.595577677354436</v>
      </c>
      <c r="E25" s="100">
        <v>7741.4944000687929</v>
      </c>
      <c r="F25" s="100">
        <v>0.56199821587867982</v>
      </c>
      <c r="G25" s="100">
        <v>298.08385370205178</v>
      </c>
      <c r="H25" s="100">
        <v>0.38123101435068174</v>
      </c>
      <c r="I25" s="100">
        <v>202.20493001160159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0</v>
      </c>
      <c r="CO25" s="100">
        <v>0</v>
      </c>
      <c r="CP25" s="100">
        <v>0</v>
      </c>
      <c r="CQ25" s="100">
        <v>0</v>
      </c>
      <c r="CR25" s="100">
        <v>0</v>
      </c>
      <c r="CS25" s="100">
        <v>0</v>
      </c>
      <c r="CT25" s="100">
        <v>0</v>
      </c>
      <c r="CU25" s="100">
        <v>0</v>
      </c>
    </row>
    <row r="26" spans="2:99">
      <c r="C26" s="99" t="s">
        <v>192</v>
      </c>
      <c r="D26" s="100">
        <v>14.595577677354436</v>
      </c>
      <c r="E26" s="100">
        <v>7093.4507511942556</v>
      </c>
      <c r="F26" s="100">
        <v>0.56199821587867982</v>
      </c>
      <c r="G26" s="100">
        <v>273.13113291703837</v>
      </c>
      <c r="H26" s="100">
        <v>0.38123101435068174</v>
      </c>
      <c r="I26" s="100">
        <v>185.27827297443133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0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</row>
    <row r="27" spans="2:99">
      <c r="C27" s="99" t="s">
        <v>193</v>
      </c>
      <c r="D27" s="100">
        <v>15.454141070139991</v>
      </c>
      <c r="E27" s="100">
        <v>6602.0090651638038</v>
      </c>
      <c r="F27" s="100">
        <v>0.56199821587867982</v>
      </c>
      <c r="G27" s="100">
        <v>240.08563782337202</v>
      </c>
      <c r="H27" s="100">
        <v>0.44850707570668441</v>
      </c>
      <c r="I27" s="100">
        <v>191.60222274189559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0</v>
      </c>
      <c r="CO27" s="100">
        <v>0</v>
      </c>
      <c r="CP27" s="100">
        <v>0</v>
      </c>
      <c r="CQ27" s="100">
        <v>0</v>
      </c>
      <c r="CR27" s="100">
        <v>0</v>
      </c>
      <c r="CS27" s="100">
        <v>0</v>
      </c>
      <c r="CT27" s="100">
        <v>0</v>
      </c>
      <c r="CU27" s="100">
        <v>0</v>
      </c>
    </row>
    <row r="28" spans="2:99">
      <c r="C28" s="99" t="s">
        <v>194</v>
      </c>
      <c r="D28" s="100">
        <v>15.454141070139991</v>
      </c>
      <c r="E28" s="100">
        <v>11405.156109763313</v>
      </c>
      <c r="F28" s="100">
        <v>0.50847457627118642</v>
      </c>
      <c r="G28" s="100">
        <v>375.25423728813558</v>
      </c>
      <c r="H28" s="100">
        <v>0.35880566056534752</v>
      </c>
      <c r="I28" s="100">
        <v>264.79857749722646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0">
        <v>0</v>
      </c>
      <c r="CP28" s="100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</row>
    <row r="29" spans="2:99">
      <c r="C29" s="99" t="s">
        <v>195</v>
      </c>
      <c r="D29" s="100">
        <v>14.595577677354436</v>
      </c>
      <c r="E29" s="100">
        <v>4939.143486016741</v>
      </c>
      <c r="F29" s="100">
        <v>0.53523639607493312</v>
      </c>
      <c r="G29" s="100">
        <v>181.12399643175735</v>
      </c>
      <c r="H29" s="100">
        <v>0.38123101435068174</v>
      </c>
      <c r="I29" s="100">
        <v>129.00857525627069</v>
      </c>
      <c r="J29" s="100">
        <v>0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0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0</v>
      </c>
      <c r="CO29" s="100">
        <v>0</v>
      </c>
      <c r="CP29" s="100">
        <v>0</v>
      </c>
      <c r="CQ29" s="100">
        <v>0</v>
      </c>
      <c r="CR29" s="100">
        <v>0</v>
      </c>
      <c r="CS29" s="100">
        <v>0</v>
      </c>
      <c r="CT29" s="100">
        <v>0</v>
      </c>
      <c r="CU29" s="100">
        <v>0</v>
      </c>
    </row>
    <row r="30" spans="2:99">
      <c r="C30" s="99" t="s">
        <v>196</v>
      </c>
      <c r="D30" s="100">
        <v>17.1712678557111</v>
      </c>
      <c r="E30" s="100">
        <v>2390.2404855149848</v>
      </c>
      <c r="F30" s="100">
        <v>0.53523639607493312</v>
      </c>
      <c r="G30" s="100">
        <v>74.504906333630686</v>
      </c>
      <c r="H30" s="100">
        <v>0.44850707570668441</v>
      </c>
      <c r="I30" s="100">
        <v>62.432184938370462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0">
        <v>0</v>
      </c>
      <c r="CP30" s="100">
        <v>0</v>
      </c>
      <c r="CQ30" s="100">
        <v>0</v>
      </c>
      <c r="CR30" s="100">
        <v>0</v>
      </c>
      <c r="CS30" s="100">
        <v>0</v>
      </c>
      <c r="CT30" s="100">
        <v>0</v>
      </c>
      <c r="CU30" s="100">
        <v>0</v>
      </c>
    </row>
    <row r="31" spans="2:99">
      <c r="C31" s="99" t="s">
        <v>197</v>
      </c>
      <c r="D31" s="100">
        <v>14.595577677354436</v>
      </c>
      <c r="E31" s="100">
        <v>4974.172872442392</v>
      </c>
      <c r="F31" s="100">
        <v>0.56199821587867982</v>
      </c>
      <c r="G31" s="100">
        <v>191.52899197145408</v>
      </c>
      <c r="H31" s="100">
        <v>0.38123101435068174</v>
      </c>
      <c r="I31" s="100">
        <v>129.92352969071234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0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0</v>
      </c>
      <c r="CO31" s="100">
        <v>0</v>
      </c>
      <c r="CP31" s="100">
        <v>0</v>
      </c>
      <c r="CQ31" s="100">
        <v>0</v>
      </c>
      <c r="CR31" s="100">
        <v>0</v>
      </c>
      <c r="CS31" s="100">
        <v>0</v>
      </c>
      <c r="CT31" s="100">
        <v>0</v>
      </c>
      <c r="CU31" s="100">
        <v>0</v>
      </c>
    </row>
    <row r="32" spans="2:99">
      <c r="C32" s="99" t="s">
        <v>198</v>
      </c>
      <c r="D32" s="100">
        <v>14.595577677354436</v>
      </c>
      <c r="E32" s="100">
        <v>12260.285248977727</v>
      </c>
      <c r="F32" s="100">
        <v>0.53523639607493312</v>
      </c>
      <c r="G32" s="100">
        <v>449.59857270294384</v>
      </c>
      <c r="H32" s="100">
        <v>0.38123101435068174</v>
      </c>
      <c r="I32" s="100">
        <v>320.23405205457266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0">
        <v>0</v>
      </c>
      <c r="BY32" s="100">
        <v>0</v>
      </c>
      <c r="BZ32" s="100">
        <v>0</v>
      </c>
      <c r="CA32" s="100">
        <v>0</v>
      </c>
      <c r="CB32" s="100">
        <v>0</v>
      </c>
      <c r="CC32" s="100">
        <v>0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0</v>
      </c>
      <c r="CO32" s="100">
        <v>0</v>
      </c>
      <c r="CP32" s="100">
        <v>0</v>
      </c>
      <c r="CQ32" s="100">
        <v>0</v>
      </c>
      <c r="CR32" s="100">
        <v>0</v>
      </c>
      <c r="CS32" s="100">
        <v>0</v>
      </c>
      <c r="CT32" s="100">
        <v>0</v>
      </c>
      <c r="CU32" s="100">
        <v>0</v>
      </c>
    </row>
    <row r="33" spans="2:99">
      <c r="C33" s="99" t="s">
        <v>199</v>
      </c>
      <c r="D33" s="100">
        <v>16.312704462925545</v>
      </c>
      <c r="E33" s="100">
        <v>7732.2219154267086</v>
      </c>
      <c r="F33" s="100">
        <v>0.58876003568242641</v>
      </c>
      <c r="G33" s="100">
        <v>279.07225691347014</v>
      </c>
      <c r="H33" s="100">
        <v>0.40365636813601602</v>
      </c>
      <c r="I33" s="100">
        <v>191.3331184964716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0">
        <v>0</v>
      </c>
      <c r="BW33" s="100">
        <v>0</v>
      </c>
      <c r="BX33" s="100">
        <v>0</v>
      </c>
      <c r="BY33" s="100">
        <v>0</v>
      </c>
      <c r="BZ33" s="100">
        <v>0</v>
      </c>
      <c r="CA33" s="100">
        <v>0</v>
      </c>
      <c r="CB33" s="100">
        <v>0</v>
      </c>
      <c r="CC33" s="100">
        <v>0</v>
      </c>
      <c r="CD33" s="100">
        <v>0</v>
      </c>
      <c r="CE33" s="100">
        <v>0</v>
      </c>
      <c r="CF33" s="100">
        <v>0</v>
      </c>
      <c r="CG33" s="100">
        <v>0</v>
      </c>
      <c r="CH33" s="100">
        <v>0</v>
      </c>
      <c r="CI33" s="100">
        <v>0</v>
      </c>
      <c r="CJ33" s="100">
        <v>0</v>
      </c>
      <c r="CK33" s="100">
        <v>0</v>
      </c>
      <c r="CL33" s="100">
        <v>0</v>
      </c>
      <c r="CM33" s="100">
        <v>0</v>
      </c>
      <c r="CN33" s="100">
        <v>0</v>
      </c>
      <c r="CO33" s="100">
        <v>0</v>
      </c>
      <c r="CP33" s="100">
        <v>0</v>
      </c>
      <c r="CQ33" s="100">
        <v>0</v>
      </c>
      <c r="CR33" s="100">
        <v>0</v>
      </c>
      <c r="CS33" s="100">
        <v>0</v>
      </c>
      <c r="CT33" s="100">
        <v>0</v>
      </c>
      <c r="CU33" s="100">
        <v>0</v>
      </c>
    </row>
    <row r="34" spans="2:99">
      <c r="C34" s="99" t="s">
        <v>200</v>
      </c>
      <c r="D34" s="100">
        <v>16.312704462925545</v>
      </c>
      <c r="E34" s="100">
        <v>8945.8871274683679</v>
      </c>
      <c r="F34" s="100">
        <v>0.48171275646743977</v>
      </c>
      <c r="G34" s="100">
        <v>264.17127564674394</v>
      </c>
      <c r="H34" s="100">
        <v>0.40365636813601602</v>
      </c>
      <c r="I34" s="100">
        <v>221.36515228579117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</v>
      </c>
      <c r="BI34" s="100">
        <v>0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0</v>
      </c>
      <c r="BQ34" s="100">
        <v>0</v>
      </c>
      <c r="BR34" s="100">
        <v>0</v>
      </c>
      <c r="BS34" s="100">
        <v>0</v>
      </c>
      <c r="BT34" s="100">
        <v>0</v>
      </c>
      <c r="BU34" s="100">
        <v>0</v>
      </c>
      <c r="BV34" s="100">
        <v>0</v>
      </c>
      <c r="BW34" s="100">
        <v>0</v>
      </c>
      <c r="BX34" s="100">
        <v>0</v>
      </c>
      <c r="BY34" s="100">
        <v>0</v>
      </c>
      <c r="BZ34" s="100">
        <v>0</v>
      </c>
      <c r="CA34" s="100">
        <v>0</v>
      </c>
      <c r="CB34" s="100">
        <v>0</v>
      </c>
      <c r="CC34" s="100">
        <v>0</v>
      </c>
      <c r="CD34" s="100">
        <v>0</v>
      </c>
      <c r="CE34" s="100">
        <v>0</v>
      </c>
      <c r="CF34" s="100">
        <v>0</v>
      </c>
      <c r="CG34" s="100">
        <v>0</v>
      </c>
      <c r="CH34" s="100">
        <v>0</v>
      </c>
      <c r="CI34" s="100">
        <v>0</v>
      </c>
      <c r="CJ34" s="100">
        <v>0</v>
      </c>
      <c r="CK34" s="100">
        <v>0</v>
      </c>
      <c r="CL34" s="100">
        <v>0</v>
      </c>
      <c r="CM34" s="100">
        <v>0</v>
      </c>
      <c r="CN34" s="100">
        <v>0</v>
      </c>
      <c r="CO34" s="100">
        <v>0</v>
      </c>
      <c r="CP34" s="100">
        <v>0</v>
      </c>
      <c r="CQ34" s="100">
        <v>0</v>
      </c>
      <c r="CR34" s="100">
        <v>0</v>
      </c>
      <c r="CS34" s="100">
        <v>0</v>
      </c>
      <c r="CT34" s="100">
        <v>0</v>
      </c>
      <c r="CU34" s="100">
        <v>0</v>
      </c>
    </row>
    <row r="35" spans="2:99">
      <c r="C35" s="99" t="s">
        <v>201</v>
      </c>
      <c r="D35" s="100">
        <v>14.595577677354436</v>
      </c>
      <c r="E35" s="100">
        <v>7338.6564561738087</v>
      </c>
      <c r="F35" s="100">
        <v>0.50847457627118642</v>
      </c>
      <c r="G35" s="100">
        <v>255.66101694915247</v>
      </c>
      <c r="H35" s="100">
        <v>0.40365636813601602</v>
      </c>
      <c r="I35" s="100">
        <v>202.9584218987888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0">
        <v>0</v>
      </c>
      <c r="BW35" s="100">
        <v>0</v>
      </c>
      <c r="BX35" s="100">
        <v>0</v>
      </c>
      <c r="BY35" s="100">
        <v>0</v>
      </c>
      <c r="BZ35" s="100">
        <v>0</v>
      </c>
      <c r="CA35" s="100">
        <v>0</v>
      </c>
      <c r="CB35" s="100">
        <v>0</v>
      </c>
      <c r="CC35" s="100">
        <v>0</v>
      </c>
      <c r="CD35" s="100">
        <v>0</v>
      </c>
      <c r="CE35" s="100">
        <v>0</v>
      </c>
      <c r="CF35" s="100">
        <v>0</v>
      </c>
      <c r="CG35" s="100">
        <v>0</v>
      </c>
      <c r="CH35" s="100">
        <v>0</v>
      </c>
      <c r="CI35" s="100">
        <v>0</v>
      </c>
      <c r="CJ35" s="100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100">
        <v>0</v>
      </c>
      <c r="CT35" s="100">
        <v>0</v>
      </c>
      <c r="CU35" s="100">
        <v>0</v>
      </c>
    </row>
    <row r="36" spans="2:99">
      <c r="C36" s="99" t="s">
        <v>202</v>
      </c>
      <c r="D36" s="100">
        <v>14.595577677354436</v>
      </c>
      <c r="E36" s="100">
        <v>11104.315496931255</v>
      </c>
      <c r="F36" s="100">
        <v>0.48171275646743977</v>
      </c>
      <c r="G36" s="100">
        <v>366.48706512042816</v>
      </c>
      <c r="H36" s="100">
        <v>0.38123101435068174</v>
      </c>
      <c r="I36" s="100">
        <v>290.04055571799864</v>
      </c>
      <c r="J36" s="100">
        <v>0</v>
      </c>
      <c r="K36" s="100">
        <v>0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0">
        <v>0</v>
      </c>
      <c r="BW36" s="100">
        <v>0</v>
      </c>
      <c r="BX36" s="100">
        <v>0</v>
      </c>
      <c r="BY36" s="100">
        <v>0</v>
      </c>
      <c r="BZ36" s="100">
        <v>0</v>
      </c>
      <c r="CA36" s="100">
        <v>0</v>
      </c>
      <c r="CB36" s="100">
        <v>0</v>
      </c>
      <c r="CC36" s="100">
        <v>0</v>
      </c>
      <c r="CD36" s="100">
        <v>0</v>
      </c>
      <c r="CE36" s="100">
        <v>0</v>
      </c>
      <c r="CF36" s="100">
        <v>0</v>
      </c>
      <c r="CG36" s="100">
        <v>0</v>
      </c>
      <c r="CH36" s="100">
        <v>0</v>
      </c>
      <c r="CI36" s="100">
        <v>0</v>
      </c>
      <c r="CJ36" s="100">
        <v>0</v>
      </c>
      <c r="CK36" s="100">
        <v>0</v>
      </c>
      <c r="CL36" s="100">
        <v>0</v>
      </c>
      <c r="CM36" s="100">
        <v>0</v>
      </c>
      <c r="CN36" s="100">
        <v>0</v>
      </c>
      <c r="CO36" s="100">
        <v>0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</row>
    <row r="37" spans="2:99">
      <c r="B37" s="99" t="s">
        <v>128</v>
      </c>
      <c r="C37" s="99" t="s">
        <v>203</v>
      </c>
      <c r="D37" s="100">
        <v>30.049718747494428</v>
      </c>
      <c r="E37" s="100">
        <v>25854.778010344206</v>
      </c>
      <c r="F37" s="100">
        <v>0.6422836752899197</v>
      </c>
      <c r="G37" s="100">
        <v>552.62087421944693</v>
      </c>
      <c r="H37" s="100">
        <v>0.51578313706268708</v>
      </c>
      <c r="I37" s="100">
        <v>443.77981112873596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0</v>
      </c>
      <c r="CO37" s="100">
        <v>0</v>
      </c>
      <c r="CP37" s="100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</row>
    <row r="38" spans="2:99">
      <c r="C38" s="99" t="s">
        <v>204</v>
      </c>
      <c r="D38" s="100">
        <v>24.898338390781099</v>
      </c>
      <c r="E38" s="100">
        <v>30923.736281350124</v>
      </c>
      <c r="F38" s="100">
        <v>0.66904549509366629</v>
      </c>
      <c r="G38" s="100">
        <v>830.95450490633357</v>
      </c>
      <c r="H38" s="100">
        <v>0.56063384463335553</v>
      </c>
      <c r="I38" s="100">
        <v>696.30723503462752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100">
        <v>0</v>
      </c>
      <c r="BV38" s="100">
        <v>0</v>
      </c>
      <c r="BW38" s="100">
        <v>0</v>
      </c>
      <c r="BX38" s="100">
        <v>0</v>
      </c>
      <c r="BY38" s="100">
        <v>0</v>
      </c>
      <c r="BZ38" s="100">
        <v>0</v>
      </c>
      <c r="CA38" s="100">
        <v>0</v>
      </c>
      <c r="CB38" s="100">
        <v>0</v>
      </c>
      <c r="CC38" s="100">
        <v>0</v>
      </c>
      <c r="CD38" s="100">
        <v>0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0</v>
      </c>
      <c r="CO38" s="100">
        <v>0</v>
      </c>
      <c r="CP38" s="100">
        <v>0</v>
      </c>
      <c r="CQ38" s="100">
        <v>0</v>
      </c>
      <c r="CR38" s="100">
        <v>0</v>
      </c>
      <c r="CS38" s="100">
        <v>0</v>
      </c>
      <c r="CT38" s="100">
        <v>0</v>
      </c>
      <c r="CU38" s="100">
        <v>0</v>
      </c>
    </row>
    <row r="39" spans="2:99">
      <c r="C39" s="99" t="s">
        <v>205</v>
      </c>
      <c r="D39" s="100">
        <v>25.756901783566651</v>
      </c>
      <c r="E39" s="100">
        <v>36657.222618372056</v>
      </c>
      <c r="F39" s="100">
        <v>0.6422836752899197</v>
      </c>
      <c r="G39" s="100">
        <v>914.09812667261372</v>
      </c>
      <c r="H39" s="100">
        <v>0.51578313706268708</v>
      </c>
      <c r="I39" s="100">
        <v>734.06256066761625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0</v>
      </c>
      <c r="BZ39" s="100">
        <v>0</v>
      </c>
      <c r="CA39" s="100">
        <v>0</v>
      </c>
      <c r="CB39" s="100">
        <v>0</v>
      </c>
      <c r="CC39" s="100">
        <v>0</v>
      </c>
      <c r="CD39" s="100">
        <v>0</v>
      </c>
      <c r="CE39" s="100">
        <v>0</v>
      </c>
      <c r="CF39" s="100">
        <v>0</v>
      </c>
      <c r="CG39" s="100">
        <v>0</v>
      </c>
      <c r="CH39" s="100">
        <v>0</v>
      </c>
      <c r="CI39" s="100">
        <v>0</v>
      </c>
      <c r="CJ39" s="100">
        <v>0</v>
      </c>
      <c r="CK39" s="100">
        <v>0</v>
      </c>
      <c r="CL39" s="100">
        <v>0</v>
      </c>
      <c r="CM39" s="100">
        <v>0</v>
      </c>
      <c r="CN39" s="100">
        <v>0</v>
      </c>
      <c r="CO39" s="100">
        <v>0</v>
      </c>
      <c r="CP39" s="100">
        <v>0</v>
      </c>
      <c r="CQ39" s="100">
        <v>0</v>
      </c>
      <c r="CR39" s="100">
        <v>0</v>
      </c>
      <c r="CS39" s="100">
        <v>0</v>
      </c>
      <c r="CT39" s="100">
        <v>0</v>
      </c>
      <c r="CU39" s="100">
        <v>0</v>
      </c>
    </row>
    <row r="40" spans="2:99">
      <c r="C40" s="99" t="s">
        <v>206</v>
      </c>
      <c r="D40" s="100">
        <v>30.908282140279983</v>
      </c>
      <c r="E40" s="100">
        <v>22402.32289527493</v>
      </c>
      <c r="F40" s="100">
        <v>0.66904549509366629</v>
      </c>
      <c r="G40" s="100">
        <v>484.92417484388932</v>
      </c>
      <c r="H40" s="100">
        <v>0.4933577832773528</v>
      </c>
      <c r="I40" s="100">
        <v>357.58572131942526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0</v>
      </c>
      <c r="BW40" s="100">
        <v>0</v>
      </c>
      <c r="BX40" s="100">
        <v>0</v>
      </c>
      <c r="BY40" s="100">
        <v>0</v>
      </c>
      <c r="BZ40" s="100">
        <v>0</v>
      </c>
      <c r="CA40" s="100">
        <v>0</v>
      </c>
      <c r="CB40" s="100">
        <v>0</v>
      </c>
      <c r="CC40" s="100">
        <v>0</v>
      </c>
      <c r="CD40" s="100">
        <v>0</v>
      </c>
      <c r="CE40" s="100">
        <v>0</v>
      </c>
      <c r="CF40" s="100">
        <v>0</v>
      </c>
      <c r="CG40" s="100">
        <v>0</v>
      </c>
      <c r="CH40" s="100">
        <v>0</v>
      </c>
      <c r="CI40" s="100">
        <v>0</v>
      </c>
      <c r="CJ40" s="100">
        <v>0</v>
      </c>
      <c r="CK40" s="100">
        <v>0</v>
      </c>
      <c r="CL40" s="100">
        <v>0</v>
      </c>
      <c r="CM40" s="100">
        <v>0</v>
      </c>
      <c r="CN40" s="100">
        <v>0</v>
      </c>
      <c r="CO40" s="100">
        <v>0</v>
      </c>
      <c r="CP40" s="100">
        <v>0</v>
      </c>
      <c r="CQ40" s="100">
        <v>0</v>
      </c>
      <c r="CR40" s="100">
        <v>0</v>
      </c>
      <c r="CS40" s="100">
        <v>0</v>
      </c>
      <c r="CT40" s="100">
        <v>0</v>
      </c>
      <c r="CU40" s="100">
        <v>0</v>
      </c>
    </row>
    <row r="41" spans="2:99">
      <c r="C41" s="99" t="s">
        <v>207</v>
      </c>
      <c r="D41" s="100">
        <v>29.191155354708872</v>
      </c>
      <c r="E41" s="100">
        <v>19266.162534107854</v>
      </c>
      <c r="F41" s="100">
        <v>0.66904549509366629</v>
      </c>
      <c r="G41" s="100">
        <v>441.57002676181975</v>
      </c>
      <c r="H41" s="100">
        <v>0.56063384463335553</v>
      </c>
      <c r="I41" s="100">
        <v>370.01833745801463</v>
      </c>
      <c r="J41" s="100">
        <v>0</v>
      </c>
      <c r="K41" s="100">
        <v>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0</v>
      </c>
      <c r="CO41" s="100">
        <v>0</v>
      </c>
      <c r="CP41" s="100">
        <v>0</v>
      </c>
      <c r="CQ41" s="100">
        <v>0</v>
      </c>
      <c r="CR41" s="100">
        <v>0</v>
      </c>
      <c r="CS41" s="100">
        <v>0</v>
      </c>
      <c r="CT41" s="100">
        <v>0</v>
      </c>
      <c r="CU41" s="100">
        <v>0</v>
      </c>
    </row>
    <row r="42" spans="2:99">
      <c r="C42" s="99" t="s">
        <v>208</v>
      </c>
      <c r="D42" s="100">
        <v>24.898338390781099</v>
      </c>
      <c r="E42" s="100">
        <v>21063.994278600811</v>
      </c>
      <c r="F42" s="100">
        <v>0.74933095450490628</v>
      </c>
      <c r="G42" s="100">
        <v>633.93398751115069</v>
      </c>
      <c r="H42" s="100">
        <v>0.51578313706268708</v>
      </c>
      <c r="I42" s="100">
        <v>436.35253395503327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0">
        <v>0</v>
      </c>
      <c r="BR42" s="100">
        <v>0</v>
      </c>
      <c r="BS42" s="100">
        <v>0</v>
      </c>
      <c r="BT42" s="100">
        <v>0</v>
      </c>
      <c r="BU42" s="100">
        <v>0</v>
      </c>
      <c r="BV42" s="100">
        <v>0</v>
      </c>
      <c r="BW42" s="100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0</v>
      </c>
      <c r="CO42" s="100">
        <v>0</v>
      </c>
      <c r="CP42" s="100">
        <v>0</v>
      </c>
      <c r="CQ42" s="100">
        <v>0</v>
      </c>
      <c r="CR42" s="100">
        <v>0</v>
      </c>
      <c r="CS42" s="100">
        <v>0</v>
      </c>
      <c r="CT42" s="100">
        <v>0</v>
      </c>
      <c r="CU42" s="100">
        <v>0</v>
      </c>
    </row>
    <row r="43" spans="2:99">
      <c r="C43" s="99" t="s">
        <v>209</v>
      </c>
      <c r="D43" s="100">
        <v>24.898338390781099</v>
      </c>
      <c r="E43" s="100">
        <v>25456.061170734596</v>
      </c>
      <c r="F43" s="100">
        <v>0.69580731489741299</v>
      </c>
      <c r="G43" s="100">
        <v>711.393398751115</v>
      </c>
      <c r="H43" s="100">
        <v>0.58305919841868969</v>
      </c>
      <c r="I43" s="100">
        <v>596.11972446326831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0">
        <v>0</v>
      </c>
      <c r="BW43" s="100">
        <v>0</v>
      </c>
      <c r="BX43" s="100">
        <v>0</v>
      </c>
      <c r="BY43" s="100">
        <v>0</v>
      </c>
      <c r="BZ43" s="100">
        <v>0</v>
      </c>
      <c r="CA43" s="100">
        <v>0</v>
      </c>
      <c r="CB43" s="100">
        <v>0</v>
      </c>
      <c r="CC43" s="100">
        <v>0</v>
      </c>
      <c r="CD43" s="100">
        <v>0</v>
      </c>
      <c r="CE43" s="100">
        <v>0</v>
      </c>
      <c r="CF43" s="100">
        <v>0</v>
      </c>
      <c r="CG43" s="100">
        <v>0</v>
      </c>
      <c r="CH43" s="100">
        <v>0</v>
      </c>
      <c r="CI43" s="100">
        <v>0</v>
      </c>
      <c r="CJ43" s="100">
        <v>0</v>
      </c>
      <c r="CK43" s="100">
        <v>0</v>
      </c>
      <c r="CL43" s="100">
        <v>0</v>
      </c>
      <c r="CM43" s="100">
        <v>0</v>
      </c>
      <c r="CN43" s="100">
        <v>0</v>
      </c>
      <c r="CO43" s="100">
        <v>0</v>
      </c>
      <c r="CP43" s="100">
        <v>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</row>
    <row r="44" spans="2:99">
      <c r="C44" s="99" t="s">
        <v>210</v>
      </c>
      <c r="D44" s="100">
        <v>27.474028569137761</v>
      </c>
      <c r="E44" s="100">
        <v>28089.446809086447</v>
      </c>
      <c r="F44" s="100">
        <v>0.74933095450490628</v>
      </c>
      <c r="G44" s="100">
        <v>766.11596788581619</v>
      </c>
      <c r="H44" s="100">
        <v>0.56063384463335553</v>
      </c>
      <c r="I44" s="100">
        <v>573.19204275314269</v>
      </c>
      <c r="J44" s="100">
        <v>0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0">
        <v>0</v>
      </c>
      <c r="BW44" s="100">
        <v>0</v>
      </c>
      <c r="BX44" s="100">
        <v>0</v>
      </c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0</v>
      </c>
      <c r="CO44" s="100">
        <v>0</v>
      </c>
      <c r="CP44" s="100">
        <v>0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</row>
    <row r="45" spans="2:99">
      <c r="C45" s="99" t="s">
        <v>211</v>
      </c>
      <c r="D45" s="100">
        <v>27.474028569137761</v>
      </c>
      <c r="E45" s="100">
        <v>34320.556488566894</v>
      </c>
      <c r="F45" s="100">
        <v>0.61552185548617311</v>
      </c>
      <c r="G45" s="100">
        <v>768.9099018733275</v>
      </c>
      <c r="H45" s="100">
        <v>0.53820849084802136</v>
      </c>
      <c r="I45" s="100">
        <v>672.33004676734834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100">
        <v>0</v>
      </c>
      <c r="BV45" s="100">
        <v>0</v>
      </c>
      <c r="BW45" s="100">
        <v>0</v>
      </c>
      <c r="BX45" s="100">
        <v>0</v>
      </c>
      <c r="BY45" s="100">
        <v>0</v>
      </c>
      <c r="BZ45" s="100">
        <v>0</v>
      </c>
      <c r="CA45" s="100">
        <v>0</v>
      </c>
      <c r="CB45" s="100">
        <v>0</v>
      </c>
      <c r="CC45" s="100">
        <v>0</v>
      </c>
      <c r="CD45" s="100">
        <v>0</v>
      </c>
      <c r="CE45" s="100">
        <v>0</v>
      </c>
      <c r="CF45" s="100">
        <v>0</v>
      </c>
      <c r="CG45" s="100">
        <v>0</v>
      </c>
      <c r="CH45" s="100">
        <v>0</v>
      </c>
      <c r="CI45" s="100">
        <v>0</v>
      </c>
      <c r="CJ45" s="100">
        <v>0</v>
      </c>
      <c r="CK45" s="100">
        <v>0</v>
      </c>
      <c r="CL45" s="100">
        <v>0</v>
      </c>
      <c r="CM45" s="100">
        <v>0</v>
      </c>
      <c r="CN45" s="100">
        <v>0</v>
      </c>
      <c r="CO45" s="100">
        <v>0</v>
      </c>
      <c r="CP45" s="100">
        <v>0</v>
      </c>
      <c r="CQ45" s="100">
        <v>0</v>
      </c>
      <c r="CR45" s="100">
        <v>0</v>
      </c>
      <c r="CS45" s="100">
        <v>0</v>
      </c>
      <c r="CT45" s="100">
        <v>0</v>
      </c>
      <c r="CU45" s="100">
        <v>0</v>
      </c>
    </row>
    <row r="46" spans="2:99">
      <c r="C46" s="99" t="s">
        <v>212</v>
      </c>
      <c r="D46" s="100">
        <v>28.332591961923317</v>
      </c>
      <c r="E46" s="100">
        <v>34339.101457851059</v>
      </c>
      <c r="F46" s="100">
        <v>0.72256913470115969</v>
      </c>
      <c r="G46" s="100">
        <v>875.75379125780557</v>
      </c>
      <c r="H46" s="100">
        <v>0.53820849084802136</v>
      </c>
      <c r="I46" s="100">
        <v>652.30869090780186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100">
        <v>0</v>
      </c>
      <c r="BV46" s="100">
        <v>0</v>
      </c>
      <c r="BW46" s="100">
        <v>0</v>
      </c>
      <c r="BX46" s="100">
        <v>0</v>
      </c>
      <c r="BY46" s="100">
        <v>0</v>
      </c>
      <c r="BZ46" s="100">
        <v>0</v>
      </c>
      <c r="CA46" s="100">
        <v>0</v>
      </c>
      <c r="CB46" s="100">
        <v>0</v>
      </c>
      <c r="CC46" s="100">
        <v>0</v>
      </c>
      <c r="CD46" s="100">
        <v>0</v>
      </c>
      <c r="CE46" s="100">
        <v>0</v>
      </c>
      <c r="CF46" s="100">
        <v>0</v>
      </c>
      <c r="CG46" s="100">
        <v>0</v>
      </c>
      <c r="CH46" s="100">
        <v>0</v>
      </c>
      <c r="CI46" s="100">
        <v>0</v>
      </c>
      <c r="CJ46" s="100">
        <v>0</v>
      </c>
      <c r="CK46" s="100">
        <v>0</v>
      </c>
      <c r="CL46" s="100">
        <v>0</v>
      </c>
      <c r="CM46" s="100">
        <v>0</v>
      </c>
      <c r="CN46" s="100">
        <v>0</v>
      </c>
      <c r="CO46" s="100">
        <v>0</v>
      </c>
      <c r="CP46" s="100">
        <v>0</v>
      </c>
      <c r="CQ46" s="100">
        <v>0</v>
      </c>
      <c r="CR46" s="100">
        <v>0</v>
      </c>
      <c r="CS46" s="100">
        <v>0</v>
      </c>
      <c r="CT46" s="100">
        <v>0</v>
      </c>
      <c r="CU46" s="100">
        <v>0</v>
      </c>
    </row>
    <row r="47" spans="2:99">
      <c r="C47" s="99" t="s">
        <v>213</v>
      </c>
      <c r="D47" s="100">
        <v>24.039774997995544</v>
      </c>
      <c r="E47" s="100">
        <v>36723.160286937993</v>
      </c>
      <c r="F47" s="100">
        <v>0.6422836752899197</v>
      </c>
      <c r="G47" s="100">
        <v>981.15254237288127</v>
      </c>
      <c r="H47" s="100">
        <v>0.53820849084802136</v>
      </c>
      <c r="I47" s="100">
        <v>822.16729061943738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100">
        <v>0</v>
      </c>
      <c r="BV47" s="100">
        <v>0</v>
      </c>
      <c r="BW47" s="100">
        <v>0</v>
      </c>
      <c r="BX47" s="100">
        <v>0</v>
      </c>
      <c r="BY47" s="100">
        <v>0</v>
      </c>
      <c r="BZ47" s="100">
        <v>0</v>
      </c>
      <c r="CA47" s="100">
        <v>0</v>
      </c>
      <c r="CB47" s="100">
        <v>0</v>
      </c>
      <c r="CC47" s="100">
        <v>0</v>
      </c>
      <c r="CD47" s="100">
        <v>0</v>
      </c>
      <c r="CE47" s="100">
        <v>0</v>
      </c>
      <c r="CF47" s="100">
        <v>0</v>
      </c>
      <c r="CG47" s="100">
        <v>0</v>
      </c>
      <c r="CH47" s="100">
        <v>0</v>
      </c>
      <c r="CI47" s="100">
        <v>0</v>
      </c>
      <c r="CJ47" s="100">
        <v>0</v>
      </c>
      <c r="CK47" s="100">
        <v>0</v>
      </c>
      <c r="CL47" s="100">
        <v>0</v>
      </c>
      <c r="CM47" s="100">
        <v>0</v>
      </c>
      <c r="CN47" s="100">
        <v>0</v>
      </c>
      <c r="CO47" s="100">
        <v>0</v>
      </c>
      <c r="CP47" s="100">
        <v>0</v>
      </c>
      <c r="CQ47" s="100">
        <v>0</v>
      </c>
      <c r="CR47" s="100">
        <v>0</v>
      </c>
      <c r="CS47" s="100">
        <v>0</v>
      </c>
      <c r="CT47" s="100">
        <v>0</v>
      </c>
      <c r="CU47" s="100">
        <v>0</v>
      </c>
    </row>
    <row r="48" spans="2:99">
      <c r="C48" s="99" t="s">
        <v>214</v>
      </c>
      <c r="D48" s="100">
        <v>28.332591961923317</v>
      </c>
      <c r="E48" s="100">
        <v>24581.35678616467</v>
      </c>
      <c r="F48" s="100">
        <v>0.72256913470115969</v>
      </c>
      <c r="G48" s="100">
        <v>626.90098126672615</v>
      </c>
      <c r="H48" s="100">
        <v>0.4933577832773528</v>
      </c>
      <c r="I48" s="100">
        <v>428.03721277143131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100">
        <v>0</v>
      </c>
      <c r="BV48" s="100">
        <v>0</v>
      </c>
      <c r="BW48" s="100">
        <v>0</v>
      </c>
      <c r="BX48" s="100">
        <v>0</v>
      </c>
      <c r="BY48" s="100">
        <v>0</v>
      </c>
      <c r="BZ48" s="100">
        <v>0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I48" s="100">
        <v>0</v>
      </c>
      <c r="CJ48" s="100">
        <v>0</v>
      </c>
      <c r="CK48" s="100">
        <v>0</v>
      </c>
      <c r="CL48" s="100">
        <v>0</v>
      </c>
      <c r="CM48" s="100">
        <v>0</v>
      </c>
      <c r="CN48" s="100">
        <v>0</v>
      </c>
      <c r="CO48" s="100">
        <v>0</v>
      </c>
      <c r="CP48" s="100">
        <v>0</v>
      </c>
      <c r="CQ48" s="100">
        <v>0</v>
      </c>
      <c r="CR48" s="100">
        <v>0</v>
      </c>
      <c r="CS48" s="100">
        <v>0</v>
      </c>
      <c r="CT48" s="100">
        <v>0</v>
      </c>
      <c r="CU48" s="100">
        <v>0</v>
      </c>
    </row>
    <row r="49" spans="2:99">
      <c r="B49" s="99" t="s">
        <v>129</v>
      </c>
      <c r="C49" s="99" t="s">
        <v>215</v>
      </c>
      <c r="D49" s="100">
        <v>2.6415826509153275</v>
      </c>
      <c r="E49" s="100">
        <v>2602.4872276817805</v>
      </c>
      <c r="F49" s="100">
        <v>18</v>
      </c>
      <c r="G49" s="100">
        <v>17733.599999999999</v>
      </c>
      <c r="H49" s="100">
        <v>20</v>
      </c>
      <c r="I49" s="100">
        <v>19704</v>
      </c>
      <c r="J49" s="100">
        <v>13</v>
      </c>
      <c r="K49" s="100">
        <v>12807.599999999999</v>
      </c>
      <c r="L49" s="100">
        <v>15</v>
      </c>
      <c r="M49" s="100">
        <v>14777.999999999998</v>
      </c>
      <c r="N49" s="100">
        <v>20</v>
      </c>
      <c r="O49" s="100">
        <v>19704</v>
      </c>
      <c r="P49" s="100">
        <v>24</v>
      </c>
      <c r="Q49" s="100">
        <v>23644.799999999999</v>
      </c>
      <c r="R49" s="100">
        <v>19</v>
      </c>
      <c r="S49" s="100">
        <v>18718.8</v>
      </c>
      <c r="T49" s="100">
        <v>15</v>
      </c>
      <c r="U49" s="100">
        <v>14777.999999999998</v>
      </c>
      <c r="V49" s="100">
        <v>14</v>
      </c>
      <c r="W49" s="100">
        <v>13792.8</v>
      </c>
      <c r="X49" s="100">
        <v>20</v>
      </c>
      <c r="Y49" s="100">
        <v>19704</v>
      </c>
      <c r="Z49" s="100">
        <v>15</v>
      </c>
      <c r="AA49" s="100">
        <v>14777.999999999998</v>
      </c>
      <c r="AB49" s="100">
        <v>18</v>
      </c>
      <c r="AC49" s="100">
        <v>17733.599999999999</v>
      </c>
      <c r="AD49" s="100">
        <v>19</v>
      </c>
      <c r="AE49" s="100">
        <v>18718.8</v>
      </c>
      <c r="AF49" s="100">
        <v>22</v>
      </c>
      <c r="AG49" s="100">
        <v>21674.399999999998</v>
      </c>
      <c r="AH49" s="100">
        <v>25</v>
      </c>
      <c r="AI49" s="100">
        <v>24630</v>
      </c>
      <c r="AJ49" s="100">
        <v>21</v>
      </c>
      <c r="AK49" s="100">
        <v>20689.199999999997</v>
      </c>
      <c r="AL49" s="100">
        <v>23</v>
      </c>
      <c r="AM49" s="100">
        <v>22659.599999999999</v>
      </c>
      <c r="AN49" s="100">
        <v>16</v>
      </c>
      <c r="AO49" s="100">
        <v>15763.199999999999</v>
      </c>
      <c r="AP49" s="100">
        <v>19</v>
      </c>
      <c r="AQ49" s="100">
        <v>18718.8</v>
      </c>
      <c r="AR49" s="100">
        <v>20</v>
      </c>
      <c r="AS49" s="100">
        <v>19704</v>
      </c>
      <c r="AT49" s="100">
        <v>21</v>
      </c>
      <c r="AU49" s="100">
        <v>20689.199999999997</v>
      </c>
      <c r="AV49" s="100">
        <v>25</v>
      </c>
      <c r="AW49" s="100">
        <v>24630</v>
      </c>
      <c r="AX49" s="100">
        <v>20</v>
      </c>
      <c r="AY49" s="100">
        <v>19704</v>
      </c>
      <c r="AZ49" s="100">
        <v>13</v>
      </c>
      <c r="BA49" s="100">
        <v>12807.599999999999</v>
      </c>
      <c r="BB49" s="100">
        <v>16</v>
      </c>
      <c r="BC49" s="100">
        <v>15763.199999999999</v>
      </c>
      <c r="BD49" s="100">
        <v>15</v>
      </c>
      <c r="BE49" s="100">
        <v>14777.999999999998</v>
      </c>
      <c r="BF49" s="100">
        <v>15</v>
      </c>
      <c r="BG49" s="100">
        <v>14777.999999999998</v>
      </c>
      <c r="BH49" s="100">
        <v>21</v>
      </c>
      <c r="BI49" s="100">
        <v>20689.199999999997</v>
      </c>
      <c r="BJ49" s="100">
        <v>20</v>
      </c>
      <c r="BK49" s="100">
        <v>19704</v>
      </c>
      <c r="BL49" s="100">
        <v>20</v>
      </c>
      <c r="BM49" s="100">
        <v>19704</v>
      </c>
      <c r="BN49" s="100">
        <v>20</v>
      </c>
      <c r="BO49" s="100">
        <v>19704</v>
      </c>
      <c r="BP49" s="100">
        <v>19</v>
      </c>
      <c r="BQ49" s="100">
        <v>18718.8</v>
      </c>
      <c r="BR49" s="100">
        <v>21</v>
      </c>
      <c r="BS49" s="100">
        <v>20689.199999999997</v>
      </c>
      <c r="BT49" s="100">
        <v>14</v>
      </c>
      <c r="BU49" s="100">
        <v>13792.8</v>
      </c>
      <c r="BV49" s="100">
        <v>15</v>
      </c>
      <c r="BW49" s="100">
        <v>14777.999999999998</v>
      </c>
      <c r="BX49" s="100">
        <v>21</v>
      </c>
      <c r="BY49" s="100">
        <v>20689.199999999997</v>
      </c>
      <c r="BZ49" s="100">
        <v>24</v>
      </c>
      <c r="CA49" s="100">
        <v>23644.799999999999</v>
      </c>
      <c r="CB49" s="100">
        <v>19</v>
      </c>
      <c r="CC49" s="100">
        <v>18718.8</v>
      </c>
      <c r="CD49" s="100">
        <v>21</v>
      </c>
      <c r="CE49" s="100">
        <v>20689.199999999997</v>
      </c>
      <c r="CF49" s="100">
        <v>19</v>
      </c>
      <c r="CG49" s="100">
        <v>18718.8</v>
      </c>
      <c r="CH49" s="100">
        <v>19</v>
      </c>
      <c r="CI49" s="100">
        <v>18718.8</v>
      </c>
      <c r="CJ49" s="100">
        <v>17</v>
      </c>
      <c r="CK49" s="100">
        <v>16748.399999999998</v>
      </c>
      <c r="CL49" s="100">
        <v>15</v>
      </c>
      <c r="CM49" s="100">
        <v>14777.999999999998</v>
      </c>
      <c r="CN49" s="100">
        <v>20</v>
      </c>
      <c r="CO49" s="100">
        <v>19704</v>
      </c>
      <c r="CP49" s="100">
        <v>21</v>
      </c>
      <c r="CQ49" s="100">
        <v>20689.199999999997</v>
      </c>
      <c r="CR49" s="100">
        <v>16</v>
      </c>
      <c r="CS49" s="100">
        <v>15763.199999999999</v>
      </c>
      <c r="CT49" s="100">
        <v>22</v>
      </c>
      <c r="CU49" s="100">
        <v>21674.399999999998</v>
      </c>
    </row>
    <row r="50" spans="2:99">
      <c r="C50" s="99" t="s">
        <v>216</v>
      </c>
      <c r="D50" s="100">
        <v>13.737014284568881</v>
      </c>
      <c r="E50" s="100">
        <v>3873.8380282484245</v>
      </c>
      <c r="F50" s="100">
        <v>0.45495093666369313</v>
      </c>
      <c r="G50" s="100">
        <v>128.29616413916148</v>
      </c>
      <c r="H50" s="100">
        <v>0.44850707570668441</v>
      </c>
      <c r="I50" s="100">
        <v>126.478995349285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0</v>
      </c>
      <c r="CO50" s="100">
        <v>0</v>
      </c>
      <c r="CP50" s="100">
        <v>0</v>
      </c>
      <c r="CQ50" s="100">
        <v>0</v>
      </c>
      <c r="CR50" s="100">
        <v>0</v>
      </c>
      <c r="CS50" s="100">
        <v>0</v>
      </c>
      <c r="CT50" s="100">
        <v>0</v>
      </c>
      <c r="CU50" s="100">
        <v>0</v>
      </c>
    </row>
    <row r="51" spans="2:99">
      <c r="C51" s="99" t="s">
        <v>217</v>
      </c>
      <c r="D51" s="100">
        <v>12.019887498997772</v>
      </c>
      <c r="E51" s="100">
        <v>10269.791879143695</v>
      </c>
      <c r="F51" s="100">
        <v>0.45495093666369313</v>
      </c>
      <c r="G51" s="100">
        <v>388.71008028545941</v>
      </c>
      <c r="H51" s="100">
        <v>0.42608172192135019</v>
      </c>
      <c r="I51" s="100">
        <v>364.04422320960157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0">
        <v>0</v>
      </c>
      <c r="BW51" s="100">
        <v>0</v>
      </c>
      <c r="BX51" s="100">
        <v>0</v>
      </c>
      <c r="BY51" s="100">
        <v>0</v>
      </c>
      <c r="BZ51" s="100">
        <v>0</v>
      </c>
      <c r="CA51" s="100">
        <v>0</v>
      </c>
      <c r="CB51" s="100">
        <v>0</v>
      </c>
      <c r="CC51" s="100">
        <v>0</v>
      </c>
      <c r="CD51" s="100">
        <v>0</v>
      </c>
      <c r="CE51" s="100">
        <v>0</v>
      </c>
      <c r="CF51" s="100">
        <v>0</v>
      </c>
      <c r="CG51" s="100">
        <v>0</v>
      </c>
      <c r="CH51" s="100">
        <v>0</v>
      </c>
      <c r="CI51" s="100">
        <v>0</v>
      </c>
      <c r="CJ51" s="100">
        <v>0</v>
      </c>
      <c r="CK51" s="100">
        <v>0</v>
      </c>
      <c r="CL51" s="100">
        <v>0</v>
      </c>
      <c r="CM51" s="100">
        <v>0</v>
      </c>
      <c r="CN51" s="100">
        <v>0</v>
      </c>
      <c r="CO51" s="100">
        <v>0</v>
      </c>
      <c r="CP51" s="100">
        <v>0</v>
      </c>
      <c r="CQ51" s="100">
        <v>0</v>
      </c>
      <c r="CR51" s="100">
        <v>0</v>
      </c>
      <c r="CS51" s="100">
        <v>0</v>
      </c>
      <c r="CT51" s="100">
        <v>0</v>
      </c>
      <c r="CU51" s="100">
        <v>0</v>
      </c>
    </row>
    <row r="52" spans="2:99">
      <c r="C52" s="99" t="s">
        <v>218</v>
      </c>
      <c r="D52" s="100">
        <v>14.595577677354436</v>
      </c>
      <c r="E52" s="100">
        <v>7881.6119457713958</v>
      </c>
      <c r="F52" s="100">
        <v>0.42818911685994648</v>
      </c>
      <c r="G52" s="100">
        <v>231.22212310437109</v>
      </c>
      <c r="H52" s="100">
        <v>0.4933577832773528</v>
      </c>
      <c r="I52" s="100">
        <v>266.41320296977051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0</v>
      </c>
      <c r="CO52" s="100">
        <v>0</v>
      </c>
      <c r="CP52" s="100">
        <v>0</v>
      </c>
      <c r="CQ52" s="100">
        <v>0</v>
      </c>
      <c r="CR52" s="100">
        <v>0</v>
      </c>
      <c r="CS52" s="100">
        <v>0</v>
      </c>
      <c r="CT52" s="100">
        <v>0</v>
      </c>
      <c r="CU52" s="100">
        <v>0</v>
      </c>
    </row>
    <row r="53" spans="2:99">
      <c r="C53" s="99" t="s">
        <v>219</v>
      </c>
      <c r="D53" s="100">
        <v>14.595577677354436</v>
      </c>
      <c r="E53" s="100">
        <v>5937.480999147785</v>
      </c>
      <c r="F53" s="100">
        <v>0.50847457627118642</v>
      </c>
      <c r="G53" s="100">
        <v>206.84745762711864</v>
      </c>
      <c r="H53" s="100">
        <v>0.44850707570668441</v>
      </c>
      <c r="I53" s="100">
        <v>182.45267839747922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0">
        <v>0</v>
      </c>
      <c r="BW53" s="100">
        <v>0</v>
      </c>
      <c r="BX53" s="100">
        <v>0</v>
      </c>
      <c r="BY53" s="100">
        <v>0</v>
      </c>
      <c r="BZ53" s="100">
        <v>0</v>
      </c>
      <c r="CA53" s="100">
        <v>0</v>
      </c>
      <c r="CB53" s="100">
        <v>0</v>
      </c>
      <c r="CC53" s="100">
        <v>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I53" s="100">
        <v>0</v>
      </c>
      <c r="CJ53" s="100">
        <v>0</v>
      </c>
      <c r="CK53" s="100">
        <v>0</v>
      </c>
      <c r="CL53" s="100">
        <v>0</v>
      </c>
      <c r="CM53" s="100">
        <v>0</v>
      </c>
      <c r="CN53" s="100">
        <v>0</v>
      </c>
      <c r="CO53" s="100">
        <v>0</v>
      </c>
      <c r="CP53" s="100">
        <v>0</v>
      </c>
      <c r="CQ53" s="100">
        <v>0</v>
      </c>
      <c r="CR53" s="100">
        <v>0</v>
      </c>
      <c r="CS53" s="100">
        <v>0</v>
      </c>
      <c r="CT53" s="100">
        <v>0</v>
      </c>
      <c r="CU53" s="100">
        <v>0</v>
      </c>
    </row>
    <row r="54" spans="2:99">
      <c r="C54" s="99" t="s">
        <v>220</v>
      </c>
      <c r="D54" s="100">
        <v>13.737014284568881</v>
      </c>
      <c r="E54" s="100">
        <v>4599.1523824736614</v>
      </c>
      <c r="F54" s="100">
        <v>0.45495093666369313</v>
      </c>
      <c r="G54" s="100">
        <v>152.31757359500446</v>
      </c>
      <c r="H54" s="100">
        <v>0.51578313706268708</v>
      </c>
      <c r="I54" s="100">
        <v>172.68419428858763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0</v>
      </c>
      <c r="CM54" s="100">
        <v>0</v>
      </c>
      <c r="CN54" s="100">
        <v>0</v>
      </c>
      <c r="CO54" s="100">
        <v>0</v>
      </c>
      <c r="CP54" s="100">
        <v>0</v>
      </c>
      <c r="CQ54" s="100">
        <v>0</v>
      </c>
      <c r="CR54" s="100">
        <v>0</v>
      </c>
      <c r="CS54" s="100">
        <v>0</v>
      </c>
      <c r="CT54" s="100">
        <v>0</v>
      </c>
      <c r="CU54" s="100">
        <v>0</v>
      </c>
    </row>
    <row r="55" spans="2:99">
      <c r="C55" s="99" t="s">
        <v>221</v>
      </c>
      <c r="D55" s="100">
        <v>12.878450891783325</v>
      </c>
      <c r="E55" s="100">
        <v>8546.1400117874146</v>
      </c>
      <c r="F55" s="100">
        <v>0.48171275646743977</v>
      </c>
      <c r="G55" s="100">
        <v>319.66458519179304</v>
      </c>
      <c r="H55" s="100">
        <v>0.44850707570668441</v>
      </c>
      <c r="I55" s="100">
        <v>297.62929543895581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0</v>
      </c>
      <c r="CO55" s="100">
        <v>0</v>
      </c>
      <c r="CP55" s="100">
        <v>0</v>
      </c>
      <c r="CQ55" s="100">
        <v>0</v>
      </c>
      <c r="CR55" s="100">
        <v>0</v>
      </c>
      <c r="CS55" s="100">
        <v>0</v>
      </c>
      <c r="CT55" s="100">
        <v>0</v>
      </c>
      <c r="CU55" s="100">
        <v>0</v>
      </c>
    </row>
    <row r="56" spans="2:99">
      <c r="C56" s="99" t="s">
        <v>222</v>
      </c>
      <c r="D56" s="100">
        <v>2.4654771408543055</v>
      </c>
      <c r="E56" s="100">
        <v>2837.2710936951348</v>
      </c>
      <c r="F56" s="100">
        <v>15</v>
      </c>
      <c r="G56" s="100">
        <v>17262</v>
      </c>
      <c r="H56" s="100">
        <v>18</v>
      </c>
      <c r="I56" s="100">
        <v>20714.399999999998</v>
      </c>
      <c r="J56" s="100">
        <v>13</v>
      </c>
      <c r="K56" s="100">
        <v>14960.4</v>
      </c>
      <c r="L56" s="100">
        <v>16</v>
      </c>
      <c r="M56" s="100">
        <v>18412.8</v>
      </c>
      <c r="N56" s="100">
        <v>18</v>
      </c>
      <c r="O56" s="100">
        <v>20714.399999999998</v>
      </c>
      <c r="P56" s="100">
        <v>23</v>
      </c>
      <c r="Q56" s="100">
        <v>26468.399999999998</v>
      </c>
      <c r="R56" s="100">
        <v>18</v>
      </c>
      <c r="S56" s="100">
        <v>20714.399999999998</v>
      </c>
      <c r="T56" s="100">
        <v>14</v>
      </c>
      <c r="U56" s="100">
        <v>16111.199999999999</v>
      </c>
      <c r="V56" s="100">
        <v>15</v>
      </c>
      <c r="W56" s="100">
        <v>17262</v>
      </c>
      <c r="X56" s="100">
        <v>17</v>
      </c>
      <c r="Y56" s="100">
        <v>19563.599999999999</v>
      </c>
      <c r="Z56" s="100">
        <v>16</v>
      </c>
      <c r="AA56" s="100">
        <v>18412.8</v>
      </c>
      <c r="AB56" s="100">
        <v>21</v>
      </c>
      <c r="AC56" s="100">
        <v>24166.799999999999</v>
      </c>
      <c r="AD56" s="100">
        <v>19</v>
      </c>
      <c r="AE56" s="100">
        <v>21865.200000000001</v>
      </c>
      <c r="AF56" s="100">
        <v>23</v>
      </c>
      <c r="AG56" s="100">
        <v>26468.399999999998</v>
      </c>
      <c r="AH56" s="100">
        <v>25</v>
      </c>
      <c r="AI56" s="100">
        <v>28770</v>
      </c>
      <c r="AJ56" s="100">
        <v>22</v>
      </c>
      <c r="AK56" s="100">
        <v>25317.599999999999</v>
      </c>
      <c r="AL56" s="100">
        <v>20</v>
      </c>
      <c r="AM56" s="100">
        <v>23016</v>
      </c>
      <c r="AN56" s="100">
        <v>16</v>
      </c>
      <c r="AO56" s="100">
        <v>18412.8</v>
      </c>
      <c r="AP56" s="100">
        <v>18</v>
      </c>
      <c r="AQ56" s="100">
        <v>20714.399999999998</v>
      </c>
      <c r="AR56" s="100">
        <v>18</v>
      </c>
      <c r="AS56" s="100">
        <v>20714.399999999998</v>
      </c>
      <c r="AT56" s="100">
        <v>21</v>
      </c>
      <c r="AU56" s="100">
        <v>24166.799999999999</v>
      </c>
      <c r="AV56" s="100">
        <v>23</v>
      </c>
      <c r="AW56" s="100">
        <v>26468.399999999998</v>
      </c>
      <c r="AX56" s="100">
        <v>19</v>
      </c>
      <c r="AY56" s="100">
        <v>21865.200000000001</v>
      </c>
      <c r="AZ56" s="100">
        <v>12</v>
      </c>
      <c r="BA56" s="100">
        <v>13809.599999999999</v>
      </c>
      <c r="BB56" s="100">
        <v>18</v>
      </c>
      <c r="BC56" s="100">
        <v>20714.399999999998</v>
      </c>
      <c r="BD56" s="100">
        <v>15</v>
      </c>
      <c r="BE56" s="100">
        <v>17262</v>
      </c>
      <c r="BF56" s="100">
        <v>14</v>
      </c>
      <c r="BG56" s="100">
        <v>16111.199999999999</v>
      </c>
      <c r="BH56" s="100">
        <v>19</v>
      </c>
      <c r="BI56" s="100">
        <v>21865.200000000001</v>
      </c>
      <c r="BJ56" s="100">
        <v>19</v>
      </c>
      <c r="BK56" s="100">
        <v>21865.200000000001</v>
      </c>
      <c r="BL56" s="100">
        <v>20</v>
      </c>
      <c r="BM56" s="100">
        <v>23016</v>
      </c>
      <c r="BN56" s="100">
        <v>23</v>
      </c>
      <c r="BO56" s="100">
        <v>26468.399999999998</v>
      </c>
      <c r="BP56" s="100">
        <v>22</v>
      </c>
      <c r="BQ56" s="100">
        <v>25317.599999999999</v>
      </c>
      <c r="BR56" s="100">
        <v>21</v>
      </c>
      <c r="BS56" s="100">
        <v>24166.799999999999</v>
      </c>
      <c r="BT56" s="100">
        <v>13</v>
      </c>
      <c r="BU56" s="100">
        <v>14960.4</v>
      </c>
      <c r="BV56" s="100">
        <v>15</v>
      </c>
      <c r="BW56" s="100">
        <v>17262</v>
      </c>
      <c r="BX56" s="100">
        <v>22</v>
      </c>
      <c r="BY56" s="100">
        <v>25317.599999999999</v>
      </c>
      <c r="BZ56" s="100">
        <v>21</v>
      </c>
      <c r="CA56" s="100">
        <v>24166.799999999999</v>
      </c>
      <c r="CB56" s="100">
        <v>21</v>
      </c>
      <c r="CC56" s="100">
        <v>24166.799999999999</v>
      </c>
      <c r="CD56" s="100">
        <v>20</v>
      </c>
      <c r="CE56" s="100">
        <v>23016</v>
      </c>
      <c r="CF56" s="100">
        <v>19</v>
      </c>
      <c r="CG56" s="100">
        <v>21865.200000000001</v>
      </c>
      <c r="CH56" s="100">
        <v>18</v>
      </c>
      <c r="CI56" s="100">
        <v>20714.399999999998</v>
      </c>
      <c r="CJ56" s="100">
        <v>16</v>
      </c>
      <c r="CK56" s="100">
        <v>18412.8</v>
      </c>
      <c r="CL56" s="100">
        <v>16</v>
      </c>
      <c r="CM56" s="100">
        <v>18412.8</v>
      </c>
      <c r="CN56" s="100">
        <v>22</v>
      </c>
      <c r="CO56" s="100">
        <v>25317.599999999999</v>
      </c>
      <c r="CP56" s="100">
        <v>21</v>
      </c>
      <c r="CQ56" s="100">
        <v>24166.799999999999</v>
      </c>
      <c r="CR56" s="100">
        <v>19</v>
      </c>
      <c r="CS56" s="100">
        <v>21865.200000000001</v>
      </c>
      <c r="CT56" s="100">
        <v>22</v>
      </c>
      <c r="CU56" s="100">
        <v>25317.599999999999</v>
      </c>
    </row>
    <row r="57" spans="2:99">
      <c r="C57" s="99" t="s">
        <v>223</v>
      </c>
      <c r="D57" s="100">
        <v>12.019887498997772</v>
      </c>
      <c r="E57" s="100">
        <v>16962.465238585657</v>
      </c>
      <c r="F57" s="100">
        <v>0.40142729705619984</v>
      </c>
      <c r="G57" s="100">
        <v>566.49420160570924</v>
      </c>
      <c r="H57" s="100">
        <v>0.40365636813601602</v>
      </c>
      <c r="I57" s="100">
        <v>569.63986671354587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0</v>
      </c>
      <c r="CO57" s="100">
        <v>0</v>
      </c>
      <c r="CP57" s="100">
        <v>0</v>
      </c>
      <c r="CQ57" s="100">
        <v>0</v>
      </c>
      <c r="CR57" s="100">
        <v>0</v>
      </c>
      <c r="CS57" s="100">
        <v>0</v>
      </c>
      <c r="CT57" s="100">
        <v>0</v>
      </c>
      <c r="CU57" s="100">
        <v>0</v>
      </c>
    </row>
    <row r="58" spans="2:99">
      <c r="C58" s="99" t="s">
        <v>224</v>
      </c>
      <c r="D58" s="100">
        <v>2.8176881609763496</v>
      </c>
      <c r="E58" s="100">
        <v>3316.9825031013588</v>
      </c>
      <c r="F58" s="100">
        <v>16</v>
      </c>
      <c r="G58" s="100">
        <v>18835.2</v>
      </c>
      <c r="H58" s="100">
        <v>22</v>
      </c>
      <c r="I58" s="100">
        <v>25898.400000000001</v>
      </c>
      <c r="J58" s="100">
        <v>12</v>
      </c>
      <c r="K58" s="100">
        <v>14126.400000000001</v>
      </c>
      <c r="L58" s="100">
        <v>14</v>
      </c>
      <c r="M58" s="100">
        <v>16480.8</v>
      </c>
      <c r="N58" s="100">
        <v>18</v>
      </c>
      <c r="O58" s="100">
        <v>21189.600000000002</v>
      </c>
      <c r="P58" s="100">
        <v>24</v>
      </c>
      <c r="Q58" s="100">
        <v>28252.800000000003</v>
      </c>
      <c r="R58" s="100">
        <v>21</v>
      </c>
      <c r="S58" s="100">
        <v>24721.200000000001</v>
      </c>
      <c r="T58" s="100">
        <v>15</v>
      </c>
      <c r="U58" s="100">
        <v>17658</v>
      </c>
      <c r="V58" s="100">
        <v>13</v>
      </c>
      <c r="W58" s="100">
        <v>15303.6</v>
      </c>
      <c r="X58" s="100">
        <v>18</v>
      </c>
      <c r="Y58" s="100">
        <v>21189.600000000002</v>
      </c>
      <c r="Z58" s="100">
        <v>14</v>
      </c>
      <c r="AA58" s="100">
        <v>16480.8</v>
      </c>
      <c r="AB58" s="100">
        <v>21</v>
      </c>
      <c r="AC58" s="100">
        <v>24721.200000000001</v>
      </c>
      <c r="AD58" s="100">
        <v>19</v>
      </c>
      <c r="AE58" s="100">
        <v>22366.799999999999</v>
      </c>
      <c r="AF58" s="100">
        <v>25</v>
      </c>
      <c r="AG58" s="100">
        <v>29430</v>
      </c>
      <c r="AH58" s="100">
        <v>25</v>
      </c>
      <c r="AI58" s="100">
        <v>29430</v>
      </c>
      <c r="AJ58" s="100">
        <v>19</v>
      </c>
      <c r="AK58" s="100">
        <v>22366.799999999999</v>
      </c>
      <c r="AL58" s="100">
        <v>22</v>
      </c>
      <c r="AM58" s="100">
        <v>25898.400000000001</v>
      </c>
      <c r="AN58" s="100">
        <v>16</v>
      </c>
      <c r="AO58" s="100">
        <v>18835.2</v>
      </c>
      <c r="AP58" s="100">
        <v>17</v>
      </c>
      <c r="AQ58" s="100">
        <v>20012.400000000001</v>
      </c>
      <c r="AR58" s="100">
        <v>21</v>
      </c>
      <c r="AS58" s="100">
        <v>24721.200000000001</v>
      </c>
      <c r="AT58" s="100">
        <v>21</v>
      </c>
      <c r="AU58" s="100">
        <v>24721.200000000001</v>
      </c>
      <c r="AV58" s="100">
        <v>23</v>
      </c>
      <c r="AW58" s="100">
        <v>27075.600000000002</v>
      </c>
      <c r="AX58" s="100">
        <v>17</v>
      </c>
      <c r="AY58" s="100">
        <v>20012.400000000001</v>
      </c>
      <c r="AZ58" s="100">
        <v>13</v>
      </c>
      <c r="BA58" s="100">
        <v>15303.6</v>
      </c>
      <c r="BB58" s="100">
        <v>16</v>
      </c>
      <c r="BC58" s="100">
        <v>18835.2</v>
      </c>
      <c r="BD58" s="100">
        <v>15</v>
      </c>
      <c r="BE58" s="100">
        <v>17658</v>
      </c>
      <c r="BF58" s="100">
        <v>16</v>
      </c>
      <c r="BG58" s="100">
        <v>18835.2</v>
      </c>
      <c r="BH58" s="100">
        <v>18</v>
      </c>
      <c r="BI58" s="100">
        <v>21189.600000000002</v>
      </c>
      <c r="BJ58" s="100">
        <v>21</v>
      </c>
      <c r="BK58" s="100">
        <v>24721.200000000001</v>
      </c>
      <c r="BL58" s="100">
        <v>19</v>
      </c>
      <c r="BM58" s="100">
        <v>22366.799999999999</v>
      </c>
      <c r="BN58" s="100">
        <v>22</v>
      </c>
      <c r="BO58" s="100">
        <v>25898.400000000001</v>
      </c>
      <c r="BP58" s="100">
        <v>19</v>
      </c>
      <c r="BQ58" s="100">
        <v>22366.799999999999</v>
      </c>
      <c r="BR58" s="100">
        <v>20</v>
      </c>
      <c r="BS58" s="100">
        <v>23544</v>
      </c>
      <c r="BT58" s="100">
        <v>12</v>
      </c>
      <c r="BU58" s="100">
        <v>14126.400000000001</v>
      </c>
      <c r="BV58" s="100">
        <v>14</v>
      </c>
      <c r="BW58" s="100">
        <v>16480.8</v>
      </c>
      <c r="BX58" s="100">
        <v>20</v>
      </c>
      <c r="BY58" s="100">
        <v>23544</v>
      </c>
      <c r="BZ58" s="100">
        <v>24</v>
      </c>
      <c r="CA58" s="100">
        <v>28252.800000000003</v>
      </c>
      <c r="CB58" s="100">
        <v>18</v>
      </c>
      <c r="CC58" s="100">
        <v>21189.600000000002</v>
      </c>
      <c r="CD58" s="100">
        <v>19</v>
      </c>
      <c r="CE58" s="100">
        <v>22366.799999999999</v>
      </c>
      <c r="CF58" s="100">
        <v>20</v>
      </c>
      <c r="CG58" s="100">
        <v>23544</v>
      </c>
      <c r="CH58" s="100">
        <v>19</v>
      </c>
      <c r="CI58" s="100">
        <v>22366.799999999999</v>
      </c>
      <c r="CJ58" s="100">
        <v>17</v>
      </c>
      <c r="CK58" s="100">
        <v>20012.400000000001</v>
      </c>
      <c r="CL58" s="100">
        <v>16</v>
      </c>
      <c r="CM58" s="100">
        <v>18835.2</v>
      </c>
      <c r="CN58" s="100">
        <v>22</v>
      </c>
      <c r="CO58" s="100">
        <v>25898.400000000001</v>
      </c>
      <c r="CP58" s="100">
        <v>22</v>
      </c>
      <c r="CQ58" s="100">
        <v>25898.400000000001</v>
      </c>
      <c r="CR58" s="100">
        <v>18</v>
      </c>
      <c r="CS58" s="100">
        <v>21189.600000000002</v>
      </c>
      <c r="CT58" s="100">
        <v>20</v>
      </c>
      <c r="CU58" s="100">
        <v>23544</v>
      </c>
    </row>
    <row r="59" spans="2:99">
      <c r="C59" s="99" t="s">
        <v>225</v>
      </c>
      <c r="D59" s="100">
        <v>14.595577677354436</v>
      </c>
      <c r="E59" s="100">
        <v>4431.2173828448067</v>
      </c>
      <c r="F59" s="100">
        <v>0.53523639607493312</v>
      </c>
      <c r="G59" s="100">
        <v>162.49776984834966</v>
      </c>
      <c r="H59" s="100">
        <v>0.51578313706268708</v>
      </c>
      <c r="I59" s="100">
        <v>156.59176041223179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0</v>
      </c>
      <c r="CO59" s="100">
        <v>0</v>
      </c>
      <c r="CP59" s="100">
        <v>0</v>
      </c>
      <c r="CQ59" s="100">
        <v>0</v>
      </c>
      <c r="CR59" s="100">
        <v>0</v>
      </c>
      <c r="CS59" s="100">
        <v>0</v>
      </c>
      <c r="CT59" s="100">
        <v>0</v>
      </c>
      <c r="CU59" s="100">
        <v>0</v>
      </c>
    </row>
    <row r="60" spans="2:99">
      <c r="C60" s="99" t="s">
        <v>226</v>
      </c>
      <c r="D60" s="100">
        <v>13.737014284568881</v>
      </c>
      <c r="E60" s="100">
        <v>8951.0385078250838</v>
      </c>
      <c r="F60" s="100">
        <v>0.50847457627118642</v>
      </c>
      <c r="G60" s="100">
        <v>331.32203389830511</v>
      </c>
      <c r="H60" s="100">
        <v>0.4933577832773528</v>
      </c>
      <c r="I60" s="100">
        <v>321.47193158352309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0</v>
      </c>
      <c r="BG60" s="100">
        <v>0</v>
      </c>
      <c r="BH60" s="100">
        <v>0</v>
      </c>
      <c r="BI60" s="100">
        <v>0</v>
      </c>
      <c r="BJ60" s="100">
        <v>0</v>
      </c>
      <c r="BK60" s="100">
        <v>0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0">
        <v>0</v>
      </c>
      <c r="BW60" s="100">
        <v>0</v>
      </c>
      <c r="BX60" s="100">
        <v>0</v>
      </c>
      <c r="BY60" s="100">
        <v>0</v>
      </c>
      <c r="BZ60" s="100">
        <v>0</v>
      </c>
      <c r="CA60" s="100">
        <v>0</v>
      </c>
      <c r="CB60" s="100">
        <v>0</v>
      </c>
      <c r="CC60" s="100">
        <v>0</v>
      </c>
      <c r="CD60" s="100">
        <v>0</v>
      </c>
      <c r="CE60" s="100">
        <v>0</v>
      </c>
      <c r="CF60" s="100">
        <v>0</v>
      </c>
      <c r="CG60" s="100">
        <v>0</v>
      </c>
      <c r="CH60" s="100">
        <v>0</v>
      </c>
      <c r="CI60" s="100">
        <v>0</v>
      </c>
      <c r="CJ60" s="100">
        <v>0</v>
      </c>
      <c r="CK60" s="100">
        <v>0</v>
      </c>
      <c r="CL60" s="100">
        <v>0</v>
      </c>
      <c r="CM60" s="100">
        <v>0</v>
      </c>
      <c r="CN60" s="100">
        <v>0</v>
      </c>
      <c r="CO60" s="100">
        <v>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</row>
    <row r="61" spans="2:99">
      <c r="C61" s="99" t="s">
        <v>227</v>
      </c>
      <c r="D61" s="100">
        <v>13.737014284568881</v>
      </c>
      <c r="E61" s="100">
        <v>13072.142793195746</v>
      </c>
      <c r="F61" s="100">
        <v>0.42818911685994648</v>
      </c>
      <c r="G61" s="100">
        <v>407.46476360392501</v>
      </c>
      <c r="H61" s="100">
        <v>0.47093242949201869</v>
      </c>
      <c r="I61" s="100">
        <v>448.13929990460497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0">
        <v>0</v>
      </c>
      <c r="BW61" s="100">
        <v>0</v>
      </c>
      <c r="BX61" s="100">
        <v>0</v>
      </c>
      <c r="BY61" s="100">
        <v>0</v>
      </c>
      <c r="BZ61" s="100">
        <v>0</v>
      </c>
      <c r="CA61" s="100">
        <v>0</v>
      </c>
      <c r="CB61" s="100">
        <v>0</v>
      </c>
      <c r="CC61" s="100">
        <v>0</v>
      </c>
      <c r="CD61" s="100">
        <v>0</v>
      </c>
      <c r="CE61" s="100">
        <v>0</v>
      </c>
      <c r="CF61" s="100">
        <v>0</v>
      </c>
      <c r="CG61" s="100">
        <v>0</v>
      </c>
      <c r="CH61" s="100">
        <v>0</v>
      </c>
      <c r="CI61" s="100">
        <v>0</v>
      </c>
      <c r="CJ61" s="100">
        <v>0</v>
      </c>
      <c r="CK61" s="100">
        <v>0</v>
      </c>
      <c r="CL61" s="100">
        <v>0</v>
      </c>
      <c r="CM61" s="100">
        <v>0</v>
      </c>
      <c r="CN61" s="100">
        <v>0</v>
      </c>
      <c r="CO61" s="100">
        <v>0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</row>
    <row r="62" spans="2:99">
      <c r="C62" s="99" t="s">
        <v>228</v>
      </c>
      <c r="D62" s="100">
        <v>13.737014284568881</v>
      </c>
      <c r="E62" s="100">
        <v>23424.356758046855</v>
      </c>
      <c r="F62" s="100">
        <v>0.40142729705619984</v>
      </c>
      <c r="G62" s="100">
        <v>684.51382694023198</v>
      </c>
      <c r="H62" s="100">
        <v>0.42608172192135019</v>
      </c>
      <c r="I62" s="100">
        <v>726.55455222028638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0</v>
      </c>
      <c r="CO62" s="100">
        <v>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</row>
    <row r="63" spans="2:99">
      <c r="C63" s="99" t="s">
        <v>229</v>
      </c>
      <c r="D63" s="100">
        <v>13.737014284568881</v>
      </c>
      <c r="E63" s="100">
        <v>10929.168564803002</v>
      </c>
      <c r="F63" s="100">
        <v>0.45495093666369313</v>
      </c>
      <c r="G63" s="100">
        <v>361.95896520963424</v>
      </c>
      <c r="H63" s="100">
        <v>0.4933577832773528</v>
      </c>
      <c r="I63" s="100">
        <v>392.5154523754619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0">
        <v>0</v>
      </c>
      <c r="BW63" s="100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0</v>
      </c>
      <c r="CO63" s="100">
        <v>0</v>
      </c>
      <c r="CP63" s="100">
        <v>0</v>
      </c>
      <c r="CQ63" s="100">
        <v>0</v>
      </c>
      <c r="CR63" s="100">
        <v>0</v>
      </c>
      <c r="CS63" s="100">
        <v>0</v>
      </c>
      <c r="CT63" s="100">
        <v>0</v>
      </c>
      <c r="CU63" s="100">
        <v>0</v>
      </c>
    </row>
    <row r="64" spans="2:99">
      <c r="C64" s="99" t="s">
        <v>230</v>
      </c>
      <c r="D64" s="100">
        <v>13.737014284568881</v>
      </c>
      <c r="E64" s="100">
        <v>13863.394815986912</v>
      </c>
      <c r="F64" s="100">
        <v>0.48171275646743977</v>
      </c>
      <c r="G64" s="100">
        <v>486.14451382694011</v>
      </c>
      <c r="H64" s="100">
        <v>0.4933577832773528</v>
      </c>
      <c r="I64" s="100">
        <v>497.89667488350437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</row>
    <row r="65" spans="2:99">
      <c r="C65" s="99" t="s">
        <v>231</v>
      </c>
      <c r="D65" s="100">
        <v>12.019887498997772</v>
      </c>
      <c r="E65" s="100">
        <v>12332.404573971713</v>
      </c>
      <c r="F65" s="100">
        <v>0.48171275646743977</v>
      </c>
      <c r="G65" s="100">
        <v>494.23728813559319</v>
      </c>
      <c r="H65" s="100">
        <v>0.42608172192135019</v>
      </c>
      <c r="I65" s="100">
        <v>437.15984669130529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0</v>
      </c>
      <c r="CO65" s="100">
        <v>0</v>
      </c>
      <c r="CP65" s="100">
        <v>0</v>
      </c>
      <c r="CQ65" s="100">
        <v>0</v>
      </c>
      <c r="CR65" s="100">
        <v>0</v>
      </c>
      <c r="CS65" s="100">
        <v>0</v>
      </c>
      <c r="CT65" s="100">
        <v>0</v>
      </c>
      <c r="CU65" s="100">
        <v>0</v>
      </c>
    </row>
    <row r="66" spans="2:99">
      <c r="C66" s="99" t="s">
        <v>232</v>
      </c>
      <c r="D66" s="100">
        <v>13.737014284568881</v>
      </c>
      <c r="E66" s="100">
        <v>16352.541804350794</v>
      </c>
      <c r="F66" s="100">
        <v>0.45495093666369313</v>
      </c>
      <c r="G66" s="100">
        <v>541.57359500446023</v>
      </c>
      <c r="H66" s="100">
        <v>0.42608172192135019</v>
      </c>
      <c r="I66" s="100">
        <v>507.20768177517522</v>
      </c>
      <c r="J66" s="100">
        <v>0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0</v>
      </c>
      <c r="CO66" s="100">
        <v>0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</row>
    <row r="67" spans="2:99">
      <c r="C67" s="99" t="s">
        <v>233</v>
      </c>
      <c r="D67" s="100">
        <v>12.019887498997772</v>
      </c>
      <c r="E67" s="100">
        <v>13500.737638874298</v>
      </c>
      <c r="F67" s="100">
        <v>0.48171275646743977</v>
      </c>
      <c r="G67" s="100">
        <v>541.05976806422836</v>
      </c>
      <c r="H67" s="100">
        <v>0.42608172192135019</v>
      </c>
      <c r="I67" s="100">
        <v>478.57499006206052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0</v>
      </c>
      <c r="CO67" s="100">
        <v>0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</row>
    <row r="68" spans="2:99">
      <c r="C68" s="99" t="s">
        <v>234</v>
      </c>
      <c r="D68" s="100">
        <v>13.737014284568881</v>
      </c>
      <c r="E68" s="100">
        <v>14193.083158816567</v>
      </c>
      <c r="F68" s="100">
        <v>0.42818911685994648</v>
      </c>
      <c r="G68" s="100">
        <v>442.4049955396967</v>
      </c>
      <c r="H68" s="100">
        <v>0.4933577832773528</v>
      </c>
      <c r="I68" s="100">
        <v>509.73726168216092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100">
        <v>0</v>
      </c>
      <c r="BV68" s="100">
        <v>0</v>
      </c>
      <c r="BW68" s="100">
        <v>0</v>
      </c>
      <c r="BX68" s="100">
        <v>0</v>
      </c>
      <c r="BY68" s="100">
        <v>0</v>
      </c>
      <c r="BZ68" s="100">
        <v>0</v>
      </c>
      <c r="CA68" s="100">
        <v>0</v>
      </c>
      <c r="CB68" s="100">
        <v>0</v>
      </c>
      <c r="CC68" s="100">
        <v>0</v>
      </c>
      <c r="CD68" s="100">
        <v>0</v>
      </c>
      <c r="CE68" s="100">
        <v>0</v>
      </c>
      <c r="CF68" s="100">
        <v>0</v>
      </c>
      <c r="CG68" s="100">
        <v>0</v>
      </c>
      <c r="CH68" s="100">
        <v>0</v>
      </c>
      <c r="CI68" s="100">
        <v>0</v>
      </c>
      <c r="CJ68" s="100">
        <v>0</v>
      </c>
      <c r="CK68" s="100">
        <v>0</v>
      </c>
      <c r="CL68" s="100">
        <v>0</v>
      </c>
      <c r="CM68" s="100">
        <v>0</v>
      </c>
      <c r="CN68" s="100">
        <v>0</v>
      </c>
      <c r="CO68" s="100">
        <v>0</v>
      </c>
      <c r="CP68" s="100">
        <v>0</v>
      </c>
      <c r="CQ68" s="100">
        <v>0</v>
      </c>
      <c r="CR68" s="100">
        <v>0</v>
      </c>
      <c r="CS68" s="100">
        <v>0</v>
      </c>
      <c r="CT68" s="100">
        <v>0</v>
      </c>
      <c r="CU68" s="100">
        <v>0</v>
      </c>
    </row>
    <row r="69" spans="2:99">
      <c r="C69" s="99" t="s">
        <v>235</v>
      </c>
      <c r="D69" s="100">
        <v>13.737014284568881</v>
      </c>
      <c r="E69" s="100">
        <v>10418.151633417039</v>
      </c>
      <c r="F69" s="100">
        <v>0.50847457627118642</v>
      </c>
      <c r="G69" s="100">
        <v>385.62711864406776</v>
      </c>
      <c r="H69" s="100">
        <v>0.42608172192135019</v>
      </c>
      <c r="I69" s="100">
        <v>323.14037790515198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0</v>
      </c>
      <c r="CO69" s="100">
        <v>0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</row>
    <row r="70" spans="2:99">
      <c r="C70" s="99" t="s">
        <v>236</v>
      </c>
      <c r="D70" s="100">
        <v>12.878450891783325</v>
      </c>
      <c r="E70" s="100">
        <v>6892.5469172824351</v>
      </c>
      <c r="F70" s="100">
        <v>0.48171275646743977</v>
      </c>
      <c r="G70" s="100">
        <v>257.81266726137375</v>
      </c>
      <c r="H70" s="100">
        <v>0.44850707570668441</v>
      </c>
      <c r="I70" s="100">
        <v>240.04098691821747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0</v>
      </c>
      <c r="CO70" s="100">
        <v>0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</row>
    <row r="71" spans="2:99">
      <c r="B71" s="99" t="s">
        <v>130</v>
      </c>
      <c r="C71" s="99" t="s">
        <v>237</v>
      </c>
      <c r="D71" s="100">
        <v>3.8743212213424805</v>
      </c>
      <c r="E71" s="100">
        <v>2185.1171688371592</v>
      </c>
      <c r="F71" s="100">
        <v>34</v>
      </c>
      <c r="G71" s="100">
        <v>19176</v>
      </c>
      <c r="H71" s="100">
        <v>23</v>
      </c>
      <c r="I71" s="100">
        <v>12972</v>
      </c>
      <c r="J71" s="100">
        <v>26</v>
      </c>
      <c r="K71" s="100">
        <v>14664</v>
      </c>
      <c r="L71" s="100">
        <v>30</v>
      </c>
      <c r="M71" s="100">
        <v>16920</v>
      </c>
      <c r="N71" s="100">
        <v>24</v>
      </c>
      <c r="O71" s="100">
        <v>13536</v>
      </c>
      <c r="P71" s="100">
        <v>32</v>
      </c>
      <c r="Q71" s="100">
        <v>18048</v>
      </c>
      <c r="R71" s="100">
        <v>30</v>
      </c>
      <c r="S71" s="100">
        <v>16920</v>
      </c>
      <c r="T71" s="100">
        <v>34</v>
      </c>
      <c r="U71" s="100">
        <v>19176</v>
      </c>
      <c r="V71" s="100">
        <v>32</v>
      </c>
      <c r="W71" s="100">
        <v>18048</v>
      </c>
      <c r="X71" s="100">
        <v>32</v>
      </c>
      <c r="Y71" s="100">
        <v>18048</v>
      </c>
      <c r="Z71" s="100">
        <v>31</v>
      </c>
      <c r="AA71" s="100">
        <v>17484</v>
      </c>
      <c r="AB71" s="100">
        <v>30</v>
      </c>
      <c r="AC71" s="100">
        <v>16920</v>
      </c>
      <c r="AD71" s="100">
        <v>39</v>
      </c>
      <c r="AE71" s="100">
        <v>21996</v>
      </c>
      <c r="AF71" s="100">
        <v>26</v>
      </c>
      <c r="AG71" s="100">
        <v>14664</v>
      </c>
      <c r="AH71" s="100">
        <v>33</v>
      </c>
      <c r="AI71" s="100">
        <v>18612</v>
      </c>
      <c r="AJ71" s="100">
        <v>24</v>
      </c>
      <c r="AK71" s="100">
        <v>13536</v>
      </c>
      <c r="AL71" s="100">
        <v>22</v>
      </c>
      <c r="AM71" s="100">
        <v>12408</v>
      </c>
      <c r="AN71" s="100">
        <v>32</v>
      </c>
      <c r="AO71" s="100">
        <v>18048</v>
      </c>
      <c r="AP71" s="100">
        <v>38</v>
      </c>
      <c r="AQ71" s="100">
        <v>21432</v>
      </c>
      <c r="AR71" s="100">
        <v>40</v>
      </c>
      <c r="AS71" s="100">
        <v>22560</v>
      </c>
      <c r="AT71" s="100">
        <v>23</v>
      </c>
      <c r="AU71" s="100">
        <v>12972</v>
      </c>
      <c r="AV71" s="100">
        <v>34</v>
      </c>
      <c r="AW71" s="100">
        <v>19176</v>
      </c>
      <c r="AX71" s="100">
        <v>29</v>
      </c>
      <c r="AY71" s="100">
        <v>16356</v>
      </c>
      <c r="AZ71" s="100">
        <v>29</v>
      </c>
      <c r="BA71" s="100">
        <v>16356</v>
      </c>
      <c r="BB71" s="100">
        <v>22</v>
      </c>
      <c r="BC71" s="100">
        <v>12408</v>
      </c>
      <c r="BD71" s="100">
        <v>31</v>
      </c>
      <c r="BE71" s="100">
        <v>17484</v>
      </c>
      <c r="BF71" s="100">
        <v>36</v>
      </c>
      <c r="BG71" s="100">
        <v>20304</v>
      </c>
      <c r="BH71" s="100">
        <v>28</v>
      </c>
      <c r="BI71" s="100">
        <v>15792</v>
      </c>
      <c r="BJ71" s="100">
        <v>31</v>
      </c>
      <c r="BK71" s="100">
        <v>17484</v>
      </c>
      <c r="BL71" s="100">
        <v>34</v>
      </c>
      <c r="BM71" s="100">
        <v>19176</v>
      </c>
      <c r="BN71" s="100">
        <v>28</v>
      </c>
      <c r="BO71" s="100">
        <v>15792</v>
      </c>
      <c r="BP71" s="100">
        <v>23</v>
      </c>
      <c r="BQ71" s="100">
        <v>12972</v>
      </c>
      <c r="BR71" s="100">
        <v>28</v>
      </c>
      <c r="BS71" s="100">
        <v>15792</v>
      </c>
      <c r="BT71" s="100">
        <v>26</v>
      </c>
      <c r="BU71" s="100">
        <v>14664</v>
      </c>
      <c r="BV71" s="100">
        <v>36</v>
      </c>
      <c r="BW71" s="100">
        <v>20304</v>
      </c>
      <c r="BX71" s="100">
        <v>38</v>
      </c>
      <c r="BY71" s="100">
        <v>21432</v>
      </c>
      <c r="BZ71" s="100">
        <v>35</v>
      </c>
      <c r="CA71" s="100">
        <v>19740</v>
      </c>
      <c r="CB71" s="100">
        <v>28</v>
      </c>
      <c r="CC71" s="100">
        <v>15792</v>
      </c>
      <c r="CD71" s="100">
        <v>28</v>
      </c>
      <c r="CE71" s="100">
        <v>15792</v>
      </c>
      <c r="CF71" s="100">
        <v>32</v>
      </c>
      <c r="CG71" s="100">
        <v>18048</v>
      </c>
      <c r="CH71" s="100">
        <v>23</v>
      </c>
      <c r="CI71" s="100">
        <v>12972</v>
      </c>
      <c r="CJ71" s="100">
        <v>22</v>
      </c>
      <c r="CK71" s="100">
        <v>12408</v>
      </c>
      <c r="CL71" s="100">
        <v>22</v>
      </c>
      <c r="CM71" s="100">
        <v>12408</v>
      </c>
      <c r="CN71" s="100">
        <v>27</v>
      </c>
      <c r="CO71" s="100">
        <v>15228</v>
      </c>
      <c r="CP71" s="100">
        <v>20</v>
      </c>
      <c r="CQ71" s="100">
        <v>11280</v>
      </c>
      <c r="CR71" s="100">
        <v>40</v>
      </c>
      <c r="CS71" s="100">
        <v>22560</v>
      </c>
      <c r="CT71" s="100">
        <v>24</v>
      </c>
      <c r="CU71" s="100">
        <v>13536</v>
      </c>
    </row>
    <row r="72" spans="2:99">
      <c r="C72" s="99" t="s">
        <v>238</v>
      </c>
      <c r="D72" s="100">
        <v>4.0504267314035021</v>
      </c>
      <c r="E72" s="100">
        <v>301.35174881642052</v>
      </c>
      <c r="F72" s="100">
        <v>39</v>
      </c>
      <c r="G72" s="100">
        <v>2901.5999999999995</v>
      </c>
      <c r="H72" s="100">
        <v>27</v>
      </c>
      <c r="I72" s="100">
        <v>2008.7999999999997</v>
      </c>
      <c r="J72" s="100">
        <v>26</v>
      </c>
      <c r="K72" s="100">
        <v>1934.3999999999999</v>
      </c>
      <c r="L72" s="100">
        <v>35</v>
      </c>
      <c r="M72" s="100">
        <v>2603.9999999999995</v>
      </c>
      <c r="N72" s="100">
        <v>21</v>
      </c>
      <c r="O72" s="100">
        <v>1562.3999999999999</v>
      </c>
      <c r="P72" s="100">
        <v>33</v>
      </c>
      <c r="Q72" s="100">
        <v>2455.1999999999998</v>
      </c>
      <c r="R72" s="100">
        <v>29</v>
      </c>
      <c r="S72" s="100">
        <v>2157.6</v>
      </c>
      <c r="T72" s="100">
        <v>33</v>
      </c>
      <c r="U72" s="100">
        <v>2455.1999999999998</v>
      </c>
      <c r="V72" s="100">
        <v>32</v>
      </c>
      <c r="W72" s="100">
        <v>2380.7999999999997</v>
      </c>
      <c r="X72" s="100">
        <v>34</v>
      </c>
      <c r="Y72" s="100">
        <v>2529.6</v>
      </c>
      <c r="Z72" s="100">
        <v>33</v>
      </c>
      <c r="AA72" s="100">
        <v>2455.1999999999998</v>
      </c>
      <c r="AB72" s="100">
        <v>30</v>
      </c>
      <c r="AC72" s="100">
        <v>2231.9999999999995</v>
      </c>
      <c r="AD72" s="100">
        <v>39</v>
      </c>
      <c r="AE72" s="100">
        <v>2901.5999999999995</v>
      </c>
      <c r="AF72" s="100">
        <v>29</v>
      </c>
      <c r="AG72" s="100">
        <v>2157.6</v>
      </c>
      <c r="AH72" s="100">
        <v>34</v>
      </c>
      <c r="AI72" s="100">
        <v>2529.6</v>
      </c>
      <c r="AJ72" s="100">
        <v>23</v>
      </c>
      <c r="AK72" s="100">
        <v>1711.1999999999998</v>
      </c>
      <c r="AL72" s="100">
        <v>23</v>
      </c>
      <c r="AM72" s="100">
        <v>1711.1999999999998</v>
      </c>
      <c r="AN72" s="100">
        <v>37</v>
      </c>
      <c r="AO72" s="100">
        <v>2752.7999999999997</v>
      </c>
      <c r="AP72" s="100">
        <v>38</v>
      </c>
      <c r="AQ72" s="100">
        <v>2827.2</v>
      </c>
      <c r="AR72" s="100">
        <v>43</v>
      </c>
      <c r="AS72" s="100">
        <v>3199.2</v>
      </c>
      <c r="AT72" s="100">
        <v>23</v>
      </c>
      <c r="AU72" s="100">
        <v>1711.1999999999998</v>
      </c>
      <c r="AV72" s="100">
        <v>36</v>
      </c>
      <c r="AW72" s="100">
        <v>2678.3999999999996</v>
      </c>
      <c r="AX72" s="100">
        <v>31</v>
      </c>
      <c r="AY72" s="100">
        <v>2306.3999999999996</v>
      </c>
      <c r="AZ72" s="100">
        <v>30</v>
      </c>
      <c r="BA72" s="100">
        <v>2231.9999999999995</v>
      </c>
      <c r="BB72" s="100">
        <v>23</v>
      </c>
      <c r="BC72" s="100">
        <v>1711.1999999999998</v>
      </c>
      <c r="BD72" s="100">
        <v>32</v>
      </c>
      <c r="BE72" s="100">
        <v>2380.7999999999997</v>
      </c>
      <c r="BF72" s="100">
        <v>32</v>
      </c>
      <c r="BG72" s="100">
        <v>2380.7999999999997</v>
      </c>
      <c r="BH72" s="100">
        <v>34</v>
      </c>
      <c r="BI72" s="100">
        <v>2529.6</v>
      </c>
      <c r="BJ72" s="100">
        <v>36</v>
      </c>
      <c r="BK72" s="100">
        <v>2678.3999999999996</v>
      </c>
      <c r="BL72" s="100">
        <v>30</v>
      </c>
      <c r="BM72" s="100">
        <v>2231.9999999999995</v>
      </c>
      <c r="BN72" s="100">
        <v>29</v>
      </c>
      <c r="BO72" s="100">
        <v>2157.6</v>
      </c>
      <c r="BP72" s="100">
        <v>23</v>
      </c>
      <c r="BQ72" s="100">
        <v>1711.1999999999998</v>
      </c>
      <c r="BR72" s="100">
        <v>26</v>
      </c>
      <c r="BS72" s="100">
        <v>1934.3999999999999</v>
      </c>
      <c r="BT72" s="100">
        <v>25</v>
      </c>
      <c r="BU72" s="100">
        <v>1859.9999999999998</v>
      </c>
      <c r="BV72" s="100">
        <v>38</v>
      </c>
      <c r="BW72" s="100">
        <v>2827.2</v>
      </c>
      <c r="BX72" s="100">
        <v>42</v>
      </c>
      <c r="BY72" s="100">
        <v>3124.7999999999997</v>
      </c>
      <c r="BZ72" s="100">
        <v>37</v>
      </c>
      <c r="CA72" s="100">
        <v>2752.7999999999997</v>
      </c>
      <c r="CB72" s="100">
        <v>31</v>
      </c>
      <c r="CC72" s="100">
        <v>2306.3999999999996</v>
      </c>
      <c r="CD72" s="100">
        <v>30</v>
      </c>
      <c r="CE72" s="100">
        <v>2231.9999999999995</v>
      </c>
      <c r="CF72" s="100">
        <v>30</v>
      </c>
      <c r="CG72" s="100">
        <v>2231.9999999999995</v>
      </c>
      <c r="CH72" s="100">
        <v>27</v>
      </c>
      <c r="CI72" s="100">
        <v>2008.7999999999997</v>
      </c>
      <c r="CJ72" s="100">
        <v>26</v>
      </c>
      <c r="CK72" s="100">
        <v>1934.3999999999999</v>
      </c>
      <c r="CL72" s="100">
        <v>25</v>
      </c>
      <c r="CM72" s="100">
        <v>1859.9999999999998</v>
      </c>
      <c r="CN72" s="100">
        <v>26</v>
      </c>
      <c r="CO72" s="100">
        <v>1934.3999999999999</v>
      </c>
      <c r="CP72" s="100">
        <v>23</v>
      </c>
      <c r="CQ72" s="100">
        <v>1711.1999999999998</v>
      </c>
      <c r="CR72" s="100">
        <v>42</v>
      </c>
      <c r="CS72" s="100">
        <v>3124.7999999999997</v>
      </c>
      <c r="CT72" s="100">
        <v>24</v>
      </c>
      <c r="CU72" s="100">
        <v>1785.6</v>
      </c>
    </row>
    <row r="73" spans="2:99">
      <c r="C73" s="99" t="s">
        <v>239</v>
      </c>
      <c r="D73" s="100">
        <v>3.8743212213424805</v>
      </c>
      <c r="E73" s="100">
        <v>2166.5204269747146</v>
      </c>
      <c r="F73" s="100">
        <v>36</v>
      </c>
      <c r="G73" s="100">
        <v>20131.199999999997</v>
      </c>
      <c r="H73" s="100">
        <v>24</v>
      </c>
      <c r="I73" s="100">
        <v>13420.8</v>
      </c>
      <c r="J73" s="100">
        <v>25</v>
      </c>
      <c r="K73" s="100">
        <v>13979.999999999998</v>
      </c>
      <c r="L73" s="100">
        <v>30</v>
      </c>
      <c r="M73" s="100">
        <v>16775.999999999996</v>
      </c>
      <c r="N73" s="100">
        <v>21</v>
      </c>
      <c r="O73" s="100">
        <v>11743.199999999999</v>
      </c>
      <c r="P73" s="100">
        <v>33</v>
      </c>
      <c r="Q73" s="100">
        <v>18453.599999999999</v>
      </c>
      <c r="R73" s="100">
        <v>29</v>
      </c>
      <c r="S73" s="100">
        <v>16216.799999999997</v>
      </c>
      <c r="T73" s="100">
        <v>34</v>
      </c>
      <c r="U73" s="100">
        <v>19012.8</v>
      </c>
      <c r="V73" s="100">
        <v>30</v>
      </c>
      <c r="W73" s="100">
        <v>16775.999999999996</v>
      </c>
      <c r="X73" s="100">
        <v>35</v>
      </c>
      <c r="Y73" s="100">
        <v>19571.999999999996</v>
      </c>
      <c r="Z73" s="100">
        <v>34</v>
      </c>
      <c r="AA73" s="100">
        <v>19012.8</v>
      </c>
      <c r="AB73" s="100">
        <v>32</v>
      </c>
      <c r="AC73" s="100">
        <v>17894.399999999998</v>
      </c>
      <c r="AD73" s="100">
        <v>40</v>
      </c>
      <c r="AE73" s="100">
        <v>22367.999999999996</v>
      </c>
      <c r="AF73" s="100">
        <v>28</v>
      </c>
      <c r="AG73" s="100">
        <v>15657.599999999999</v>
      </c>
      <c r="AH73" s="100">
        <v>32</v>
      </c>
      <c r="AI73" s="100">
        <v>17894.399999999998</v>
      </c>
      <c r="AJ73" s="100">
        <v>22</v>
      </c>
      <c r="AK73" s="100">
        <v>12302.399999999998</v>
      </c>
      <c r="AL73" s="100">
        <v>22</v>
      </c>
      <c r="AM73" s="100">
        <v>12302.399999999998</v>
      </c>
      <c r="AN73" s="100">
        <v>34</v>
      </c>
      <c r="AO73" s="100">
        <v>19012.8</v>
      </c>
      <c r="AP73" s="100">
        <v>39</v>
      </c>
      <c r="AQ73" s="100">
        <v>21808.799999999996</v>
      </c>
      <c r="AR73" s="100">
        <v>41</v>
      </c>
      <c r="AS73" s="100">
        <v>22927.199999999997</v>
      </c>
      <c r="AT73" s="100">
        <v>19</v>
      </c>
      <c r="AU73" s="100">
        <v>10624.8</v>
      </c>
      <c r="AV73" s="100">
        <v>28</v>
      </c>
      <c r="AW73" s="100">
        <v>15657.599999999999</v>
      </c>
      <c r="AX73" s="100">
        <v>30</v>
      </c>
      <c r="AY73" s="100">
        <v>16775.999999999996</v>
      </c>
      <c r="AZ73" s="100">
        <v>30</v>
      </c>
      <c r="BA73" s="100">
        <v>16775.999999999996</v>
      </c>
      <c r="BB73" s="100">
        <v>23</v>
      </c>
      <c r="BC73" s="100">
        <v>12861.599999999999</v>
      </c>
      <c r="BD73" s="100">
        <v>31</v>
      </c>
      <c r="BE73" s="100">
        <v>17335.199999999997</v>
      </c>
      <c r="BF73" s="100">
        <v>36</v>
      </c>
      <c r="BG73" s="100">
        <v>20131.199999999997</v>
      </c>
      <c r="BH73" s="100">
        <v>32</v>
      </c>
      <c r="BI73" s="100">
        <v>17894.399999999998</v>
      </c>
      <c r="BJ73" s="100">
        <v>32</v>
      </c>
      <c r="BK73" s="100">
        <v>17894.399999999998</v>
      </c>
      <c r="BL73" s="100">
        <v>30</v>
      </c>
      <c r="BM73" s="100">
        <v>16775.999999999996</v>
      </c>
      <c r="BN73" s="100">
        <v>25</v>
      </c>
      <c r="BO73" s="100">
        <v>13979.999999999998</v>
      </c>
      <c r="BP73" s="100">
        <v>22</v>
      </c>
      <c r="BQ73" s="100">
        <v>12302.399999999998</v>
      </c>
      <c r="BR73" s="100">
        <v>29</v>
      </c>
      <c r="BS73" s="100">
        <v>16216.799999999997</v>
      </c>
      <c r="BT73" s="100">
        <v>24</v>
      </c>
      <c r="BU73" s="100">
        <v>13420.8</v>
      </c>
      <c r="BV73" s="100">
        <v>37</v>
      </c>
      <c r="BW73" s="100">
        <v>20690.399999999998</v>
      </c>
      <c r="BX73" s="100">
        <v>38</v>
      </c>
      <c r="BY73" s="100">
        <v>21249.599999999999</v>
      </c>
      <c r="BZ73" s="100">
        <v>35</v>
      </c>
      <c r="CA73" s="100">
        <v>19571.999999999996</v>
      </c>
      <c r="CB73" s="100">
        <v>26</v>
      </c>
      <c r="CC73" s="100">
        <v>14539.199999999999</v>
      </c>
      <c r="CD73" s="100">
        <v>28</v>
      </c>
      <c r="CE73" s="100">
        <v>15657.599999999999</v>
      </c>
      <c r="CF73" s="100">
        <v>30</v>
      </c>
      <c r="CG73" s="100">
        <v>16775.999999999996</v>
      </c>
      <c r="CH73" s="100">
        <v>22</v>
      </c>
      <c r="CI73" s="100">
        <v>12302.399999999998</v>
      </c>
      <c r="CJ73" s="100">
        <v>23</v>
      </c>
      <c r="CK73" s="100">
        <v>12861.599999999999</v>
      </c>
      <c r="CL73" s="100">
        <v>22</v>
      </c>
      <c r="CM73" s="100">
        <v>12302.399999999998</v>
      </c>
      <c r="CN73" s="100">
        <v>25</v>
      </c>
      <c r="CO73" s="100">
        <v>13979.999999999998</v>
      </c>
      <c r="CP73" s="100">
        <v>21</v>
      </c>
      <c r="CQ73" s="100">
        <v>11743.199999999999</v>
      </c>
      <c r="CR73" s="100">
        <v>40</v>
      </c>
      <c r="CS73" s="100">
        <v>22367.999999999996</v>
      </c>
      <c r="CT73" s="100">
        <v>23</v>
      </c>
      <c r="CU73" s="100">
        <v>12861.599999999999</v>
      </c>
    </row>
    <row r="74" spans="2:99">
      <c r="C74" s="99" t="s">
        <v>240</v>
      </c>
      <c r="D74" s="100">
        <v>4.4026377515255453</v>
      </c>
      <c r="E74" s="100">
        <v>1775.1435414150999</v>
      </c>
      <c r="F74" s="100">
        <v>37</v>
      </c>
      <c r="G74" s="100">
        <v>14918.4</v>
      </c>
      <c r="H74" s="100">
        <v>25</v>
      </c>
      <c r="I74" s="100">
        <v>10080</v>
      </c>
      <c r="J74" s="100">
        <v>27</v>
      </c>
      <c r="K74" s="100">
        <v>10886.4</v>
      </c>
      <c r="L74" s="100">
        <v>30</v>
      </c>
      <c r="M74" s="100">
        <v>12096</v>
      </c>
      <c r="N74" s="100">
        <v>25</v>
      </c>
      <c r="O74" s="100">
        <v>10080</v>
      </c>
      <c r="P74" s="100">
        <v>30</v>
      </c>
      <c r="Q74" s="100">
        <v>12096</v>
      </c>
      <c r="R74" s="100">
        <v>30</v>
      </c>
      <c r="S74" s="100">
        <v>12096</v>
      </c>
      <c r="T74" s="100">
        <v>37</v>
      </c>
      <c r="U74" s="100">
        <v>14918.4</v>
      </c>
      <c r="V74" s="100">
        <v>34</v>
      </c>
      <c r="W74" s="100">
        <v>13708.8</v>
      </c>
      <c r="X74" s="100">
        <v>35</v>
      </c>
      <c r="Y74" s="100">
        <v>14112</v>
      </c>
      <c r="Z74" s="100">
        <v>31</v>
      </c>
      <c r="AA74" s="100">
        <v>12499.199999999999</v>
      </c>
      <c r="AB74" s="100">
        <v>31</v>
      </c>
      <c r="AC74" s="100">
        <v>12499.199999999999</v>
      </c>
      <c r="AD74" s="100">
        <v>41</v>
      </c>
      <c r="AE74" s="100">
        <v>16531.2</v>
      </c>
      <c r="AF74" s="100">
        <v>29</v>
      </c>
      <c r="AG74" s="100">
        <v>11692.8</v>
      </c>
      <c r="AH74" s="100">
        <v>37</v>
      </c>
      <c r="AI74" s="100">
        <v>14918.4</v>
      </c>
      <c r="AJ74" s="100">
        <v>23</v>
      </c>
      <c r="AK74" s="100">
        <v>9273.6</v>
      </c>
      <c r="AL74" s="100">
        <v>21</v>
      </c>
      <c r="AM74" s="100">
        <v>8467.1999999999989</v>
      </c>
      <c r="AN74" s="100">
        <v>32</v>
      </c>
      <c r="AO74" s="100">
        <v>12902.4</v>
      </c>
      <c r="AP74" s="100">
        <v>39</v>
      </c>
      <c r="AQ74" s="100">
        <v>15724.8</v>
      </c>
      <c r="AR74" s="100">
        <v>40</v>
      </c>
      <c r="AS74" s="100">
        <v>16128</v>
      </c>
      <c r="AT74" s="100">
        <v>23</v>
      </c>
      <c r="AU74" s="100">
        <v>9273.6</v>
      </c>
      <c r="AV74" s="100">
        <v>34</v>
      </c>
      <c r="AW74" s="100">
        <v>13708.8</v>
      </c>
      <c r="AX74" s="100">
        <v>33</v>
      </c>
      <c r="AY74" s="100">
        <v>13305.6</v>
      </c>
      <c r="AZ74" s="100">
        <v>33</v>
      </c>
      <c r="BA74" s="100">
        <v>13305.6</v>
      </c>
      <c r="BB74" s="100">
        <v>21</v>
      </c>
      <c r="BC74" s="100">
        <v>8467.1999999999989</v>
      </c>
      <c r="BD74" s="100">
        <v>28</v>
      </c>
      <c r="BE74" s="100">
        <v>11289.6</v>
      </c>
      <c r="BF74" s="100">
        <v>34</v>
      </c>
      <c r="BG74" s="100">
        <v>13708.8</v>
      </c>
      <c r="BH74" s="100">
        <v>28</v>
      </c>
      <c r="BI74" s="100">
        <v>11289.6</v>
      </c>
      <c r="BJ74" s="100">
        <v>30</v>
      </c>
      <c r="BK74" s="100">
        <v>12096</v>
      </c>
      <c r="BL74" s="100">
        <v>29</v>
      </c>
      <c r="BM74" s="100">
        <v>11692.8</v>
      </c>
      <c r="BN74" s="100">
        <v>26</v>
      </c>
      <c r="BO74" s="100">
        <v>10483.199999999999</v>
      </c>
      <c r="BP74" s="100">
        <v>22</v>
      </c>
      <c r="BQ74" s="100">
        <v>8870.4</v>
      </c>
      <c r="BR74" s="100">
        <v>27</v>
      </c>
      <c r="BS74" s="100">
        <v>10886.4</v>
      </c>
      <c r="BT74" s="100">
        <v>27</v>
      </c>
      <c r="BU74" s="100">
        <v>10886.4</v>
      </c>
      <c r="BV74" s="100">
        <v>34</v>
      </c>
      <c r="BW74" s="100">
        <v>13708.8</v>
      </c>
      <c r="BX74" s="100">
        <v>41</v>
      </c>
      <c r="BY74" s="100">
        <v>16531.2</v>
      </c>
      <c r="BZ74" s="100">
        <v>41</v>
      </c>
      <c r="CA74" s="100">
        <v>16531.2</v>
      </c>
      <c r="CB74" s="100">
        <v>29</v>
      </c>
      <c r="CC74" s="100">
        <v>11692.8</v>
      </c>
      <c r="CD74" s="100">
        <v>27</v>
      </c>
      <c r="CE74" s="100">
        <v>10886.4</v>
      </c>
      <c r="CF74" s="100">
        <v>31</v>
      </c>
      <c r="CG74" s="100">
        <v>12499.199999999999</v>
      </c>
      <c r="CH74" s="100">
        <v>23</v>
      </c>
      <c r="CI74" s="100">
        <v>9273.6</v>
      </c>
      <c r="CJ74" s="100">
        <v>27</v>
      </c>
      <c r="CK74" s="100">
        <v>10886.4</v>
      </c>
      <c r="CL74" s="100">
        <v>25</v>
      </c>
      <c r="CM74" s="100">
        <v>10080</v>
      </c>
      <c r="CN74" s="100">
        <v>26</v>
      </c>
      <c r="CO74" s="100">
        <v>10483.199999999999</v>
      </c>
      <c r="CP74" s="100">
        <v>22</v>
      </c>
      <c r="CQ74" s="100">
        <v>8870.4</v>
      </c>
      <c r="CR74" s="100">
        <v>47</v>
      </c>
      <c r="CS74" s="100">
        <v>18950.399999999998</v>
      </c>
      <c r="CT74" s="100">
        <v>22</v>
      </c>
      <c r="CU74" s="100">
        <v>8870.4</v>
      </c>
    </row>
    <row r="75" spans="2:99">
      <c r="C75" s="99" t="s">
        <v>241</v>
      </c>
      <c r="D75" s="100">
        <v>4.4026377515255453</v>
      </c>
      <c r="E75" s="100">
        <v>2831.7766017812305</v>
      </c>
      <c r="F75" s="100">
        <v>38</v>
      </c>
      <c r="G75" s="100">
        <v>24441.599999999999</v>
      </c>
      <c r="H75" s="100">
        <v>27</v>
      </c>
      <c r="I75" s="100">
        <v>17366.399999999998</v>
      </c>
      <c r="J75" s="100">
        <v>27</v>
      </c>
      <c r="K75" s="100">
        <v>17366.399999999998</v>
      </c>
      <c r="L75" s="100">
        <v>32</v>
      </c>
      <c r="M75" s="100">
        <v>20582.399999999998</v>
      </c>
      <c r="N75" s="100">
        <v>23</v>
      </c>
      <c r="O75" s="100">
        <v>14793.599999999999</v>
      </c>
      <c r="P75" s="100">
        <v>29</v>
      </c>
      <c r="Q75" s="100">
        <v>18652.8</v>
      </c>
      <c r="R75" s="100">
        <v>26</v>
      </c>
      <c r="S75" s="100">
        <v>16723.199999999997</v>
      </c>
      <c r="T75" s="100">
        <v>37</v>
      </c>
      <c r="U75" s="100">
        <v>23798.399999999998</v>
      </c>
      <c r="V75" s="100">
        <v>30</v>
      </c>
      <c r="W75" s="100">
        <v>19295.999999999996</v>
      </c>
      <c r="X75" s="100">
        <v>32</v>
      </c>
      <c r="Y75" s="100">
        <v>20582.399999999998</v>
      </c>
      <c r="Z75" s="100">
        <v>34</v>
      </c>
      <c r="AA75" s="100">
        <v>21868.799999999999</v>
      </c>
      <c r="AB75" s="100">
        <v>30</v>
      </c>
      <c r="AC75" s="100">
        <v>19295.999999999996</v>
      </c>
      <c r="AD75" s="100">
        <v>39</v>
      </c>
      <c r="AE75" s="100">
        <v>25084.799999999996</v>
      </c>
      <c r="AF75" s="100">
        <v>27</v>
      </c>
      <c r="AG75" s="100">
        <v>17366.399999999998</v>
      </c>
      <c r="AH75" s="100">
        <v>36</v>
      </c>
      <c r="AI75" s="100">
        <v>23155.199999999997</v>
      </c>
      <c r="AJ75" s="100">
        <v>22</v>
      </c>
      <c r="AK75" s="100">
        <v>14150.399999999998</v>
      </c>
      <c r="AL75" s="100">
        <v>22</v>
      </c>
      <c r="AM75" s="100">
        <v>14150.399999999998</v>
      </c>
      <c r="AN75" s="100">
        <v>31</v>
      </c>
      <c r="AO75" s="100">
        <v>19939.199999999997</v>
      </c>
      <c r="AP75" s="100">
        <v>39</v>
      </c>
      <c r="AQ75" s="100">
        <v>25084.799999999996</v>
      </c>
      <c r="AR75" s="100">
        <v>34</v>
      </c>
      <c r="AS75" s="100">
        <v>21868.799999999999</v>
      </c>
      <c r="AT75" s="100">
        <v>21</v>
      </c>
      <c r="AU75" s="100">
        <v>13507.199999999999</v>
      </c>
      <c r="AV75" s="100">
        <v>33</v>
      </c>
      <c r="AW75" s="100">
        <v>21225.599999999999</v>
      </c>
      <c r="AX75" s="100">
        <v>28</v>
      </c>
      <c r="AY75" s="100">
        <v>18009.599999999999</v>
      </c>
      <c r="AZ75" s="100">
        <v>28</v>
      </c>
      <c r="BA75" s="100">
        <v>18009.599999999999</v>
      </c>
      <c r="BB75" s="100">
        <v>20</v>
      </c>
      <c r="BC75" s="100">
        <v>12863.999999999998</v>
      </c>
      <c r="BD75" s="100">
        <v>32</v>
      </c>
      <c r="BE75" s="100">
        <v>20582.399999999998</v>
      </c>
      <c r="BF75" s="100">
        <v>35</v>
      </c>
      <c r="BG75" s="100">
        <v>22511.999999999996</v>
      </c>
      <c r="BH75" s="100">
        <v>31</v>
      </c>
      <c r="BI75" s="100">
        <v>19939.199999999997</v>
      </c>
      <c r="BJ75" s="100">
        <v>35</v>
      </c>
      <c r="BK75" s="100">
        <v>22511.999999999996</v>
      </c>
      <c r="BL75" s="100">
        <v>34</v>
      </c>
      <c r="BM75" s="100">
        <v>21868.799999999999</v>
      </c>
      <c r="BN75" s="100">
        <v>27</v>
      </c>
      <c r="BO75" s="100">
        <v>17366.399999999998</v>
      </c>
      <c r="BP75" s="100">
        <v>24</v>
      </c>
      <c r="BQ75" s="100">
        <v>15436.8</v>
      </c>
      <c r="BR75" s="100">
        <v>25</v>
      </c>
      <c r="BS75" s="100">
        <v>16079.999999999998</v>
      </c>
      <c r="BT75" s="100">
        <v>25</v>
      </c>
      <c r="BU75" s="100">
        <v>16079.999999999998</v>
      </c>
      <c r="BV75" s="100">
        <v>36</v>
      </c>
      <c r="BW75" s="100">
        <v>23155.199999999997</v>
      </c>
      <c r="BX75" s="100">
        <v>39</v>
      </c>
      <c r="BY75" s="100">
        <v>25084.799999999996</v>
      </c>
      <c r="BZ75" s="100">
        <v>38</v>
      </c>
      <c r="CA75" s="100">
        <v>24441.599999999999</v>
      </c>
      <c r="CB75" s="100">
        <v>29</v>
      </c>
      <c r="CC75" s="100">
        <v>18652.8</v>
      </c>
      <c r="CD75" s="100">
        <v>28</v>
      </c>
      <c r="CE75" s="100">
        <v>18009.599999999999</v>
      </c>
      <c r="CF75" s="100">
        <v>30</v>
      </c>
      <c r="CG75" s="100">
        <v>19295.999999999996</v>
      </c>
      <c r="CH75" s="100">
        <v>24</v>
      </c>
      <c r="CI75" s="100">
        <v>15436.8</v>
      </c>
      <c r="CJ75" s="100">
        <v>22</v>
      </c>
      <c r="CK75" s="100">
        <v>14150.399999999998</v>
      </c>
      <c r="CL75" s="100">
        <v>22</v>
      </c>
      <c r="CM75" s="100">
        <v>14150.399999999998</v>
      </c>
      <c r="CN75" s="100">
        <v>25</v>
      </c>
      <c r="CO75" s="100">
        <v>16079.999999999998</v>
      </c>
      <c r="CP75" s="100">
        <v>24</v>
      </c>
      <c r="CQ75" s="100">
        <v>15436.8</v>
      </c>
      <c r="CR75" s="100">
        <v>43</v>
      </c>
      <c r="CS75" s="100">
        <v>27657.599999999999</v>
      </c>
      <c r="CT75" s="100">
        <v>20</v>
      </c>
      <c r="CU75" s="100">
        <v>12863.999999999998</v>
      </c>
    </row>
    <row r="76" spans="2:99">
      <c r="C76" s="99" t="s">
        <v>242</v>
      </c>
      <c r="D76" s="100">
        <v>4.2265322414645237</v>
      </c>
      <c r="E76" s="100">
        <v>3291.6233096525707</v>
      </c>
      <c r="F76" s="100">
        <v>37</v>
      </c>
      <c r="G76" s="100">
        <v>28815.599999999999</v>
      </c>
      <c r="H76" s="100">
        <v>26</v>
      </c>
      <c r="I76" s="100">
        <v>20248.8</v>
      </c>
      <c r="J76" s="100">
        <v>27</v>
      </c>
      <c r="K76" s="100">
        <v>21027.599999999999</v>
      </c>
      <c r="L76" s="100">
        <v>28</v>
      </c>
      <c r="M76" s="100">
        <v>21806.399999999998</v>
      </c>
      <c r="N76" s="100">
        <v>23</v>
      </c>
      <c r="O76" s="100">
        <v>17912.399999999998</v>
      </c>
      <c r="P76" s="100">
        <v>33</v>
      </c>
      <c r="Q76" s="100">
        <v>25700.399999999998</v>
      </c>
      <c r="R76" s="100">
        <v>26</v>
      </c>
      <c r="S76" s="100">
        <v>20248.8</v>
      </c>
      <c r="T76" s="100">
        <v>38</v>
      </c>
      <c r="U76" s="100">
        <v>29594.399999999998</v>
      </c>
      <c r="V76" s="100">
        <v>29</v>
      </c>
      <c r="W76" s="100">
        <v>22585.199999999997</v>
      </c>
      <c r="X76" s="100">
        <v>33</v>
      </c>
      <c r="Y76" s="100">
        <v>25700.399999999998</v>
      </c>
      <c r="Z76" s="100">
        <v>32</v>
      </c>
      <c r="AA76" s="100">
        <v>24921.599999999999</v>
      </c>
      <c r="AB76" s="100">
        <v>30</v>
      </c>
      <c r="AC76" s="100">
        <v>23364</v>
      </c>
      <c r="AD76" s="100">
        <v>42</v>
      </c>
      <c r="AE76" s="100">
        <v>32709.599999999999</v>
      </c>
      <c r="AF76" s="100">
        <v>30</v>
      </c>
      <c r="AG76" s="100">
        <v>23364</v>
      </c>
      <c r="AH76" s="100">
        <v>30</v>
      </c>
      <c r="AI76" s="100">
        <v>23364</v>
      </c>
      <c r="AJ76" s="100">
        <v>20</v>
      </c>
      <c r="AK76" s="100">
        <v>15576</v>
      </c>
      <c r="AL76" s="100">
        <v>22</v>
      </c>
      <c r="AM76" s="100">
        <v>17133.599999999999</v>
      </c>
      <c r="AN76" s="100">
        <v>35</v>
      </c>
      <c r="AO76" s="100">
        <v>27258</v>
      </c>
      <c r="AP76" s="100">
        <v>39</v>
      </c>
      <c r="AQ76" s="100">
        <v>30373.199999999997</v>
      </c>
      <c r="AR76" s="100">
        <v>36</v>
      </c>
      <c r="AS76" s="100">
        <v>28036.799999999999</v>
      </c>
      <c r="AT76" s="100">
        <v>20</v>
      </c>
      <c r="AU76" s="100">
        <v>15576</v>
      </c>
      <c r="AV76" s="100">
        <v>30</v>
      </c>
      <c r="AW76" s="100">
        <v>23364</v>
      </c>
      <c r="AX76" s="100">
        <v>31</v>
      </c>
      <c r="AY76" s="100">
        <v>24142.799999999999</v>
      </c>
      <c r="AZ76" s="100">
        <v>31</v>
      </c>
      <c r="BA76" s="100">
        <v>24142.799999999999</v>
      </c>
      <c r="BB76" s="100">
        <v>22</v>
      </c>
      <c r="BC76" s="100">
        <v>17133.599999999999</v>
      </c>
      <c r="BD76" s="100">
        <v>28</v>
      </c>
      <c r="BE76" s="100">
        <v>21806.399999999998</v>
      </c>
      <c r="BF76" s="100">
        <v>31</v>
      </c>
      <c r="BG76" s="100">
        <v>24142.799999999999</v>
      </c>
      <c r="BH76" s="100">
        <v>32</v>
      </c>
      <c r="BI76" s="100">
        <v>24921.599999999999</v>
      </c>
      <c r="BJ76" s="100">
        <v>34</v>
      </c>
      <c r="BK76" s="100">
        <v>26479.199999999997</v>
      </c>
      <c r="BL76" s="100">
        <v>29</v>
      </c>
      <c r="BM76" s="100">
        <v>22585.199999999997</v>
      </c>
      <c r="BN76" s="100">
        <v>24</v>
      </c>
      <c r="BO76" s="100">
        <v>18691.199999999997</v>
      </c>
      <c r="BP76" s="100">
        <v>24</v>
      </c>
      <c r="BQ76" s="100">
        <v>18691.199999999997</v>
      </c>
      <c r="BR76" s="100">
        <v>24</v>
      </c>
      <c r="BS76" s="100">
        <v>18691.199999999997</v>
      </c>
      <c r="BT76" s="100">
        <v>23</v>
      </c>
      <c r="BU76" s="100">
        <v>17912.399999999998</v>
      </c>
      <c r="BV76" s="100">
        <v>37</v>
      </c>
      <c r="BW76" s="100">
        <v>28815.599999999999</v>
      </c>
      <c r="BX76" s="100">
        <v>38</v>
      </c>
      <c r="BY76" s="100">
        <v>29594.399999999998</v>
      </c>
      <c r="BZ76" s="100">
        <v>38</v>
      </c>
      <c r="CA76" s="100">
        <v>29594.399999999998</v>
      </c>
      <c r="CB76" s="100">
        <v>29</v>
      </c>
      <c r="CC76" s="100">
        <v>22585.199999999997</v>
      </c>
      <c r="CD76" s="100">
        <v>29</v>
      </c>
      <c r="CE76" s="100">
        <v>22585.199999999997</v>
      </c>
      <c r="CF76" s="100">
        <v>30</v>
      </c>
      <c r="CG76" s="100">
        <v>23364</v>
      </c>
      <c r="CH76" s="100">
        <v>23</v>
      </c>
      <c r="CI76" s="100">
        <v>17912.399999999998</v>
      </c>
      <c r="CJ76" s="100">
        <v>23</v>
      </c>
      <c r="CK76" s="100">
        <v>17912.399999999998</v>
      </c>
      <c r="CL76" s="100">
        <v>24</v>
      </c>
      <c r="CM76" s="100">
        <v>18691.199999999997</v>
      </c>
      <c r="CN76" s="100">
        <v>22</v>
      </c>
      <c r="CO76" s="100">
        <v>17133.599999999999</v>
      </c>
      <c r="CP76" s="100">
        <v>21</v>
      </c>
      <c r="CQ76" s="100">
        <v>16354.8</v>
      </c>
      <c r="CR76" s="100">
        <v>40</v>
      </c>
      <c r="CS76" s="100">
        <v>31152</v>
      </c>
      <c r="CT76" s="100">
        <v>22</v>
      </c>
      <c r="CU76" s="100">
        <v>17133.599999999999</v>
      </c>
    </row>
    <row r="77" spans="2:99">
      <c r="C77" s="99" t="s">
        <v>243</v>
      </c>
      <c r="D77" s="100">
        <v>3.8743212213424805</v>
      </c>
      <c r="E77" s="100">
        <v>1078.6110280217465</v>
      </c>
      <c r="F77" s="100">
        <v>41</v>
      </c>
      <c r="G77" s="100">
        <v>11414.4</v>
      </c>
      <c r="H77" s="100">
        <v>27</v>
      </c>
      <c r="I77" s="100">
        <v>7516.7999999999993</v>
      </c>
      <c r="J77" s="100">
        <v>25</v>
      </c>
      <c r="K77" s="100">
        <v>6959.9999999999991</v>
      </c>
      <c r="L77" s="100">
        <v>31</v>
      </c>
      <c r="M77" s="100">
        <v>8630.4</v>
      </c>
      <c r="N77" s="100">
        <v>25</v>
      </c>
      <c r="O77" s="100">
        <v>6959.9999999999991</v>
      </c>
      <c r="P77" s="100">
        <v>35</v>
      </c>
      <c r="Q77" s="100">
        <v>9744</v>
      </c>
      <c r="R77" s="100">
        <v>29</v>
      </c>
      <c r="S77" s="100">
        <v>8073.5999999999995</v>
      </c>
      <c r="T77" s="100">
        <v>39</v>
      </c>
      <c r="U77" s="100">
        <v>10857.599999999999</v>
      </c>
      <c r="V77" s="100">
        <v>31</v>
      </c>
      <c r="W77" s="100">
        <v>8630.4</v>
      </c>
      <c r="X77" s="100">
        <v>34</v>
      </c>
      <c r="Y77" s="100">
        <v>9465.5999999999985</v>
      </c>
      <c r="Z77" s="100">
        <v>32</v>
      </c>
      <c r="AA77" s="100">
        <v>8908.7999999999993</v>
      </c>
      <c r="AB77" s="100">
        <v>30</v>
      </c>
      <c r="AC77" s="100">
        <v>8352</v>
      </c>
      <c r="AD77" s="100">
        <v>43</v>
      </c>
      <c r="AE77" s="100">
        <v>11971.199999999999</v>
      </c>
      <c r="AF77" s="100">
        <v>28</v>
      </c>
      <c r="AG77" s="100">
        <v>7795.1999999999989</v>
      </c>
      <c r="AH77" s="100">
        <v>36</v>
      </c>
      <c r="AI77" s="100">
        <v>10022.4</v>
      </c>
      <c r="AJ77" s="100">
        <v>25</v>
      </c>
      <c r="AK77" s="100">
        <v>6959.9999999999991</v>
      </c>
      <c r="AL77" s="100">
        <v>24</v>
      </c>
      <c r="AM77" s="100">
        <v>6681.5999999999995</v>
      </c>
      <c r="AN77" s="100">
        <v>33</v>
      </c>
      <c r="AO77" s="100">
        <v>9187.1999999999989</v>
      </c>
      <c r="AP77" s="100">
        <v>41</v>
      </c>
      <c r="AQ77" s="100">
        <v>11414.4</v>
      </c>
      <c r="AR77" s="100">
        <v>41</v>
      </c>
      <c r="AS77" s="100">
        <v>11414.4</v>
      </c>
      <c r="AT77" s="100">
        <v>21</v>
      </c>
      <c r="AU77" s="100">
        <v>5846.4</v>
      </c>
      <c r="AV77" s="100">
        <v>34</v>
      </c>
      <c r="AW77" s="100">
        <v>9465.5999999999985</v>
      </c>
      <c r="AX77" s="100">
        <v>34</v>
      </c>
      <c r="AY77" s="100">
        <v>9465.5999999999985</v>
      </c>
      <c r="AZ77" s="100">
        <v>34</v>
      </c>
      <c r="BA77" s="100">
        <v>9465.5999999999985</v>
      </c>
      <c r="BB77" s="100">
        <v>24</v>
      </c>
      <c r="BC77" s="100">
        <v>6681.5999999999995</v>
      </c>
      <c r="BD77" s="100">
        <v>31</v>
      </c>
      <c r="BE77" s="100">
        <v>8630.4</v>
      </c>
      <c r="BF77" s="100">
        <v>31</v>
      </c>
      <c r="BG77" s="100">
        <v>8630.4</v>
      </c>
      <c r="BH77" s="100">
        <v>32</v>
      </c>
      <c r="BI77" s="100">
        <v>8908.7999999999993</v>
      </c>
      <c r="BJ77" s="100">
        <v>37</v>
      </c>
      <c r="BK77" s="100">
        <v>10300.799999999999</v>
      </c>
      <c r="BL77" s="100">
        <v>35</v>
      </c>
      <c r="BM77" s="100">
        <v>9744</v>
      </c>
      <c r="BN77" s="100">
        <v>27</v>
      </c>
      <c r="BO77" s="100">
        <v>7516.7999999999993</v>
      </c>
      <c r="BP77" s="100">
        <v>26</v>
      </c>
      <c r="BQ77" s="100">
        <v>7238.4</v>
      </c>
      <c r="BR77" s="100">
        <v>30</v>
      </c>
      <c r="BS77" s="100">
        <v>8352</v>
      </c>
      <c r="BT77" s="100">
        <v>27</v>
      </c>
      <c r="BU77" s="100">
        <v>7516.7999999999993</v>
      </c>
      <c r="BV77" s="100">
        <v>37</v>
      </c>
      <c r="BW77" s="100">
        <v>10300.799999999999</v>
      </c>
      <c r="BX77" s="100">
        <v>46</v>
      </c>
      <c r="BY77" s="100">
        <v>12806.4</v>
      </c>
      <c r="BZ77" s="100">
        <v>36</v>
      </c>
      <c r="CA77" s="100">
        <v>10022.4</v>
      </c>
      <c r="CB77" s="100">
        <v>31</v>
      </c>
      <c r="CC77" s="100">
        <v>8630.4</v>
      </c>
      <c r="CD77" s="100">
        <v>25</v>
      </c>
      <c r="CE77" s="100">
        <v>6959.9999999999991</v>
      </c>
      <c r="CF77" s="100">
        <v>32</v>
      </c>
      <c r="CG77" s="100">
        <v>8908.7999999999993</v>
      </c>
      <c r="CH77" s="100">
        <v>22</v>
      </c>
      <c r="CI77" s="100">
        <v>6124.7999999999993</v>
      </c>
      <c r="CJ77" s="100">
        <v>24</v>
      </c>
      <c r="CK77" s="100">
        <v>6681.5999999999995</v>
      </c>
      <c r="CL77" s="100">
        <v>26</v>
      </c>
      <c r="CM77" s="100">
        <v>7238.4</v>
      </c>
      <c r="CN77" s="100">
        <v>25</v>
      </c>
      <c r="CO77" s="100">
        <v>6959.9999999999991</v>
      </c>
      <c r="CP77" s="100">
        <v>22</v>
      </c>
      <c r="CQ77" s="100">
        <v>6124.7999999999993</v>
      </c>
      <c r="CR77" s="100">
        <v>43</v>
      </c>
      <c r="CS77" s="100">
        <v>11971.199999999999</v>
      </c>
      <c r="CT77" s="100">
        <v>21</v>
      </c>
      <c r="CU77" s="100">
        <v>5846.4</v>
      </c>
    </row>
    <row r="78" spans="2:99">
      <c r="C78" s="99" t="s">
        <v>244</v>
      </c>
      <c r="D78" s="100">
        <v>3.8743212213424805</v>
      </c>
      <c r="E78" s="100">
        <v>2138.6253141810494</v>
      </c>
      <c r="F78" s="100">
        <v>35</v>
      </c>
      <c r="G78" s="100">
        <v>19320</v>
      </c>
      <c r="H78" s="100">
        <v>24</v>
      </c>
      <c r="I78" s="100">
        <v>13248</v>
      </c>
      <c r="J78" s="100">
        <v>27</v>
      </c>
      <c r="K78" s="100">
        <v>14904</v>
      </c>
      <c r="L78" s="100">
        <v>31</v>
      </c>
      <c r="M78" s="100">
        <v>17112</v>
      </c>
      <c r="N78" s="100">
        <v>24</v>
      </c>
      <c r="O78" s="100">
        <v>13248</v>
      </c>
      <c r="P78" s="100">
        <v>33</v>
      </c>
      <c r="Q78" s="100">
        <v>18216</v>
      </c>
      <c r="R78" s="100">
        <v>30</v>
      </c>
      <c r="S78" s="100">
        <v>16560</v>
      </c>
      <c r="T78" s="100">
        <v>36</v>
      </c>
      <c r="U78" s="100">
        <v>19872</v>
      </c>
      <c r="V78" s="100">
        <v>30</v>
      </c>
      <c r="W78" s="100">
        <v>16560</v>
      </c>
      <c r="X78" s="100">
        <v>36</v>
      </c>
      <c r="Y78" s="100">
        <v>19872</v>
      </c>
      <c r="Z78" s="100">
        <v>34</v>
      </c>
      <c r="AA78" s="100">
        <v>18768</v>
      </c>
      <c r="AB78" s="100">
        <v>32</v>
      </c>
      <c r="AC78" s="100">
        <v>17664</v>
      </c>
      <c r="AD78" s="100">
        <v>43</v>
      </c>
      <c r="AE78" s="100">
        <v>23736</v>
      </c>
      <c r="AF78" s="100">
        <v>27</v>
      </c>
      <c r="AG78" s="100">
        <v>14904</v>
      </c>
      <c r="AH78" s="100">
        <v>33</v>
      </c>
      <c r="AI78" s="100">
        <v>18216</v>
      </c>
      <c r="AJ78" s="100">
        <v>22</v>
      </c>
      <c r="AK78" s="100">
        <v>12144</v>
      </c>
      <c r="AL78" s="100">
        <v>21</v>
      </c>
      <c r="AM78" s="100">
        <v>11592</v>
      </c>
      <c r="AN78" s="100">
        <v>34</v>
      </c>
      <c r="AO78" s="100">
        <v>18768</v>
      </c>
      <c r="AP78" s="100">
        <v>39</v>
      </c>
      <c r="AQ78" s="100">
        <v>21528</v>
      </c>
      <c r="AR78" s="100">
        <v>39</v>
      </c>
      <c r="AS78" s="100">
        <v>21528</v>
      </c>
      <c r="AT78" s="100">
        <v>23</v>
      </c>
      <c r="AU78" s="100">
        <v>12696</v>
      </c>
      <c r="AV78" s="100">
        <v>29</v>
      </c>
      <c r="AW78" s="100">
        <v>16008</v>
      </c>
      <c r="AX78" s="100">
        <v>32</v>
      </c>
      <c r="AY78" s="100">
        <v>17664</v>
      </c>
      <c r="AZ78" s="100">
        <v>29</v>
      </c>
      <c r="BA78" s="100">
        <v>16008</v>
      </c>
      <c r="BB78" s="100">
        <v>22</v>
      </c>
      <c r="BC78" s="100">
        <v>12144</v>
      </c>
      <c r="BD78" s="100">
        <v>32</v>
      </c>
      <c r="BE78" s="100">
        <v>17664</v>
      </c>
      <c r="BF78" s="100">
        <v>34</v>
      </c>
      <c r="BG78" s="100">
        <v>18768</v>
      </c>
      <c r="BH78" s="100">
        <v>28</v>
      </c>
      <c r="BI78" s="100">
        <v>15456</v>
      </c>
      <c r="BJ78" s="100">
        <v>30</v>
      </c>
      <c r="BK78" s="100">
        <v>16560</v>
      </c>
      <c r="BL78" s="100">
        <v>34</v>
      </c>
      <c r="BM78" s="100">
        <v>18768</v>
      </c>
      <c r="BN78" s="100">
        <v>23</v>
      </c>
      <c r="BO78" s="100">
        <v>12696</v>
      </c>
      <c r="BP78" s="100">
        <v>23</v>
      </c>
      <c r="BQ78" s="100">
        <v>12696</v>
      </c>
      <c r="BR78" s="100">
        <v>26</v>
      </c>
      <c r="BS78" s="100">
        <v>14352</v>
      </c>
      <c r="BT78" s="100">
        <v>25</v>
      </c>
      <c r="BU78" s="100">
        <v>13800</v>
      </c>
      <c r="BV78" s="100">
        <v>34</v>
      </c>
      <c r="BW78" s="100">
        <v>18768</v>
      </c>
      <c r="BX78" s="100">
        <v>38</v>
      </c>
      <c r="BY78" s="100">
        <v>20976</v>
      </c>
      <c r="BZ78" s="100">
        <v>35</v>
      </c>
      <c r="CA78" s="100">
        <v>19320</v>
      </c>
      <c r="CB78" s="100">
        <v>30</v>
      </c>
      <c r="CC78" s="100">
        <v>16560</v>
      </c>
      <c r="CD78" s="100">
        <v>30</v>
      </c>
      <c r="CE78" s="100">
        <v>16560</v>
      </c>
      <c r="CF78" s="100">
        <v>31</v>
      </c>
      <c r="CG78" s="100">
        <v>17112</v>
      </c>
      <c r="CH78" s="100">
        <v>21</v>
      </c>
      <c r="CI78" s="100">
        <v>11592</v>
      </c>
      <c r="CJ78" s="100">
        <v>26</v>
      </c>
      <c r="CK78" s="100">
        <v>14352</v>
      </c>
      <c r="CL78" s="100">
        <v>26</v>
      </c>
      <c r="CM78" s="100">
        <v>14352</v>
      </c>
      <c r="CN78" s="100">
        <v>25</v>
      </c>
      <c r="CO78" s="100">
        <v>13800</v>
      </c>
      <c r="CP78" s="100">
        <v>22</v>
      </c>
      <c r="CQ78" s="100">
        <v>12144</v>
      </c>
      <c r="CR78" s="100">
        <v>44</v>
      </c>
      <c r="CS78" s="100">
        <v>24288</v>
      </c>
      <c r="CT78" s="100">
        <v>24</v>
      </c>
      <c r="CU78" s="100">
        <v>13248</v>
      </c>
    </row>
    <row r="79" spans="2:99">
      <c r="C79" s="99" t="s">
        <v>245</v>
      </c>
      <c r="D79" s="100">
        <v>4.2265322414645237</v>
      </c>
      <c r="E79" s="100">
        <v>3200.3302132369372</v>
      </c>
      <c r="F79" s="100">
        <v>39</v>
      </c>
      <c r="G79" s="100">
        <v>29530.799999999996</v>
      </c>
      <c r="H79" s="100">
        <v>25</v>
      </c>
      <c r="I79" s="100">
        <v>18930</v>
      </c>
      <c r="J79" s="100">
        <v>24</v>
      </c>
      <c r="K79" s="100">
        <v>18172.8</v>
      </c>
      <c r="L79" s="100">
        <v>28</v>
      </c>
      <c r="M79" s="100">
        <v>21201.599999999999</v>
      </c>
      <c r="N79" s="100">
        <v>21</v>
      </c>
      <c r="O79" s="100">
        <v>15901.199999999999</v>
      </c>
      <c r="P79" s="100">
        <v>30</v>
      </c>
      <c r="Q79" s="100">
        <v>22715.999999999996</v>
      </c>
      <c r="R79" s="100">
        <v>26</v>
      </c>
      <c r="S79" s="100">
        <v>19687.199999999997</v>
      </c>
      <c r="T79" s="100">
        <v>35</v>
      </c>
      <c r="U79" s="100">
        <v>26501.999999999996</v>
      </c>
      <c r="V79" s="100">
        <v>30</v>
      </c>
      <c r="W79" s="100">
        <v>22715.999999999996</v>
      </c>
      <c r="X79" s="100">
        <v>31</v>
      </c>
      <c r="Y79" s="100">
        <v>23473.199999999997</v>
      </c>
      <c r="Z79" s="100">
        <v>32</v>
      </c>
      <c r="AA79" s="100">
        <v>24230.399999999998</v>
      </c>
      <c r="AB79" s="100">
        <v>29</v>
      </c>
      <c r="AC79" s="100">
        <v>21958.799999999999</v>
      </c>
      <c r="AD79" s="100">
        <v>41</v>
      </c>
      <c r="AE79" s="100">
        <v>31045.199999999997</v>
      </c>
      <c r="AF79" s="100">
        <v>29</v>
      </c>
      <c r="AG79" s="100">
        <v>21958.799999999999</v>
      </c>
      <c r="AH79" s="100">
        <v>34</v>
      </c>
      <c r="AI79" s="100">
        <v>25744.799999999999</v>
      </c>
      <c r="AJ79" s="100">
        <v>24</v>
      </c>
      <c r="AK79" s="100">
        <v>18172.8</v>
      </c>
      <c r="AL79" s="100">
        <v>23</v>
      </c>
      <c r="AM79" s="100">
        <v>17415.599999999999</v>
      </c>
      <c r="AN79" s="100">
        <v>34</v>
      </c>
      <c r="AO79" s="100">
        <v>25744.799999999999</v>
      </c>
      <c r="AP79" s="100">
        <v>35</v>
      </c>
      <c r="AQ79" s="100">
        <v>26501.999999999996</v>
      </c>
      <c r="AR79" s="100">
        <v>34</v>
      </c>
      <c r="AS79" s="100">
        <v>25744.799999999999</v>
      </c>
      <c r="AT79" s="100">
        <v>22</v>
      </c>
      <c r="AU79" s="100">
        <v>16658.399999999998</v>
      </c>
      <c r="AV79" s="100">
        <v>31</v>
      </c>
      <c r="AW79" s="100">
        <v>23473.199999999997</v>
      </c>
      <c r="AX79" s="100">
        <v>30</v>
      </c>
      <c r="AY79" s="100">
        <v>22715.999999999996</v>
      </c>
      <c r="AZ79" s="100">
        <v>30</v>
      </c>
      <c r="BA79" s="100">
        <v>22715.999999999996</v>
      </c>
      <c r="BB79" s="100">
        <v>24</v>
      </c>
      <c r="BC79" s="100">
        <v>18172.8</v>
      </c>
      <c r="BD79" s="100">
        <v>31</v>
      </c>
      <c r="BE79" s="100">
        <v>23473.199999999997</v>
      </c>
      <c r="BF79" s="100">
        <v>36</v>
      </c>
      <c r="BG79" s="100">
        <v>27259.199999999997</v>
      </c>
      <c r="BH79" s="100">
        <v>30</v>
      </c>
      <c r="BI79" s="100">
        <v>22715.999999999996</v>
      </c>
      <c r="BJ79" s="100">
        <v>33</v>
      </c>
      <c r="BK79" s="100">
        <v>24987.599999999999</v>
      </c>
      <c r="BL79" s="100">
        <v>30</v>
      </c>
      <c r="BM79" s="100">
        <v>22715.999999999996</v>
      </c>
      <c r="BN79" s="100">
        <v>26</v>
      </c>
      <c r="BO79" s="100">
        <v>19687.199999999997</v>
      </c>
      <c r="BP79" s="100">
        <v>23</v>
      </c>
      <c r="BQ79" s="100">
        <v>17415.599999999999</v>
      </c>
      <c r="BR79" s="100">
        <v>29</v>
      </c>
      <c r="BS79" s="100">
        <v>21958.799999999999</v>
      </c>
      <c r="BT79" s="100">
        <v>23</v>
      </c>
      <c r="BU79" s="100">
        <v>17415.599999999999</v>
      </c>
      <c r="BV79" s="100">
        <v>33</v>
      </c>
      <c r="BW79" s="100">
        <v>24987.599999999999</v>
      </c>
      <c r="BX79" s="100">
        <v>38</v>
      </c>
      <c r="BY79" s="100">
        <v>28773.599999999999</v>
      </c>
      <c r="BZ79" s="100">
        <v>35</v>
      </c>
      <c r="CA79" s="100">
        <v>26501.999999999996</v>
      </c>
      <c r="CB79" s="100">
        <v>27</v>
      </c>
      <c r="CC79" s="100">
        <v>20444.399999999998</v>
      </c>
      <c r="CD79" s="100">
        <v>29</v>
      </c>
      <c r="CE79" s="100">
        <v>21958.799999999999</v>
      </c>
      <c r="CF79" s="100">
        <v>31</v>
      </c>
      <c r="CG79" s="100">
        <v>23473.199999999997</v>
      </c>
      <c r="CH79" s="100">
        <v>22</v>
      </c>
      <c r="CI79" s="100">
        <v>16658.399999999998</v>
      </c>
      <c r="CJ79" s="100">
        <v>22</v>
      </c>
      <c r="CK79" s="100">
        <v>16658.399999999998</v>
      </c>
      <c r="CL79" s="100">
        <v>22</v>
      </c>
      <c r="CM79" s="100">
        <v>16658.399999999998</v>
      </c>
      <c r="CN79" s="100">
        <v>25</v>
      </c>
      <c r="CO79" s="100">
        <v>18930</v>
      </c>
      <c r="CP79" s="100">
        <v>21</v>
      </c>
      <c r="CQ79" s="100">
        <v>15901.199999999999</v>
      </c>
      <c r="CR79" s="100">
        <v>43</v>
      </c>
      <c r="CS79" s="100">
        <v>32559.599999999999</v>
      </c>
      <c r="CT79" s="100">
        <v>23</v>
      </c>
      <c r="CU79" s="100">
        <v>17415.599999999999</v>
      </c>
    </row>
    <row r="80" spans="2:99">
      <c r="C80" s="99" t="s">
        <v>246</v>
      </c>
      <c r="D80" s="100">
        <v>4.4026377515255453</v>
      </c>
      <c r="E80" s="100">
        <v>3545.0039175283687</v>
      </c>
      <c r="F80" s="100">
        <v>36</v>
      </c>
      <c r="G80" s="100">
        <v>28987.199999999997</v>
      </c>
      <c r="H80" s="100">
        <v>24</v>
      </c>
      <c r="I80" s="100">
        <v>19324.8</v>
      </c>
      <c r="J80" s="100">
        <v>25</v>
      </c>
      <c r="K80" s="100">
        <v>20130</v>
      </c>
      <c r="L80" s="100">
        <v>33</v>
      </c>
      <c r="M80" s="100">
        <v>26571.599999999999</v>
      </c>
      <c r="N80" s="100">
        <v>23</v>
      </c>
      <c r="O80" s="100">
        <v>18519.599999999999</v>
      </c>
      <c r="P80" s="100">
        <v>33</v>
      </c>
      <c r="Q80" s="100">
        <v>26571.599999999999</v>
      </c>
      <c r="R80" s="100">
        <v>27</v>
      </c>
      <c r="S80" s="100">
        <v>21740.399999999998</v>
      </c>
      <c r="T80" s="100">
        <v>33</v>
      </c>
      <c r="U80" s="100">
        <v>26571.599999999999</v>
      </c>
      <c r="V80" s="100">
        <v>28</v>
      </c>
      <c r="W80" s="100">
        <v>22545.599999999999</v>
      </c>
      <c r="X80" s="100">
        <v>32</v>
      </c>
      <c r="Y80" s="100">
        <v>25766.399999999998</v>
      </c>
      <c r="Z80" s="100">
        <v>34</v>
      </c>
      <c r="AA80" s="100">
        <v>27376.799999999999</v>
      </c>
      <c r="AB80" s="100">
        <v>32</v>
      </c>
      <c r="AC80" s="100">
        <v>25766.399999999998</v>
      </c>
      <c r="AD80" s="100">
        <v>36</v>
      </c>
      <c r="AE80" s="100">
        <v>28987.199999999997</v>
      </c>
      <c r="AF80" s="100">
        <v>29</v>
      </c>
      <c r="AG80" s="100">
        <v>23350.799999999999</v>
      </c>
      <c r="AH80" s="100">
        <v>33</v>
      </c>
      <c r="AI80" s="100">
        <v>26571.599999999999</v>
      </c>
      <c r="AJ80" s="100">
        <v>23</v>
      </c>
      <c r="AK80" s="100">
        <v>18519.599999999999</v>
      </c>
      <c r="AL80" s="100">
        <v>23</v>
      </c>
      <c r="AM80" s="100">
        <v>18519.599999999999</v>
      </c>
      <c r="AN80" s="100">
        <v>31</v>
      </c>
      <c r="AO80" s="100">
        <v>24961.199999999997</v>
      </c>
      <c r="AP80" s="100">
        <v>40</v>
      </c>
      <c r="AQ80" s="100">
        <v>32207.999999999996</v>
      </c>
      <c r="AR80" s="100">
        <v>35</v>
      </c>
      <c r="AS80" s="100">
        <v>28181.999999999996</v>
      </c>
      <c r="AT80" s="100">
        <v>21</v>
      </c>
      <c r="AU80" s="100">
        <v>16909.199999999997</v>
      </c>
      <c r="AV80" s="100">
        <v>29</v>
      </c>
      <c r="AW80" s="100">
        <v>23350.799999999999</v>
      </c>
      <c r="AX80" s="100">
        <v>29</v>
      </c>
      <c r="AY80" s="100">
        <v>23350.799999999999</v>
      </c>
      <c r="AZ80" s="100">
        <v>31</v>
      </c>
      <c r="BA80" s="100">
        <v>24961.199999999997</v>
      </c>
      <c r="BB80" s="100">
        <v>21</v>
      </c>
      <c r="BC80" s="100">
        <v>16909.199999999997</v>
      </c>
      <c r="BD80" s="100">
        <v>29</v>
      </c>
      <c r="BE80" s="100">
        <v>23350.799999999999</v>
      </c>
      <c r="BF80" s="100">
        <v>34</v>
      </c>
      <c r="BG80" s="100">
        <v>27376.799999999999</v>
      </c>
      <c r="BH80" s="100">
        <v>27</v>
      </c>
      <c r="BI80" s="100">
        <v>21740.399999999998</v>
      </c>
      <c r="BJ80" s="100">
        <v>33</v>
      </c>
      <c r="BK80" s="100">
        <v>26571.599999999999</v>
      </c>
      <c r="BL80" s="100">
        <v>31</v>
      </c>
      <c r="BM80" s="100">
        <v>24961.199999999997</v>
      </c>
      <c r="BN80" s="100">
        <v>25</v>
      </c>
      <c r="BO80" s="100">
        <v>20130</v>
      </c>
      <c r="BP80" s="100">
        <v>24</v>
      </c>
      <c r="BQ80" s="100">
        <v>19324.8</v>
      </c>
      <c r="BR80" s="100">
        <v>27</v>
      </c>
      <c r="BS80" s="100">
        <v>21740.399999999998</v>
      </c>
      <c r="BT80" s="100">
        <v>25</v>
      </c>
      <c r="BU80" s="100">
        <v>20130</v>
      </c>
      <c r="BV80" s="100">
        <v>32</v>
      </c>
      <c r="BW80" s="100">
        <v>25766.399999999998</v>
      </c>
      <c r="BX80" s="100">
        <v>41</v>
      </c>
      <c r="BY80" s="100">
        <v>33013.199999999997</v>
      </c>
      <c r="BZ80" s="100">
        <v>37</v>
      </c>
      <c r="CA80" s="100">
        <v>29792.399999999998</v>
      </c>
      <c r="CB80" s="100">
        <v>30</v>
      </c>
      <c r="CC80" s="100">
        <v>24155.999999999996</v>
      </c>
      <c r="CD80" s="100">
        <v>28</v>
      </c>
      <c r="CE80" s="100">
        <v>22545.599999999999</v>
      </c>
      <c r="CF80" s="100">
        <v>30</v>
      </c>
      <c r="CG80" s="100">
        <v>24155.999999999996</v>
      </c>
      <c r="CH80" s="100">
        <v>22</v>
      </c>
      <c r="CI80" s="100">
        <v>17714.399999999998</v>
      </c>
      <c r="CJ80" s="100">
        <v>25</v>
      </c>
      <c r="CK80" s="100">
        <v>20130</v>
      </c>
      <c r="CL80" s="100">
        <v>24</v>
      </c>
      <c r="CM80" s="100">
        <v>19324.8</v>
      </c>
      <c r="CN80" s="100">
        <v>25</v>
      </c>
      <c r="CO80" s="100">
        <v>20130</v>
      </c>
      <c r="CP80" s="100">
        <v>24</v>
      </c>
      <c r="CQ80" s="100">
        <v>19324.8</v>
      </c>
      <c r="CR80" s="100">
        <v>43</v>
      </c>
      <c r="CS80" s="100">
        <v>34623.599999999999</v>
      </c>
      <c r="CT80" s="100">
        <v>20</v>
      </c>
      <c r="CU80" s="100">
        <v>16103.999999999998</v>
      </c>
    </row>
    <row r="81" spans="2:99">
      <c r="C81" s="99" t="s">
        <v>247</v>
      </c>
      <c r="D81" s="100">
        <v>4.0504267314035021</v>
      </c>
      <c r="E81" s="100">
        <v>3052.4015847856795</v>
      </c>
      <c r="F81" s="100">
        <v>34</v>
      </c>
      <c r="G81" s="100">
        <v>25622.400000000001</v>
      </c>
      <c r="H81" s="100">
        <v>26</v>
      </c>
      <c r="I81" s="100">
        <v>19593.600000000002</v>
      </c>
      <c r="J81" s="100">
        <v>25</v>
      </c>
      <c r="K81" s="100">
        <v>18840</v>
      </c>
      <c r="L81" s="100">
        <v>32</v>
      </c>
      <c r="M81" s="100">
        <v>24115.200000000001</v>
      </c>
      <c r="N81" s="100">
        <v>21</v>
      </c>
      <c r="O81" s="100">
        <v>15825.6</v>
      </c>
      <c r="P81" s="100">
        <v>30</v>
      </c>
      <c r="Q81" s="100">
        <v>22608</v>
      </c>
      <c r="R81" s="100">
        <v>28</v>
      </c>
      <c r="S81" s="100">
        <v>21100.799999999999</v>
      </c>
      <c r="T81" s="100">
        <v>35</v>
      </c>
      <c r="U81" s="100">
        <v>26376</v>
      </c>
      <c r="V81" s="100">
        <v>31</v>
      </c>
      <c r="W81" s="100">
        <v>23361.600000000002</v>
      </c>
      <c r="X81" s="100">
        <v>36</v>
      </c>
      <c r="Y81" s="100">
        <v>27129.600000000002</v>
      </c>
      <c r="Z81" s="100">
        <v>33</v>
      </c>
      <c r="AA81" s="100">
        <v>24868.799999999999</v>
      </c>
      <c r="AB81" s="100">
        <v>32</v>
      </c>
      <c r="AC81" s="100">
        <v>24115.200000000001</v>
      </c>
      <c r="AD81" s="100">
        <v>40</v>
      </c>
      <c r="AE81" s="100">
        <v>30144</v>
      </c>
      <c r="AF81" s="100">
        <v>29</v>
      </c>
      <c r="AG81" s="100">
        <v>21854.400000000001</v>
      </c>
      <c r="AH81" s="100">
        <v>34</v>
      </c>
      <c r="AI81" s="100">
        <v>25622.400000000001</v>
      </c>
      <c r="AJ81" s="100">
        <v>21</v>
      </c>
      <c r="AK81" s="100">
        <v>15825.6</v>
      </c>
      <c r="AL81" s="100">
        <v>19</v>
      </c>
      <c r="AM81" s="100">
        <v>14318.4</v>
      </c>
      <c r="AN81" s="100">
        <v>34</v>
      </c>
      <c r="AO81" s="100">
        <v>25622.400000000001</v>
      </c>
      <c r="AP81" s="100">
        <v>39</v>
      </c>
      <c r="AQ81" s="100">
        <v>29390.400000000001</v>
      </c>
      <c r="AR81" s="100">
        <v>39</v>
      </c>
      <c r="AS81" s="100">
        <v>29390.400000000001</v>
      </c>
      <c r="AT81" s="100">
        <v>21</v>
      </c>
      <c r="AU81" s="100">
        <v>15825.6</v>
      </c>
      <c r="AV81" s="100">
        <v>30</v>
      </c>
      <c r="AW81" s="100">
        <v>22608</v>
      </c>
      <c r="AX81" s="100">
        <v>29</v>
      </c>
      <c r="AY81" s="100">
        <v>21854.400000000001</v>
      </c>
      <c r="AZ81" s="100">
        <v>31</v>
      </c>
      <c r="BA81" s="100">
        <v>23361.600000000002</v>
      </c>
      <c r="BB81" s="100">
        <v>22</v>
      </c>
      <c r="BC81" s="100">
        <v>16579.2</v>
      </c>
      <c r="BD81" s="100">
        <v>26</v>
      </c>
      <c r="BE81" s="100">
        <v>19593.600000000002</v>
      </c>
      <c r="BF81" s="100">
        <v>33</v>
      </c>
      <c r="BG81" s="100">
        <v>24868.799999999999</v>
      </c>
      <c r="BH81" s="100">
        <v>32</v>
      </c>
      <c r="BI81" s="100">
        <v>24115.200000000001</v>
      </c>
      <c r="BJ81" s="100">
        <v>32</v>
      </c>
      <c r="BK81" s="100">
        <v>24115.200000000001</v>
      </c>
      <c r="BL81" s="100">
        <v>29</v>
      </c>
      <c r="BM81" s="100">
        <v>21854.400000000001</v>
      </c>
      <c r="BN81" s="100">
        <v>25</v>
      </c>
      <c r="BO81" s="100">
        <v>18840</v>
      </c>
      <c r="BP81" s="100">
        <v>21</v>
      </c>
      <c r="BQ81" s="100">
        <v>15825.6</v>
      </c>
      <c r="BR81" s="100">
        <v>25</v>
      </c>
      <c r="BS81" s="100">
        <v>18840</v>
      </c>
      <c r="BT81" s="100">
        <v>24</v>
      </c>
      <c r="BU81" s="100">
        <v>18086.400000000001</v>
      </c>
      <c r="BV81" s="100">
        <v>35</v>
      </c>
      <c r="BW81" s="100">
        <v>26376</v>
      </c>
      <c r="BX81" s="100">
        <v>38</v>
      </c>
      <c r="BY81" s="100">
        <v>28636.799999999999</v>
      </c>
      <c r="BZ81" s="100">
        <v>37</v>
      </c>
      <c r="CA81" s="100">
        <v>27883.200000000001</v>
      </c>
      <c r="CB81" s="100">
        <v>30</v>
      </c>
      <c r="CC81" s="100">
        <v>22608</v>
      </c>
      <c r="CD81" s="100">
        <v>26</v>
      </c>
      <c r="CE81" s="100">
        <v>19593.600000000002</v>
      </c>
      <c r="CF81" s="100">
        <v>31</v>
      </c>
      <c r="CG81" s="100">
        <v>23361.600000000002</v>
      </c>
      <c r="CH81" s="100">
        <v>24</v>
      </c>
      <c r="CI81" s="100">
        <v>18086.400000000001</v>
      </c>
      <c r="CJ81" s="100">
        <v>24</v>
      </c>
      <c r="CK81" s="100">
        <v>18086.400000000001</v>
      </c>
      <c r="CL81" s="100">
        <v>22</v>
      </c>
      <c r="CM81" s="100">
        <v>16579.2</v>
      </c>
      <c r="CN81" s="100">
        <v>23</v>
      </c>
      <c r="CO81" s="100">
        <v>17332.8</v>
      </c>
      <c r="CP81" s="100">
        <v>24</v>
      </c>
      <c r="CQ81" s="100">
        <v>18086.400000000001</v>
      </c>
      <c r="CR81" s="100">
        <v>41</v>
      </c>
      <c r="CS81" s="100">
        <v>30897.600000000002</v>
      </c>
      <c r="CT81" s="100">
        <v>21</v>
      </c>
      <c r="CU81" s="100">
        <v>15825.6</v>
      </c>
    </row>
    <row r="82" spans="2:99">
      <c r="C82" s="99" t="s">
        <v>248</v>
      </c>
      <c r="D82" s="100">
        <v>4.2265322414645237</v>
      </c>
      <c r="E82" s="100">
        <v>2150.459604457149</v>
      </c>
      <c r="F82" s="100">
        <v>35</v>
      </c>
      <c r="G82" s="100">
        <v>17807.999999999996</v>
      </c>
      <c r="H82" s="100">
        <v>24</v>
      </c>
      <c r="I82" s="100">
        <v>12211.199999999997</v>
      </c>
      <c r="J82" s="100">
        <v>24</v>
      </c>
      <c r="K82" s="100">
        <v>12211.199999999997</v>
      </c>
      <c r="L82" s="100">
        <v>33</v>
      </c>
      <c r="M82" s="100">
        <v>16790.399999999998</v>
      </c>
      <c r="N82" s="100">
        <v>22</v>
      </c>
      <c r="O82" s="100">
        <v>11193.599999999999</v>
      </c>
      <c r="P82" s="100">
        <v>30</v>
      </c>
      <c r="Q82" s="100">
        <v>15263.999999999996</v>
      </c>
      <c r="R82" s="100">
        <v>30</v>
      </c>
      <c r="S82" s="100">
        <v>15263.999999999996</v>
      </c>
      <c r="T82" s="100">
        <v>38</v>
      </c>
      <c r="U82" s="100">
        <v>19334.399999999998</v>
      </c>
      <c r="V82" s="100">
        <v>29</v>
      </c>
      <c r="W82" s="100">
        <v>14755.199999999997</v>
      </c>
      <c r="X82" s="100">
        <v>31</v>
      </c>
      <c r="Y82" s="100">
        <v>15772.799999999997</v>
      </c>
      <c r="Z82" s="100">
        <v>31</v>
      </c>
      <c r="AA82" s="100">
        <v>15772.799999999997</v>
      </c>
      <c r="AB82" s="100">
        <v>32</v>
      </c>
      <c r="AC82" s="100">
        <v>16281.599999999997</v>
      </c>
      <c r="AD82" s="100">
        <v>41</v>
      </c>
      <c r="AE82" s="100">
        <v>20860.799999999996</v>
      </c>
      <c r="AF82" s="100">
        <v>29</v>
      </c>
      <c r="AG82" s="100">
        <v>14755.199999999997</v>
      </c>
      <c r="AH82" s="100">
        <v>34</v>
      </c>
      <c r="AI82" s="100">
        <v>17299.199999999997</v>
      </c>
      <c r="AJ82" s="100">
        <v>23</v>
      </c>
      <c r="AK82" s="100">
        <v>11702.399999999998</v>
      </c>
      <c r="AL82" s="100">
        <v>21</v>
      </c>
      <c r="AM82" s="100">
        <v>10684.799999999997</v>
      </c>
      <c r="AN82" s="100">
        <v>36</v>
      </c>
      <c r="AO82" s="100">
        <v>18316.799999999996</v>
      </c>
      <c r="AP82" s="100">
        <v>37</v>
      </c>
      <c r="AQ82" s="100">
        <v>18825.599999999995</v>
      </c>
      <c r="AR82" s="100">
        <v>36</v>
      </c>
      <c r="AS82" s="100">
        <v>18316.799999999996</v>
      </c>
      <c r="AT82" s="100">
        <v>21</v>
      </c>
      <c r="AU82" s="100">
        <v>10684.799999999997</v>
      </c>
      <c r="AV82" s="100">
        <v>29</v>
      </c>
      <c r="AW82" s="100">
        <v>14755.199999999997</v>
      </c>
      <c r="AX82" s="100">
        <v>33</v>
      </c>
      <c r="AY82" s="100">
        <v>16790.399999999998</v>
      </c>
      <c r="AZ82" s="100">
        <v>32</v>
      </c>
      <c r="BA82" s="100">
        <v>16281.599999999997</v>
      </c>
      <c r="BB82" s="100">
        <v>23</v>
      </c>
      <c r="BC82" s="100">
        <v>11702.399999999998</v>
      </c>
      <c r="BD82" s="100">
        <v>31</v>
      </c>
      <c r="BE82" s="100">
        <v>15772.799999999997</v>
      </c>
      <c r="BF82" s="100">
        <v>34</v>
      </c>
      <c r="BG82" s="100">
        <v>17299.199999999997</v>
      </c>
      <c r="BH82" s="100">
        <v>31</v>
      </c>
      <c r="BI82" s="100">
        <v>15772.799999999997</v>
      </c>
      <c r="BJ82" s="100">
        <v>35</v>
      </c>
      <c r="BK82" s="100">
        <v>17807.999999999996</v>
      </c>
      <c r="BL82" s="100">
        <v>28</v>
      </c>
      <c r="BM82" s="100">
        <v>14246.399999999998</v>
      </c>
      <c r="BN82" s="100">
        <v>23</v>
      </c>
      <c r="BO82" s="100">
        <v>11702.399999999998</v>
      </c>
      <c r="BP82" s="100">
        <v>23</v>
      </c>
      <c r="BQ82" s="100">
        <v>11702.399999999998</v>
      </c>
      <c r="BR82" s="100">
        <v>29</v>
      </c>
      <c r="BS82" s="100">
        <v>14755.199999999997</v>
      </c>
      <c r="BT82" s="100">
        <v>22</v>
      </c>
      <c r="BU82" s="100">
        <v>11193.599999999999</v>
      </c>
      <c r="BV82" s="100">
        <v>36</v>
      </c>
      <c r="BW82" s="100">
        <v>18316.799999999996</v>
      </c>
      <c r="BX82" s="100">
        <v>40</v>
      </c>
      <c r="BY82" s="100">
        <v>20351.999999999996</v>
      </c>
      <c r="BZ82" s="100">
        <v>34</v>
      </c>
      <c r="CA82" s="100">
        <v>17299.199999999997</v>
      </c>
      <c r="CB82" s="100">
        <v>25</v>
      </c>
      <c r="CC82" s="100">
        <v>12719.999999999998</v>
      </c>
      <c r="CD82" s="100">
        <v>29</v>
      </c>
      <c r="CE82" s="100">
        <v>14755.199999999997</v>
      </c>
      <c r="CF82" s="100">
        <v>29</v>
      </c>
      <c r="CG82" s="100">
        <v>14755.199999999997</v>
      </c>
      <c r="CH82" s="100">
        <v>22</v>
      </c>
      <c r="CI82" s="100">
        <v>11193.599999999999</v>
      </c>
      <c r="CJ82" s="100">
        <v>25</v>
      </c>
      <c r="CK82" s="100">
        <v>12719.999999999998</v>
      </c>
      <c r="CL82" s="100">
        <v>26</v>
      </c>
      <c r="CM82" s="100">
        <v>13228.799999999997</v>
      </c>
      <c r="CN82" s="100">
        <v>27</v>
      </c>
      <c r="CO82" s="100">
        <v>13737.599999999997</v>
      </c>
      <c r="CP82" s="100">
        <v>24</v>
      </c>
      <c r="CQ82" s="100">
        <v>12211.199999999997</v>
      </c>
      <c r="CR82" s="100">
        <v>41</v>
      </c>
      <c r="CS82" s="100">
        <v>20860.799999999996</v>
      </c>
      <c r="CT82" s="100">
        <v>22</v>
      </c>
      <c r="CU82" s="100">
        <v>11193.599999999999</v>
      </c>
    </row>
    <row r="83" spans="2:99">
      <c r="C83" s="99" t="s">
        <v>249</v>
      </c>
      <c r="D83" s="100">
        <v>4.4026377515255453</v>
      </c>
      <c r="E83" s="100">
        <v>3788.029521412579</v>
      </c>
      <c r="F83" s="100">
        <v>34</v>
      </c>
      <c r="G83" s="100">
        <v>29253.599999999999</v>
      </c>
      <c r="H83" s="100">
        <v>24</v>
      </c>
      <c r="I83" s="100">
        <v>20649.599999999999</v>
      </c>
      <c r="J83" s="100">
        <v>23</v>
      </c>
      <c r="K83" s="100">
        <v>19789.2</v>
      </c>
      <c r="L83" s="100">
        <v>32</v>
      </c>
      <c r="M83" s="100">
        <v>27532.799999999999</v>
      </c>
      <c r="N83" s="100">
        <v>21</v>
      </c>
      <c r="O83" s="100">
        <v>18068.399999999998</v>
      </c>
      <c r="P83" s="100">
        <v>31</v>
      </c>
      <c r="Q83" s="100">
        <v>26672.399999999998</v>
      </c>
      <c r="R83" s="100">
        <v>28</v>
      </c>
      <c r="S83" s="100">
        <v>24091.200000000001</v>
      </c>
      <c r="T83" s="100">
        <v>35</v>
      </c>
      <c r="U83" s="100">
        <v>30114</v>
      </c>
      <c r="V83" s="100">
        <v>31</v>
      </c>
      <c r="W83" s="100">
        <v>26672.399999999998</v>
      </c>
      <c r="X83" s="100">
        <v>31</v>
      </c>
      <c r="Y83" s="100">
        <v>26672.399999999998</v>
      </c>
      <c r="Z83" s="100">
        <v>32</v>
      </c>
      <c r="AA83" s="100">
        <v>27532.799999999999</v>
      </c>
      <c r="AB83" s="100">
        <v>33</v>
      </c>
      <c r="AC83" s="100">
        <v>28393.200000000001</v>
      </c>
      <c r="AD83" s="100">
        <v>37</v>
      </c>
      <c r="AE83" s="100">
        <v>31834.799999999999</v>
      </c>
      <c r="AF83" s="100">
        <v>27</v>
      </c>
      <c r="AG83" s="100">
        <v>23230.799999999999</v>
      </c>
      <c r="AH83" s="100">
        <v>31</v>
      </c>
      <c r="AI83" s="100">
        <v>26672.399999999998</v>
      </c>
      <c r="AJ83" s="100">
        <v>21</v>
      </c>
      <c r="AK83" s="100">
        <v>18068.399999999998</v>
      </c>
      <c r="AL83" s="100">
        <v>20</v>
      </c>
      <c r="AM83" s="100">
        <v>17208</v>
      </c>
      <c r="AN83" s="100">
        <v>34</v>
      </c>
      <c r="AO83" s="100">
        <v>29253.599999999999</v>
      </c>
      <c r="AP83" s="100">
        <v>35</v>
      </c>
      <c r="AQ83" s="100">
        <v>30114</v>
      </c>
      <c r="AR83" s="100">
        <v>35</v>
      </c>
      <c r="AS83" s="100">
        <v>30114</v>
      </c>
      <c r="AT83" s="100">
        <v>21</v>
      </c>
      <c r="AU83" s="100">
        <v>18068.399999999998</v>
      </c>
      <c r="AV83" s="100">
        <v>27</v>
      </c>
      <c r="AW83" s="100">
        <v>23230.799999999999</v>
      </c>
      <c r="AX83" s="100">
        <v>32</v>
      </c>
      <c r="AY83" s="100">
        <v>27532.799999999999</v>
      </c>
      <c r="AZ83" s="100">
        <v>29</v>
      </c>
      <c r="BA83" s="100">
        <v>24951.599999999999</v>
      </c>
      <c r="BB83" s="100">
        <v>22</v>
      </c>
      <c r="BC83" s="100">
        <v>18928.8</v>
      </c>
      <c r="BD83" s="100">
        <v>27</v>
      </c>
      <c r="BE83" s="100">
        <v>23230.799999999999</v>
      </c>
      <c r="BF83" s="100">
        <v>33</v>
      </c>
      <c r="BG83" s="100">
        <v>28393.200000000001</v>
      </c>
      <c r="BH83" s="100">
        <v>31</v>
      </c>
      <c r="BI83" s="100">
        <v>26672.399999999998</v>
      </c>
      <c r="BJ83" s="100">
        <v>32</v>
      </c>
      <c r="BK83" s="100">
        <v>27532.799999999999</v>
      </c>
      <c r="BL83" s="100">
        <v>32</v>
      </c>
      <c r="BM83" s="100">
        <v>27532.799999999999</v>
      </c>
      <c r="BN83" s="100">
        <v>25</v>
      </c>
      <c r="BO83" s="100">
        <v>21510</v>
      </c>
      <c r="BP83" s="100">
        <v>22</v>
      </c>
      <c r="BQ83" s="100">
        <v>18928.8</v>
      </c>
      <c r="BR83" s="100">
        <v>27</v>
      </c>
      <c r="BS83" s="100">
        <v>23230.799999999999</v>
      </c>
      <c r="BT83" s="100">
        <v>23</v>
      </c>
      <c r="BU83" s="100">
        <v>19789.2</v>
      </c>
      <c r="BV83" s="100">
        <v>32</v>
      </c>
      <c r="BW83" s="100">
        <v>27532.799999999999</v>
      </c>
      <c r="BX83" s="100">
        <v>39</v>
      </c>
      <c r="BY83" s="100">
        <v>33555.599999999999</v>
      </c>
      <c r="BZ83" s="100">
        <v>33</v>
      </c>
      <c r="CA83" s="100">
        <v>28393.200000000001</v>
      </c>
      <c r="CB83" s="100">
        <v>26</v>
      </c>
      <c r="CC83" s="100">
        <v>22370.399999999998</v>
      </c>
      <c r="CD83" s="100">
        <v>25</v>
      </c>
      <c r="CE83" s="100">
        <v>21510</v>
      </c>
      <c r="CF83" s="100">
        <v>30</v>
      </c>
      <c r="CG83" s="100">
        <v>25812</v>
      </c>
      <c r="CH83" s="100">
        <v>22</v>
      </c>
      <c r="CI83" s="100">
        <v>18928.8</v>
      </c>
      <c r="CJ83" s="100">
        <v>24</v>
      </c>
      <c r="CK83" s="100">
        <v>20649.599999999999</v>
      </c>
      <c r="CL83" s="100">
        <v>24</v>
      </c>
      <c r="CM83" s="100">
        <v>20649.599999999999</v>
      </c>
      <c r="CN83" s="100">
        <v>25</v>
      </c>
      <c r="CO83" s="100">
        <v>21510</v>
      </c>
      <c r="CP83" s="100">
        <v>24</v>
      </c>
      <c r="CQ83" s="100">
        <v>20649.599999999999</v>
      </c>
      <c r="CR83" s="100">
        <v>40</v>
      </c>
      <c r="CS83" s="100">
        <v>34416</v>
      </c>
      <c r="CT83" s="100">
        <v>20</v>
      </c>
      <c r="CU83" s="100">
        <v>17208</v>
      </c>
    </row>
    <row r="84" spans="2:99">
      <c r="C84" s="99" t="s">
        <v>250</v>
      </c>
      <c r="D84" s="100">
        <v>4.0504267314035021</v>
      </c>
      <c r="E84" s="100">
        <v>3164.1933625724155</v>
      </c>
      <c r="F84" s="100">
        <v>36</v>
      </c>
      <c r="G84" s="100">
        <v>28123.199999999997</v>
      </c>
      <c r="H84" s="100">
        <v>26</v>
      </c>
      <c r="I84" s="100">
        <v>20311.199999999997</v>
      </c>
      <c r="J84" s="100">
        <v>25</v>
      </c>
      <c r="K84" s="100">
        <v>19530</v>
      </c>
      <c r="L84" s="100">
        <v>31</v>
      </c>
      <c r="M84" s="100">
        <v>24217.199999999997</v>
      </c>
      <c r="N84" s="100">
        <v>20</v>
      </c>
      <c r="O84" s="100">
        <v>15623.999999999998</v>
      </c>
      <c r="P84" s="100">
        <v>33</v>
      </c>
      <c r="Q84" s="100">
        <v>25779.599999999999</v>
      </c>
      <c r="R84" s="100">
        <v>28</v>
      </c>
      <c r="S84" s="100">
        <v>21873.599999999999</v>
      </c>
      <c r="T84" s="100">
        <v>38</v>
      </c>
      <c r="U84" s="100">
        <v>29685.599999999999</v>
      </c>
      <c r="V84" s="100">
        <v>29</v>
      </c>
      <c r="W84" s="100">
        <v>22654.799999999999</v>
      </c>
      <c r="X84" s="100">
        <v>32</v>
      </c>
      <c r="Y84" s="100">
        <v>24998.399999999998</v>
      </c>
      <c r="Z84" s="100">
        <v>29</v>
      </c>
      <c r="AA84" s="100">
        <v>22654.799999999999</v>
      </c>
      <c r="AB84" s="100">
        <v>29</v>
      </c>
      <c r="AC84" s="100">
        <v>22654.799999999999</v>
      </c>
      <c r="AD84" s="100">
        <v>35</v>
      </c>
      <c r="AE84" s="100">
        <v>27341.999999999996</v>
      </c>
      <c r="AF84" s="100">
        <v>26</v>
      </c>
      <c r="AG84" s="100">
        <v>20311.199999999997</v>
      </c>
      <c r="AH84" s="100">
        <v>32</v>
      </c>
      <c r="AI84" s="100">
        <v>24998.399999999998</v>
      </c>
      <c r="AJ84" s="100">
        <v>21</v>
      </c>
      <c r="AK84" s="100">
        <v>16405.199999999997</v>
      </c>
      <c r="AL84" s="100">
        <v>21</v>
      </c>
      <c r="AM84" s="100">
        <v>16405.199999999997</v>
      </c>
      <c r="AN84" s="100">
        <v>31</v>
      </c>
      <c r="AO84" s="100">
        <v>24217.199999999997</v>
      </c>
      <c r="AP84" s="100">
        <v>39</v>
      </c>
      <c r="AQ84" s="100">
        <v>30466.799999999996</v>
      </c>
      <c r="AR84" s="100">
        <v>34</v>
      </c>
      <c r="AS84" s="100">
        <v>26560.799999999999</v>
      </c>
      <c r="AT84" s="100">
        <v>20</v>
      </c>
      <c r="AU84" s="100">
        <v>15623.999999999998</v>
      </c>
      <c r="AV84" s="100">
        <v>30</v>
      </c>
      <c r="AW84" s="100">
        <v>23435.999999999996</v>
      </c>
      <c r="AX84" s="100">
        <v>29</v>
      </c>
      <c r="AY84" s="100">
        <v>22654.799999999999</v>
      </c>
      <c r="AZ84" s="100">
        <v>29</v>
      </c>
      <c r="BA84" s="100">
        <v>22654.799999999999</v>
      </c>
      <c r="BB84" s="100">
        <v>23</v>
      </c>
      <c r="BC84" s="100">
        <v>17967.599999999999</v>
      </c>
      <c r="BD84" s="100">
        <v>30</v>
      </c>
      <c r="BE84" s="100">
        <v>23435.999999999996</v>
      </c>
      <c r="BF84" s="100">
        <v>34</v>
      </c>
      <c r="BG84" s="100">
        <v>26560.799999999999</v>
      </c>
      <c r="BH84" s="100">
        <v>32</v>
      </c>
      <c r="BI84" s="100">
        <v>24998.399999999998</v>
      </c>
      <c r="BJ84" s="100">
        <v>33</v>
      </c>
      <c r="BK84" s="100">
        <v>25779.599999999999</v>
      </c>
      <c r="BL84" s="100">
        <v>33</v>
      </c>
      <c r="BM84" s="100">
        <v>25779.599999999999</v>
      </c>
      <c r="BN84" s="100">
        <v>23</v>
      </c>
      <c r="BO84" s="100">
        <v>17967.599999999999</v>
      </c>
      <c r="BP84" s="100">
        <v>23</v>
      </c>
      <c r="BQ84" s="100">
        <v>17967.599999999999</v>
      </c>
      <c r="BR84" s="100">
        <v>24</v>
      </c>
      <c r="BS84" s="100">
        <v>18748.8</v>
      </c>
      <c r="BT84" s="100">
        <v>23</v>
      </c>
      <c r="BU84" s="100">
        <v>17967.599999999999</v>
      </c>
      <c r="BV84" s="100">
        <v>32</v>
      </c>
      <c r="BW84" s="100">
        <v>24998.399999999998</v>
      </c>
      <c r="BX84" s="100">
        <v>38</v>
      </c>
      <c r="BY84" s="100">
        <v>29685.599999999999</v>
      </c>
      <c r="BZ84" s="100">
        <v>38</v>
      </c>
      <c r="CA84" s="100">
        <v>29685.599999999999</v>
      </c>
      <c r="CB84" s="100">
        <v>25</v>
      </c>
      <c r="CC84" s="100">
        <v>19530</v>
      </c>
      <c r="CD84" s="100">
        <v>29</v>
      </c>
      <c r="CE84" s="100">
        <v>22654.799999999999</v>
      </c>
      <c r="CF84" s="100">
        <v>30</v>
      </c>
      <c r="CG84" s="100">
        <v>23435.999999999996</v>
      </c>
      <c r="CH84" s="100">
        <v>24</v>
      </c>
      <c r="CI84" s="100">
        <v>18748.8</v>
      </c>
      <c r="CJ84" s="100">
        <v>22</v>
      </c>
      <c r="CK84" s="100">
        <v>17186.399999999998</v>
      </c>
      <c r="CL84" s="100">
        <v>24</v>
      </c>
      <c r="CM84" s="100">
        <v>18748.8</v>
      </c>
      <c r="CN84" s="100">
        <v>26</v>
      </c>
      <c r="CO84" s="100">
        <v>20311.199999999997</v>
      </c>
      <c r="CP84" s="100">
        <v>21</v>
      </c>
      <c r="CQ84" s="100">
        <v>16405.199999999997</v>
      </c>
      <c r="CR84" s="100">
        <v>42</v>
      </c>
      <c r="CS84" s="100">
        <v>32810.399999999994</v>
      </c>
      <c r="CT84" s="100">
        <v>20</v>
      </c>
      <c r="CU84" s="100">
        <v>15623.999999999998</v>
      </c>
    </row>
    <row r="85" spans="2:99">
      <c r="C85" s="99" t="s">
        <v>251</v>
      </c>
      <c r="D85" s="100">
        <v>4.2265322414645237</v>
      </c>
      <c r="E85" s="100">
        <v>633.97983621967853</v>
      </c>
      <c r="F85" s="100">
        <v>35</v>
      </c>
      <c r="G85" s="100">
        <v>5250</v>
      </c>
      <c r="H85" s="100">
        <v>27</v>
      </c>
      <c r="I85" s="100">
        <v>4050</v>
      </c>
      <c r="J85" s="100">
        <v>27</v>
      </c>
      <c r="K85" s="100">
        <v>4050</v>
      </c>
      <c r="L85" s="100">
        <v>35</v>
      </c>
      <c r="M85" s="100">
        <v>5250</v>
      </c>
      <c r="N85" s="100">
        <v>22</v>
      </c>
      <c r="O85" s="100">
        <v>3300</v>
      </c>
      <c r="P85" s="100">
        <v>34</v>
      </c>
      <c r="Q85" s="100">
        <v>5100</v>
      </c>
      <c r="R85" s="100">
        <v>28</v>
      </c>
      <c r="S85" s="100">
        <v>4200</v>
      </c>
      <c r="T85" s="100">
        <v>40</v>
      </c>
      <c r="U85" s="100">
        <v>6000</v>
      </c>
      <c r="V85" s="100">
        <v>32</v>
      </c>
      <c r="W85" s="100">
        <v>4800</v>
      </c>
      <c r="X85" s="100">
        <v>36</v>
      </c>
      <c r="Y85" s="100">
        <v>5400</v>
      </c>
      <c r="Z85" s="100">
        <v>36</v>
      </c>
      <c r="AA85" s="100">
        <v>5400</v>
      </c>
      <c r="AB85" s="100">
        <v>35</v>
      </c>
      <c r="AC85" s="100">
        <v>5250</v>
      </c>
      <c r="AD85" s="100">
        <v>44</v>
      </c>
      <c r="AE85" s="100">
        <v>6600</v>
      </c>
      <c r="AF85" s="100">
        <v>32</v>
      </c>
      <c r="AG85" s="100">
        <v>4800</v>
      </c>
      <c r="AH85" s="100">
        <v>35</v>
      </c>
      <c r="AI85" s="100">
        <v>5250</v>
      </c>
      <c r="AJ85" s="100">
        <v>25</v>
      </c>
      <c r="AK85" s="100">
        <v>3750</v>
      </c>
      <c r="AL85" s="100">
        <v>22</v>
      </c>
      <c r="AM85" s="100">
        <v>3300</v>
      </c>
      <c r="AN85" s="100">
        <v>34</v>
      </c>
      <c r="AO85" s="100">
        <v>5100</v>
      </c>
      <c r="AP85" s="100">
        <v>42</v>
      </c>
      <c r="AQ85" s="100">
        <v>6300</v>
      </c>
      <c r="AR85" s="100">
        <v>38</v>
      </c>
      <c r="AS85" s="100">
        <v>5700</v>
      </c>
      <c r="AT85" s="100">
        <v>21</v>
      </c>
      <c r="AU85" s="100">
        <v>3150</v>
      </c>
      <c r="AV85" s="100">
        <v>33</v>
      </c>
      <c r="AW85" s="100">
        <v>4950</v>
      </c>
      <c r="AX85" s="100">
        <v>34</v>
      </c>
      <c r="AY85" s="100">
        <v>5100</v>
      </c>
      <c r="AZ85" s="100">
        <v>35</v>
      </c>
      <c r="BA85" s="100">
        <v>5250</v>
      </c>
      <c r="BB85" s="100">
        <v>25</v>
      </c>
      <c r="BC85" s="100">
        <v>3750</v>
      </c>
      <c r="BD85" s="100">
        <v>32</v>
      </c>
      <c r="BE85" s="100">
        <v>4800</v>
      </c>
      <c r="BF85" s="100">
        <v>34</v>
      </c>
      <c r="BG85" s="100">
        <v>5100</v>
      </c>
      <c r="BH85" s="100">
        <v>31</v>
      </c>
      <c r="BI85" s="100">
        <v>4650</v>
      </c>
      <c r="BJ85" s="100">
        <v>33</v>
      </c>
      <c r="BK85" s="100">
        <v>4950</v>
      </c>
      <c r="BL85" s="100">
        <v>32</v>
      </c>
      <c r="BM85" s="100">
        <v>4800</v>
      </c>
      <c r="BN85" s="100">
        <v>26</v>
      </c>
      <c r="BO85" s="100">
        <v>3900</v>
      </c>
      <c r="BP85" s="100">
        <v>22</v>
      </c>
      <c r="BQ85" s="100">
        <v>3300</v>
      </c>
      <c r="BR85" s="100">
        <v>27</v>
      </c>
      <c r="BS85" s="100">
        <v>4050</v>
      </c>
      <c r="BT85" s="100">
        <v>27</v>
      </c>
      <c r="BU85" s="100">
        <v>4050</v>
      </c>
      <c r="BV85" s="100">
        <v>41</v>
      </c>
      <c r="BW85" s="100">
        <v>6150</v>
      </c>
      <c r="BX85" s="100">
        <v>39</v>
      </c>
      <c r="BY85" s="100">
        <v>5850</v>
      </c>
      <c r="BZ85" s="100">
        <v>35</v>
      </c>
      <c r="CA85" s="100">
        <v>5250</v>
      </c>
      <c r="CB85" s="100">
        <v>31</v>
      </c>
      <c r="CC85" s="100">
        <v>4650</v>
      </c>
      <c r="CD85" s="100">
        <v>29</v>
      </c>
      <c r="CE85" s="100">
        <v>4350</v>
      </c>
      <c r="CF85" s="100">
        <v>34</v>
      </c>
      <c r="CG85" s="100">
        <v>5100</v>
      </c>
      <c r="CH85" s="100">
        <v>23</v>
      </c>
      <c r="CI85" s="100">
        <v>3450</v>
      </c>
      <c r="CJ85" s="100">
        <v>23</v>
      </c>
      <c r="CK85" s="100">
        <v>3450</v>
      </c>
      <c r="CL85" s="100">
        <v>26</v>
      </c>
      <c r="CM85" s="100">
        <v>3900</v>
      </c>
      <c r="CN85" s="100">
        <v>27</v>
      </c>
      <c r="CO85" s="100">
        <v>4050</v>
      </c>
      <c r="CP85" s="100">
        <v>24</v>
      </c>
      <c r="CQ85" s="100">
        <v>3600</v>
      </c>
      <c r="CR85" s="100">
        <v>41</v>
      </c>
      <c r="CS85" s="100">
        <v>6150</v>
      </c>
      <c r="CT85" s="100">
        <v>22</v>
      </c>
      <c r="CU85" s="100">
        <v>3300</v>
      </c>
    </row>
    <row r="86" spans="2:99">
      <c r="C86" s="99" t="s">
        <v>252</v>
      </c>
      <c r="D86" s="100">
        <v>3.8743212213424805</v>
      </c>
      <c r="E86" s="100">
        <v>2092.1334595249396</v>
      </c>
      <c r="F86" s="100">
        <v>37</v>
      </c>
      <c r="G86" s="100">
        <v>19980</v>
      </c>
      <c r="H86" s="100">
        <v>24</v>
      </c>
      <c r="I86" s="100">
        <v>12960</v>
      </c>
      <c r="J86" s="100">
        <v>26</v>
      </c>
      <c r="K86" s="100">
        <v>14040</v>
      </c>
      <c r="L86" s="100">
        <v>30</v>
      </c>
      <c r="M86" s="100">
        <v>16200</v>
      </c>
      <c r="N86" s="100">
        <v>23</v>
      </c>
      <c r="O86" s="100">
        <v>12420</v>
      </c>
      <c r="P86" s="100">
        <v>35</v>
      </c>
      <c r="Q86" s="100">
        <v>18900</v>
      </c>
      <c r="R86" s="100">
        <v>26</v>
      </c>
      <c r="S86" s="100">
        <v>14040</v>
      </c>
      <c r="T86" s="100">
        <v>37</v>
      </c>
      <c r="U86" s="100">
        <v>19980</v>
      </c>
      <c r="V86" s="100">
        <v>34</v>
      </c>
      <c r="W86" s="100">
        <v>18360</v>
      </c>
      <c r="X86" s="100">
        <v>31</v>
      </c>
      <c r="Y86" s="100">
        <v>16740</v>
      </c>
      <c r="Z86" s="100">
        <v>34</v>
      </c>
      <c r="AA86" s="100">
        <v>18360</v>
      </c>
      <c r="AB86" s="100">
        <v>34</v>
      </c>
      <c r="AC86" s="100">
        <v>18360</v>
      </c>
      <c r="AD86" s="100">
        <v>36</v>
      </c>
      <c r="AE86" s="100">
        <v>19440</v>
      </c>
      <c r="AF86" s="100">
        <v>27</v>
      </c>
      <c r="AG86" s="100">
        <v>14580</v>
      </c>
      <c r="AH86" s="100">
        <v>33</v>
      </c>
      <c r="AI86" s="100">
        <v>17820</v>
      </c>
      <c r="AJ86" s="100">
        <v>20</v>
      </c>
      <c r="AK86" s="100">
        <v>10800</v>
      </c>
      <c r="AL86" s="100">
        <v>21</v>
      </c>
      <c r="AM86" s="100">
        <v>11340</v>
      </c>
      <c r="AN86" s="100">
        <v>32</v>
      </c>
      <c r="AO86" s="100">
        <v>17280</v>
      </c>
      <c r="AP86" s="100">
        <v>36</v>
      </c>
      <c r="AQ86" s="100">
        <v>19440</v>
      </c>
      <c r="AR86" s="100">
        <v>36</v>
      </c>
      <c r="AS86" s="100">
        <v>19440</v>
      </c>
      <c r="AT86" s="100">
        <v>22</v>
      </c>
      <c r="AU86" s="100">
        <v>11880</v>
      </c>
      <c r="AV86" s="100">
        <v>30</v>
      </c>
      <c r="AW86" s="100">
        <v>16200</v>
      </c>
      <c r="AX86" s="100">
        <v>32</v>
      </c>
      <c r="AY86" s="100">
        <v>17280</v>
      </c>
      <c r="AZ86" s="100">
        <v>33</v>
      </c>
      <c r="BA86" s="100">
        <v>17820</v>
      </c>
      <c r="BB86" s="100">
        <v>23</v>
      </c>
      <c r="BC86" s="100">
        <v>12420</v>
      </c>
      <c r="BD86" s="100">
        <v>28</v>
      </c>
      <c r="BE86" s="100">
        <v>15120</v>
      </c>
      <c r="BF86" s="100">
        <v>36</v>
      </c>
      <c r="BG86" s="100">
        <v>19440</v>
      </c>
      <c r="BH86" s="100">
        <v>31</v>
      </c>
      <c r="BI86" s="100">
        <v>16740</v>
      </c>
      <c r="BJ86" s="100">
        <v>31</v>
      </c>
      <c r="BK86" s="100">
        <v>16740</v>
      </c>
      <c r="BL86" s="100">
        <v>31</v>
      </c>
      <c r="BM86" s="100">
        <v>16740</v>
      </c>
      <c r="BN86" s="100">
        <v>25</v>
      </c>
      <c r="BO86" s="100">
        <v>13500</v>
      </c>
      <c r="BP86" s="100">
        <v>24</v>
      </c>
      <c r="BQ86" s="100">
        <v>12960</v>
      </c>
      <c r="BR86" s="100">
        <v>26</v>
      </c>
      <c r="BS86" s="100">
        <v>14040</v>
      </c>
      <c r="BT86" s="100">
        <v>25</v>
      </c>
      <c r="BU86" s="100">
        <v>13500</v>
      </c>
      <c r="BV86" s="100">
        <v>35</v>
      </c>
      <c r="BW86" s="100">
        <v>18900</v>
      </c>
      <c r="BX86" s="100">
        <v>42</v>
      </c>
      <c r="BY86" s="100">
        <v>22680</v>
      </c>
      <c r="BZ86" s="100">
        <v>34</v>
      </c>
      <c r="CA86" s="100">
        <v>18360</v>
      </c>
      <c r="CB86" s="100">
        <v>27</v>
      </c>
      <c r="CC86" s="100">
        <v>14580</v>
      </c>
      <c r="CD86" s="100">
        <v>27</v>
      </c>
      <c r="CE86" s="100">
        <v>14580</v>
      </c>
      <c r="CF86" s="100">
        <v>31</v>
      </c>
      <c r="CG86" s="100">
        <v>16740</v>
      </c>
      <c r="CH86" s="100">
        <v>25</v>
      </c>
      <c r="CI86" s="100">
        <v>13500</v>
      </c>
      <c r="CJ86" s="100">
        <v>23</v>
      </c>
      <c r="CK86" s="100">
        <v>12420</v>
      </c>
      <c r="CL86" s="100">
        <v>24</v>
      </c>
      <c r="CM86" s="100">
        <v>12960</v>
      </c>
      <c r="CN86" s="100">
        <v>24</v>
      </c>
      <c r="CO86" s="100">
        <v>12960</v>
      </c>
      <c r="CP86" s="100">
        <v>21</v>
      </c>
      <c r="CQ86" s="100">
        <v>11340</v>
      </c>
      <c r="CR86" s="100">
        <v>44</v>
      </c>
      <c r="CS86" s="100">
        <v>23760</v>
      </c>
      <c r="CT86" s="100">
        <v>24</v>
      </c>
      <c r="CU86" s="100">
        <v>12960</v>
      </c>
    </row>
    <row r="87" spans="2:99">
      <c r="B87" s="99" t="s">
        <v>131</v>
      </c>
      <c r="C87" s="99" t="s">
        <v>253</v>
      </c>
      <c r="D87" s="100">
        <v>2.4654771408543055</v>
      </c>
      <c r="E87" s="100">
        <v>4819.5147149419963</v>
      </c>
      <c r="F87" s="100">
        <v>20</v>
      </c>
      <c r="G87" s="100">
        <v>39096</v>
      </c>
      <c r="H87" s="100">
        <v>17</v>
      </c>
      <c r="I87" s="100">
        <v>33231.599999999999</v>
      </c>
      <c r="J87" s="100">
        <v>17</v>
      </c>
      <c r="K87" s="100">
        <v>33231.599999999999</v>
      </c>
      <c r="L87" s="100">
        <v>13</v>
      </c>
      <c r="M87" s="100">
        <v>25412.399999999998</v>
      </c>
      <c r="N87" s="100">
        <v>23</v>
      </c>
      <c r="O87" s="100">
        <v>44960.4</v>
      </c>
      <c r="P87" s="100">
        <v>21</v>
      </c>
      <c r="Q87" s="100">
        <v>41050.799999999996</v>
      </c>
      <c r="R87" s="100">
        <v>13</v>
      </c>
      <c r="S87" s="100">
        <v>25412.399999999998</v>
      </c>
      <c r="T87" s="100">
        <v>18</v>
      </c>
      <c r="U87" s="100">
        <v>35186.400000000001</v>
      </c>
      <c r="V87" s="100">
        <v>13</v>
      </c>
      <c r="W87" s="100">
        <v>25412.399999999998</v>
      </c>
      <c r="X87" s="100">
        <v>20</v>
      </c>
      <c r="Y87" s="100">
        <v>39096</v>
      </c>
      <c r="Z87" s="100">
        <v>23</v>
      </c>
      <c r="AA87" s="100">
        <v>44960.4</v>
      </c>
      <c r="AB87" s="100">
        <v>22</v>
      </c>
      <c r="AC87" s="100">
        <v>43005.599999999999</v>
      </c>
      <c r="AD87" s="100">
        <v>20</v>
      </c>
      <c r="AE87" s="100">
        <v>39096</v>
      </c>
      <c r="AF87" s="100">
        <v>14</v>
      </c>
      <c r="AG87" s="100">
        <v>27367.200000000001</v>
      </c>
      <c r="AH87" s="100">
        <v>16</v>
      </c>
      <c r="AI87" s="100">
        <v>31276.799999999999</v>
      </c>
      <c r="AJ87" s="100">
        <v>24</v>
      </c>
      <c r="AK87" s="100">
        <v>46915.199999999997</v>
      </c>
      <c r="AL87" s="100">
        <v>15</v>
      </c>
      <c r="AM87" s="100">
        <v>29322</v>
      </c>
      <c r="AN87" s="100">
        <v>27</v>
      </c>
      <c r="AO87" s="100">
        <v>52779.6</v>
      </c>
      <c r="AP87" s="100">
        <v>26</v>
      </c>
      <c r="AQ87" s="100">
        <v>50824.799999999996</v>
      </c>
      <c r="AR87" s="100">
        <v>14</v>
      </c>
      <c r="AS87" s="100">
        <v>27367.200000000001</v>
      </c>
      <c r="AT87" s="100">
        <v>16</v>
      </c>
      <c r="AU87" s="100">
        <v>31276.799999999999</v>
      </c>
      <c r="AV87" s="100">
        <v>15</v>
      </c>
      <c r="AW87" s="100">
        <v>29322</v>
      </c>
      <c r="AX87" s="100">
        <v>30</v>
      </c>
      <c r="AY87" s="100">
        <v>58644</v>
      </c>
      <c r="AZ87" s="100">
        <v>15</v>
      </c>
      <c r="BA87" s="100">
        <v>29322</v>
      </c>
      <c r="BB87" s="100">
        <v>17</v>
      </c>
      <c r="BC87" s="100">
        <v>33231.599999999999</v>
      </c>
      <c r="BD87" s="100">
        <v>16</v>
      </c>
      <c r="BE87" s="100">
        <v>31276.799999999999</v>
      </c>
      <c r="BF87" s="100">
        <v>19</v>
      </c>
      <c r="BG87" s="100">
        <v>37141.199999999997</v>
      </c>
      <c r="BH87" s="100">
        <v>22</v>
      </c>
      <c r="BI87" s="100">
        <v>43005.599999999999</v>
      </c>
      <c r="BJ87" s="100">
        <v>16</v>
      </c>
      <c r="BK87" s="100">
        <v>31276.799999999999</v>
      </c>
      <c r="BL87" s="100">
        <v>28</v>
      </c>
      <c r="BM87" s="100">
        <v>54734.400000000001</v>
      </c>
      <c r="BN87" s="100">
        <v>26</v>
      </c>
      <c r="BO87" s="100">
        <v>50824.799999999996</v>
      </c>
      <c r="BP87" s="100">
        <v>17</v>
      </c>
      <c r="BQ87" s="100">
        <v>33231.599999999999</v>
      </c>
      <c r="BR87" s="100">
        <v>16</v>
      </c>
      <c r="BS87" s="100">
        <v>31276.799999999999</v>
      </c>
      <c r="BT87" s="100">
        <v>30</v>
      </c>
      <c r="BU87" s="100">
        <v>58644</v>
      </c>
      <c r="BV87" s="100">
        <v>21</v>
      </c>
      <c r="BW87" s="100">
        <v>41050.799999999996</v>
      </c>
      <c r="BX87" s="100">
        <v>20</v>
      </c>
      <c r="BY87" s="100">
        <v>39096</v>
      </c>
      <c r="BZ87" s="100">
        <v>16</v>
      </c>
      <c r="CA87" s="100">
        <v>31276.799999999999</v>
      </c>
      <c r="CB87" s="100">
        <v>20</v>
      </c>
      <c r="CC87" s="100">
        <v>39096</v>
      </c>
      <c r="CD87" s="100">
        <v>27</v>
      </c>
      <c r="CE87" s="100">
        <v>52779.6</v>
      </c>
      <c r="CF87" s="100">
        <v>22</v>
      </c>
      <c r="CG87" s="100">
        <v>43005.599999999999</v>
      </c>
      <c r="CH87" s="100">
        <v>28</v>
      </c>
      <c r="CI87" s="100">
        <v>54734.400000000001</v>
      </c>
      <c r="CJ87" s="100">
        <v>22</v>
      </c>
      <c r="CK87" s="100">
        <v>43005.599999999999</v>
      </c>
      <c r="CL87" s="100">
        <v>18</v>
      </c>
      <c r="CM87" s="100">
        <v>35186.400000000001</v>
      </c>
      <c r="CN87" s="100">
        <v>17</v>
      </c>
      <c r="CO87" s="100">
        <v>33231.599999999999</v>
      </c>
      <c r="CP87" s="100">
        <v>23</v>
      </c>
      <c r="CQ87" s="100">
        <v>44960.4</v>
      </c>
      <c r="CR87" s="100">
        <v>26</v>
      </c>
      <c r="CS87" s="100">
        <v>50824.799999999996</v>
      </c>
      <c r="CT87" s="100">
        <v>25</v>
      </c>
      <c r="CU87" s="100">
        <v>48870</v>
      </c>
    </row>
    <row r="88" spans="2:99">
      <c r="C88" s="99" t="s">
        <v>254</v>
      </c>
      <c r="D88" s="100">
        <v>2.8176881609763496</v>
      </c>
      <c r="E88" s="100">
        <v>5332.1930758316439</v>
      </c>
      <c r="F88" s="100">
        <v>22</v>
      </c>
      <c r="G88" s="100">
        <v>41632.799999999996</v>
      </c>
      <c r="H88" s="100">
        <v>16</v>
      </c>
      <c r="I88" s="100">
        <v>30278.399999999998</v>
      </c>
      <c r="J88" s="100">
        <v>17</v>
      </c>
      <c r="K88" s="100">
        <v>32170.799999999999</v>
      </c>
      <c r="L88" s="100">
        <v>14</v>
      </c>
      <c r="M88" s="100">
        <v>26493.599999999999</v>
      </c>
      <c r="N88" s="100">
        <v>23</v>
      </c>
      <c r="O88" s="100">
        <v>43525.2</v>
      </c>
      <c r="P88" s="100">
        <v>17</v>
      </c>
      <c r="Q88" s="100">
        <v>32170.799999999999</v>
      </c>
      <c r="R88" s="100">
        <v>15</v>
      </c>
      <c r="S88" s="100">
        <v>28385.999999999996</v>
      </c>
      <c r="T88" s="100">
        <v>17</v>
      </c>
      <c r="U88" s="100">
        <v>32170.799999999999</v>
      </c>
      <c r="V88" s="100">
        <v>14</v>
      </c>
      <c r="W88" s="100">
        <v>26493.599999999999</v>
      </c>
      <c r="X88" s="100">
        <v>21</v>
      </c>
      <c r="Y88" s="100">
        <v>39740.399999999994</v>
      </c>
      <c r="Z88" s="100">
        <v>24</v>
      </c>
      <c r="AA88" s="100">
        <v>45417.599999999999</v>
      </c>
      <c r="AB88" s="100">
        <v>21</v>
      </c>
      <c r="AC88" s="100">
        <v>39740.399999999994</v>
      </c>
      <c r="AD88" s="100">
        <v>17</v>
      </c>
      <c r="AE88" s="100">
        <v>32170.799999999999</v>
      </c>
      <c r="AF88" s="100">
        <v>13</v>
      </c>
      <c r="AG88" s="100">
        <v>24601.199999999997</v>
      </c>
      <c r="AH88" s="100">
        <v>14</v>
      </c>
      <c r="AI88" s="100">
        <v>26493.599999999999</v>
      </c>
      <c r="AJ88" s="100">
        <v>25</v>
      </c>
      <c r="AK88" s="100">
        <v>47310</v>
      </c>
      <c r="AL88" s="100">
        <v>15</v>
      </c>
      <c r="AM88" s="100">
        <v>28385.999999999996</v>
      </c>
      <c r="AN88" s="100">
        <v>27</v>
      </c>
      <c r="AO88" s="100">
        <v>51094.799999999996</v>
      </c>
      <c r="AP88" s="100">
        <v>24</v>
      </c>
      <c r="AQ88" s="100">
        <v>45417.599999999999</v>
      </c>
      <c r="AR88" s="100">
        <v>16</v>
      </c>
      <c r="AS88" s="100">
        <v>30278.399999999998</v>
      </c>
      <c r="AT88" s="100">
        <v>15</v>
      </c>
      <c r="AU88" s="100">
        <v>28385.999999999996</v>
      </c>
      <c r="AV88" s="100">
        <v>15</v>
      </c>
      <c r="AW88" s="100">
        <v>28385.999999999996</v>
      </c>
      <c r="AX88" s="100">
        <v>25</v>
      </c>
      <c r="AY88" s="100">
        <v>47310</v>
      </c>
      <c r="AZ88" s="100">
        <v>14</v>
      </c>
      <c r="BA88" s="100">
        <v>26493.599999999999</v>
      </c>
      <c r="BB88" s="100">
        <v>19</v>
      </c>
      <c r="BC88" s="100">
        <v>35955.599999999999</v>
      </c>
      <c r="BD88" s="100">
        <v>16</v>
      </c>
      <c r="BE88" s="100">
        <v>30278.399999999998</v>
      </c>
      <c r="BF88" s="100">
        <v>19</v>
      </c>
      <c r="BG88" s="100">
        <v>35955.599999999999</v>
      </c>
      <c r="BH88" s="100">
        <v>23</v>
      </c>
      <c r="BI88" s="100">
        <v>43525.2</v>
      </c>
      <c r="BJ88" s="100">
        <v>16</v>
      </c>
      <c r="BK88" s="100">
        <v>30278.399999999998</v>
      </c>
      <c r="BL88" s="100">
        <v>26</v>
      </c>
      <c r="BM88" s="100">
        <v>49202.399999999994</v>
      </c>
      <c r="BN88" s="100">
        <v>29</v>
      </c>
      <c r="BO88" s="100">
        <v>54879.6</v>
      </c>
      <c r="BP88" s="100">
        <v>19</v>
      </c>
      <c r="BQ88" s="100">
        <v>35955.599999999999</v>
      </c>
      <c r="BR88" s="100">
        <v>17</v>
      </c>
      <c r="BS88" s="100">
        <v>32170.799999999999</v>
      </c>
      <c r="BT88" s="100">
        <v>31</v>
      </c>
      <c r="BU88" s="100">
        <v>58664.399999999994</v>
      </c>
      <c r="BV88" s="100">
        <v>23</v>
      </c>
      <c r="BW88" s="100">
        <v>43525.2</v>
      </c>
      <c r="BX88" s="100">
        <v>17</v>
      </c>
      <c r="BY88" s="100">
        <v>32170.799999999999</v>
      </c>
      <c r="BZ88" s="100">
        <v>19</v>
      </c>
      <c r="CA88" s="100">
        <v>35955.599999999999</v>
      </c>
      <c r="CB88" s="100">
        <v>21</v>
      </c>
      <c r="CC88" s="100">
        <v>39740.399999999994</v>
      </c>
      <c r="CD88" s="100">
        <v>25</v>
      </c>
      <c r="CE88" s="100">
        <v>47310</v>
      </c>
      <c r="CF88" s="100">
        <v>21</v>
      </c>
      <c r="CG88" s="100">
        <v>39740.399999999994</v>
      </c>
      <c r="CH88" s="100">
        <v>23</v>
      </c>
      <c r="CI88" s="100">
        <v>43525.2</v>
      </c>
      <c r="CJ88" s="100">
        <v>19</v>
      </c>
      <c r="CK88" s="100">
        <v>35955.599999999999</v>
      </c>
      <c r="CL88" s="100">
        <v>18</v>
      </c>
      <c r="CM88" s="100">
        <v>34063.199999999997</v>
      </c>
      <c r="CN88" s="100">
        <v>17</v>
      </c>
      <c r="CO88" s="100">
        <v>32170.799999999999</v>
      </c>
      <c r="CP88" s="100">
        <v>25</v>
      </c>
      <c r="CQ88" s="100">
        <v>47310</v>
      </c>
      <c r="CR88" s="100">
        <v>22</v>
      </c>
      <c r="CS88" s="100">
        <v>41632.799999999996</v>
      </c>
      <c r="CT88" s="100">
        <v>24</v>
      </c>
      <c r="CU88" s="100">
        <v>45417.599999999999</v>
      </c>
    </row>
    <row r="89" spans="2:99">
      <c r="C89" s="99" t="s">
        <v>255</v>
      </c>
      <c r="D89" s="100">
        <v>2.4654771408543055</v>
      </c>
      <c r="E89" s="100">
        <v>5911.2279929122824</v>
      </c>
      <c r="F89" s="100">
        <v>19</v>
      </c>
      <c r="G89" s="100">
        <v>45554.400000000001</v>
      </c>
      <c r="H89" s="100">
        <v>15</v>
      </c>
      <c r="I89" s="100">
        <v>35964</v>
      </c>
      <c r="J89" s="100">
        <v>17</v>
      </c>
      <c r="K89" s="100">
        <v>40759.199999999997</v>
      </c>
      <c r="L89" s="100">
        <v>13</v>
      </c>
      <c r="M89" s="100">
        <v>31168.799999999999</v>
      </c>
      <c r="N89" s="100">
        <v>22</v>
      </c>
      <c r="O89" s="100">
        <v>52747.199999999997</v>
      </c>
      <c r="P89" s="100">
        <v>17</v>
      </c>
      <c r="Q89" s="100">
        <v>40759.199999999997</v>
      </c>
      <c r="R89" s="100">
        <v>12</v>
      </c>
      <c r="S89" s="100">
        <v>28771.199999999997</v>
      </c>
      <c r="T89" s="100">
        <v>16</v>
      </c>
      <c r="U89" s="100">
        <v>38361.599999999999</v>
      </c>
      <c r="V89" s="100">
        <v>12</v>
      </c>
      <c r="W89" s="100">
        <v>28771.199999999997</v>
      </c>
      <c r="X89" s="100">
        <v>20</v>
      </c>
      <c r="Y89" s="100">
        <v>47952</v>
      </c>
      <c r="Z89" s="100">
        <v>25</v>
      </c>
      <c r="AA89" s="100">
        <v>59940</v>
      </c>
      <c r="AB89" s="100">
        <v>21</v>
      </c>
      <c r="AC89" s="100">
        <v>50349.599999999999</v>
      </c>
      <c r="AD89" s="100">
        <v>18</v>
      </c>
      <c r="AE89" s="100">
        <v>43156.799999999996</v>
      </c>
      <c r="AF89" s="100">
        <v>12</v>
      </c>
      <c r="AG89" s="100">
        <v>28771.199999999997</v>
      </c>
      <c r="AH89" s="100">
        <v>14</v>
      </c>
      <c r="AI89" s="100">
        <v>33566.400000000001</v>
      </c>
      <c r="AJ89" s="100">
        <v>25</v>
      </c>
      <c r="AK89" s="100">
        <v>59940</v>
      </c>
      <c r="AL89" s="100">
        <v>12</v>
      </c>
      <c r="AM89" s="100">
        <v>28771.199999999997</v>
      </c>
      <c r="AN89" s="100">
        <v>25</v>
      </c>
      <c r="AO89" s="100">
        <v>59940</v>
      </c>
      <c r="AP89" s="100">
        <v>23</v>
      </c>
      <c r="AQ89" s="100">
        <v>55144.799999999996</v>
      </c>
      <c r="AR89" s="100">
        <v>16</v>
      </c>
      <c r="AS89" s="100">
        <v>38361.599999999999</v>
      </c>
      <c r="AT89" s="100">
        <v>15</v>
      </c>
      <c r="AU89" s="100">
        <v>35964</v>
      </c>
      <c r="AV89" s="100">
        <v>13</v>
      </c>
      <c r="AW89" s="100">
        <v>31168.799999999999</v>
      </c>
      <c r="AX89" s="100">
        <v>26</v>
      </c>
      <c r="AY89" s="100">
        <v>62337.599999999999</v>
      </c>
      <c r="AZ89" s="100">
        <v>13</v>
      </c>
      <c r="BA89" s="100">
        <v>31168.799999999999</v>
      </c>
      <c r="BB89" s="100">
        <v>17</v>
      </c>
      <c r="BC89" s="100">
        <v>40759.199999999997</v>
      </c>
      <c r="BD89" s="100">
        <v>18</v>
      </c>
      <c r="BE89" s="100">
        <v>43156.799999999996</v>
      </c>
      <c r="BF89" s="100">
        <v>20</v>
      </c>
      <c r="BG89" s="100">
        <v>47952</v>
      </c>
      <c r="BH89" s="100">
        <v>21</v>
      </c>
      <c r="BI89" s="100">
        <v>50349.599999999999</v>
      </c>
      <c r="BJ89" s="100">
        <v>17</v>
      </c>
      <c r="BK89" s="100">
        <v>40759.199999999997</v>
      </c>
      <c r="BL89" s="100">
        <v>27</v>
      </c>
      <c r="BM89" s="100">
        <v>64735.199999999997</v>
      </c>
      <c r="BN89" s="100">
        <v>29</v>
      </c>
      <c r="BO89" s="100">
        <v>69530.399999999994</v>
      </c>
      <c r="BP89" s="100">
        <v>17</v>
      </c>
      <c r="BQ89" s="100">
        <v>40759.199999999997</v>
      </c>
      <c r="BR89" s="100">
        <v>17</v>
      </c>
      <c r="BS89" s="100">
        <v>40759.199999999997</v>
      </c>
      <c r="BT89" s="100">
        <v>27</v>
      </c>
      <c r="BU89" s="100">
        <v>64735.199999999997</v>
      </c>
      <c r="BV89" s="100">
        <v>22</v>
      </c>
      <c r="BW89" s="100">
        <v>52747.199999999997</v>
      </c>
      <c r="BX89" s="100">
        <v>19</v>
      </c>
      <c r="BY89" s="100">
        <v>45554.400000000001</v>
      </c>
      <c r="BZ89" s="100">
        <v>18</v>
      </c>
      <c r="CA89" s="100">
        <v>43156.799999999996</v>
      </c>
      <c r="CB89" s="100">
        <v>20</v>
      </c>
      <c r="CC89" s="100">
        <v>47952</v>
      </c>
      <c r="CD89" s="100">
        <v>26</v>
      </c>
      <c r="CE89" s="100">
        <v>62337.599999999999</v>
      </c>
      <c r="CF89" s="100">
        <v>21</v>
      </c>
      <c r="CG89" s="100">
        <v>50349.599999999999</v>
      </c>
      <c r="CH89" s="100">
        <v>25</v>
      </c>
      <c r="CI89" s="100">
        <v>59940</v>
      </c>
      <c r="CJ89" s="100">
        <v>22</v>
      </c>
      <c r="CK89" s="100">
        <v>52747.199999999997</v>
      </c>
      <c r="CL89" s="100">
        <v>18</v>
      </c>
      <c r="CM89" s="100">
        <v>43156.799999999996</v>
      </c>
      <c r="CN89" s="100">
        <v>17</v>
      </c>
      <c r="CO89" s="100">
        <v>40759.199999999997</v>
      </c>
      <c r="CP89" s="100">
        <v>22</v>
      </c>
      <c r="CQ89" s="100">
        <v>52747.199999999997</v>
      </c>
      <c r="CR89" s="100">
        <v>24</v>
      </c>
      <c r="CS89" s="100">
        <v>57542.399999999994</v>
      </c>
      <c r="CT89" s="100">
        <v>23</v>
      </c>
      <c r="CU89" s="100">
        <v>55144.799999999996</v>
      </c>
    </row>
    <row r="90" spans="2:99">
      <c r="C90" s="99" t="s">
        <v>256</v>
      </c>
      <c r="D90" s="100">
        <v>2.4654771408543055</v>
      </c>
      <c r="E90" s="100">
        <v>5417.1463738850798</v>
      </c>
      <c r="F90" s="100">
        <v>20</v>
      </c>
      <c r="G90" s="100">
        <v>43944</v>
      </c>
      <c r="H90" s="100">
        <v>15</v>
      </c>
      <c r="I90" s="100">
        <v>32958</v>
      </c>
      <c r="J90" s="100">
        <v>16</v>
      </c>
      <c r="K90" s="100">
        <v>35155.199999999997</v>
      </c>
      <c r="L90" s="100">
        <v>12</v>
      </c>
      <c r="M90" s="100">
        <v>26366.399999999998</v>
      </c>
      <c r="N90" s="100">
        <v>22</v>
      </c>
      <c r="O90" s="100">
        <v>48338.399999999994</v>
      </c>
      <c r="P90" s="100">
        <v>18</v>
      </c>
      <c r="Q90" s="100">
        <v>39549.599999999999</v>
      </c>
      <c r="R90" s="100">
        <v>15</v>
      </c>
      <c r="S90" s="100">
        <v>32958</v>
      </c>
      <c r="T90" s="100">
        <v>17</v>
      </c>
      <c r="U90" s="100">
        <v>37352.399999999994</v>
      </c>
      <c r="V90" s="100">
        <v>12</v>
      </c>
      <c r="W90" s="100">
        <v>26366.399999999998</v>
      </c>
      <c r="X90" s="100">
        <v>22</v>
      </c>
      <c r="Y90" s="100">
        <v>48338.399999999994</v>
      </c>
      <c r="Z90" s="100">
        <v>25</v>
      </c>
      <c r="AA90" s="100">
        <v>54929.999999999993</v>
      </c>
      <c r="AB90" s="100">
        <v>21</v>
      </c>
      <c r="AC90" s="100">
        <v>46141.2</v>
      </c>
      <c r="AD90" s="100">
        <v>16</v>
      </c>
      <c r="AE90" s="100">
        <v>35155.199999999997</v>
      </c>
      <c r="AF90" s="100">
        <v>12</v>
      </c>
      <c r="AG90" s="100">
        <v>26366.399999999998</v>
      </c>
      <c r="AH90" s="100">
        <v>14</v>
      </c>
      <c r="AI90" s="100">
        <v>30760.799999999996</v>
      </c>
      <c r="AJ90" s="100">
        <v>28</v>
      </c>
      <c r="AK90" s="100">
        <v>61521.599999999991</v>
      </c>
      <c r="AL90" s="100">
        <v>13</v>
      </c>
      <c r="AM90" s="100">
        <v>28563.599999999999</v>
      </c>
      <c r="AN90" s="100">
        <v>22</v>
      </c>
      <c r="AO90" s="100">
        <v>48338.399999999994</v>
      </c>
      <c r="AP90" s="100">
        <v>23</v>
      </c>
      <c r="AQ90" s="100">
        <v>50535.6</v>
      </c>
      <c r="AR90" s="100">
        <v>14</v>
      </c>
      <c r="AS90" s="100">
        <v>30760.799999999996</v>
      </c>
      <c r="AT90" s="100">
        <v>15</v>
      </c>
      <c r="AU90" s="100">
        <v>32958</v>
      </c>
      <c r="AV90" s="100">
        <v>16</v>
      </c>
      <c r="AW90" s="100">
        <v>35155.199999999997</v>
      </c>
      <c r="AX90" s="100">
        <v>24</v>
      </c>
      <c r="AY90" s="100">
        <v>52732.799999999996</v>
      </c>
      <c r="AZ90" s="100">
        <v>15</v>
      </c>
      <c r="BA90" s="100">
        <v>32958</v>
      </c>
      <c r="BB90" s="100">
        <v>20</v>
      </c>
      <c r="BC90" s="100">
        <v>43944</v>
      </c>
      <c r="BD90" s="100">
        <v>18</v>
      </c>
      <c r="BE90" s="100">
        <v>39549.599999999999</v>
      </c>
      <c r="BF90" s="100">
        <v>19</v>
      </c>
      <c r="BG90" s="100">
        <v>41746.799999999996</v>
      </c>
      <c r="BH90" s="100">
        <v>23</v>
      </c>
      <c r="BI90" s="100">
        <v>50535.6</v>
      </c>
      <c r="BJ90" s="100">
        <v>15</v>
      </c>
      <c r="BK90" s="100">
        <v>32958</v>
      </c>
      <c r="BL90" s="100">
        <v>25</v>
      </c>
      <c r="BM90" s="100">
        <v>54929.999999999993</v>
      </c>
      <c r="BN90" s="100">
        <v>26</v>
      </c>
      <c r="BO90" s="100">
        <v>57127.199999999997</v>
      </c>
      <c r="BP90" s="100">
        <v>17</v>
      </c>
      <c r="BQ90" s="100">
        <v>37352.399999999994</v>
      </c>
      <c r="BR90" s="100">
        <v>17</v>
      </c>
      <c r="BS90" s="100">
        <v>37352.399999999994</v>
      </c>
      <c r="BT90" s="100">
        <v>25</v>
      </c>
      <c r="BU90" s="100">
        <v>54929.999999999993</v>
      </c>
      <c r="BV90" s="100">
        <v>24</v>
      </c>
      <c r="BW90" s="100">
        <v>52732.799999999996</v>
      </c>
      <c r="BX90" s="100">
        <v>17</v>
      </c>
      <c r="BY90" s="100">
        <v>37352.399999999994</v>
      </c>
      <c r="BZ90" s="100">
        <v>18</v>
      </c>
      <c r="CA90" s="100">
        <v>39549.599999999999</v>
      </c>
      <c r="CB90" s="100">
        <v>19</v>
      </c>
      <c r="CC90" s="100">
        <v>41746.799999999996</v>
      </c>
      <c r="CD90" s="100">
        <v>24</v>
      </c>
      <c r="CE90" s="100">
        <v>52732.799999999996</v>
      </c>
      <c r="CF90" s="100">
        <v>20</v>
      </c>
      <c r="CG90" s="100">
        <v>43944</v>
      </c>
      <c r="CH90" s="100">
        <v>27</v>
      </c>
      <c r="CI90" s="100">
        <v>59324.399999999994</v>
      </c>
      <c r="CJ90" s="100">
        <v>21</v>
      </c>
      <c r="CK90" s="100">
        <v>46141.2</v>
      </c>
      <c r="CL90" s="100">
        <v>17</v>
      </c>
      <c r="CM90" s="100">
        <v>37352.399999999994</v>
      </c>
      <c r="CN90" s="100">
        <v>20</v>
      </c>
      <c r="CO90" s="100">
        <v>43944</v>
      </c>
      <c r="CP90" s="100">
        <v>22</v>
      </c>
      <c r="CQ90" s="100">
        <v>48338.399999999994</v>
      </c>
      <c r="CR90" s="100">
        <v>24</v>
      </c>
      <c r="CS90" s="100">
        <v>52732.799999999996</v>
      </c>
      <c r="CT90" s="100">
        <v>25</v>
      </c>
      <c r="CU90" s="100">
        <v>54929.999999999993</v>
      </c>
    </row>
    <row r="91" spans="2:99">
      <c r="C91" s="99" t="s">
        <v>257</v>
      </c>
      <c r="D91" s="100">
        <v>2.4654771408543055</v>
      </c>
      <c r="E91" s="100">
        <v>5662.7078971141682</v>
      </c>
      <c r="F91" s="100">
        <v>22</v>
      </c>
      <c r="G91" s="100">
        <v>50529.599999999991</v>
      </c>
      <c r="H91" s="100">
        <v>17</v>
      </c>
      <c r="I91" s="100">
        <v>39045.599999999999</v>
      </c>
      <c r="J91" s="100">
        <v>16</v>
      </c>
      <c r="K91" s="100">
        <v>36748.799999999996</v>
      </c>
      <c r="L91" s="100">
        <v>12</v>
      </c>
      <c r="M91" s="100">
        <v>27561.599999999999</v>
      </c>
      <c r="N91" s="100">
        <v>23</v>
      </c>
      <c r="O91" s="100">
        <v>52826.399999999994</v>
      </c>
      <c r="P91" s="100">
        <v>20</v>
      </c>
      <c r="Q91" s="100">
        <v>45935.999999999993</v>
      </c>
      <c r="R91" s="100">
        <v>15</v>
      </c>
      <c r="S91" s="100">
        <v>34451.999999999993</v>
      </c>
      <c r="T91" s="100">
        <v>17</v>
      </c>
      <c r="U91" s="100">
        <v>39045.599999999999</v>
      </c>
      <c r="V91" s="100">
        <v>12</v>
      </c>
      <c r="W91" s="100">
        <v>27561.599999999999</v>
      </c>
      <c r="X91" s="100">
        <v>18</v>
      </c>
      <c r="Y91" s="100">
        <v>41342.399999999994</v>
      </c>
      <c r="Z91" s="100">
        <v>25</v>
      </c>
      <c r="AA91" s="100">
        <v>57419.999999999993</v>
      </c>
      <c r="AB91" s="100">
        <v>23</v>
      </c>
      <c r="AC91" s="100">
        <v>52826.399999999994</v>
      </c>
      <c r="AD91" s="100">
        <v>18</v>
      </c>
      <c r="AE91" s="100">
        <v>41342.399999999994</v>
      </c>
      <c r="AF91" s="100">
        <v>13</v>
      </c>
      <c r="AG91" s="100">
        <v>29858.399999999998</v>
      </c>
      <c r="AH91" s="100">
        <v>15</v>
      </c>
      <c r="AI91" s="100">
        <v>34451.999999999993</v>
      </c>
      <c r="AJ91" s="100">
        <v>25</v>
      </c>
      <c r="AK91" s="100">
        <v>57419.999999999993</v>
      </c>
      <c r="AL91" s="100">
        <v>14</v>
      </c>
      <c r="AM91" s="100">
        <v>32155.199999999997</v>
      </c>
      <c r="AN91" s="100">
        <v>22</v>
      </c>
      <c r="AO91" s="100">
        <v>50529.599999999991</v>
      </c>
      <c r="AP91" s="100">
        <v>25</v>
      </c>
      <c r="AQ91" s="100">
        <v>57419.999999999993</v>
      </c>
      <c r="AR91" s="100">
        <v>14</v>
      </c>
      <c r="AS91" s="100">
        <v>32155.199999999997</v>
      </c>
      <c r="AT91" s="100">
        <v>16</v>
      </c>
      <c r="AU91" s="100">
        <v>36748.799999999996</v>
      </c>
      <c r="AV91" s="100">
        <v>13</v>
      </c>
      <c r="AW91" s="100">
        <v>29858.399999999998</v>
      </c>
      <c r="AX91" s="100">
        <v>26</v>
      </c>
      <c r="AY91" s="100">
        <v>59716.799999999996</v>
      </c>
      <c r="AZ91" s="100">
        <v>13</v>
      </c>
      <c r="BA91" s="100">
        <v>29858.399999999998</v>
      </c>
      <c r="BB91" s="100">
        <v>19</v>
      </c>
      <c r="BC91" s="100">
        <v>43639.199999999997</v>
      </c>
      <c r="BD91" s="100">
        <v>16</v>
      </c>
      <c r="BE91" s="100">
        <v>36748.799999999996</v>
      </c>
      <c r="BF91" s="100">
        <v>18</v>
      </c>
      <c r="BG91" s="100">
        <v>41342.399999999994</v>
      </c>
      <c r="BH91" s="100">
        <v>23</v>
      </c>
      <c r="BI91" s="100">
        <v>52826.399999999994</v>
      </c>
      <c r="BJ91" s="100">
        <v>17</v>
      </c>
      <c r="BK91" s="100">
        <v>39045.599999999999</v>
      </c>
      <c r="BL91" s="100">
        <v>27</v>
      </c>
      <c r="BM91" s="100">
        <v>62013.599999999991</v>
      </c>
      <c r="BN91" s="100">
        <v>27</v>
      </c>
      <c r="BO91" s="100">
        <v>62013.599999999991</v>
      </c>
      <c r="BP91" s="100">
        <v>17</v>
      </c>
      <c r="BQ91" s="100">
        <v>39045.599999999999</v>
      </c>
      <c r="BR91" s="100">
        <v>16</v>
      </c>
      <c r="BS91" s="100">
        <v>36748.799999999996</v>
      </c>
      <c r="BT91" s="100">
        <v>27</v>
      </c>
      <c r="BU91" s="100">
        <v>62013.599999999991</v>
      </c>
      <c r="BV91" s="100">
        <v>22</v>
      </c>
      <c r="BW91" s="100">
        <v>50529.599999999991</v>
      </c>
      <c r="BX91" s="100">
        <v>19</v>
      </c>
      <c r="BY91" s="100">
        <v>43639.199999999997</v>
      </c>
      <c r="BZ91" s="100">
        <v>16</v>
      </c>
      <c r="CA91" s="100">
        <v>36748.799999999996</v>
      </c>
      <c r="CB91" s="100">
        <v>21</v>
      </c>
      <c r="CC91" s="100">
        <v>48232.799999999996</v>
      </c>
      <c r="CD91" s="100">
        <v>22</v>
      </c>
      <c r="CE91" s="100">
        <v>50529.599999999991</v>
      </c>
      <c r="CF91" s="100">
        <v>23</v>
      </c>
      <c r="CG91" s="100">
        <v>52826.399999999994</v>
      </c>
      <c r="CH91" s="100">
        <v>27</v>
      </c>
      <c r="CI91" s="100">
        <v>62013.599999999991</v>
      </c>
      <c r="CJ91" s="100">
        <v>22</v>
      </c>
      <c r="CK91" s="100">
        <v>50529.599999999991</v>
      </c>
      <c r="CL91" s="100">
        <v>16</v>
      </c>
      <c r="CM91" s="100">
        <v>36748.799999999996</v>
      </c>
      <c r="CN91" s="100">
        <v>17</v>
      </c>
      <c r="CO91" s="100">
        <v>39045.599999999999</v>
      </c>
      <c r="CP91" s="100">
        <v>24</v>
      </c>
      <c r="CQ91" s="100">
        <v>55123.199999999997</v>
      </c>
      <c r="CR91" s="100">
        <v>24</v>
      </c>
      <c r="CS91" s="100">
        <v>55123.199999999997</v>
      </c>
      <c r="CT91" s="100">
        <v>23</v>
      </c>
      <c r="CU91" s="100">
        <v>52826.399999999994</v>
      </c>
    </row>
    <row r="92" spans="2:99">
      <c r="C92" s="99" t="s">
        <v>258</v>
      </c>
      <c r="D92" s="100">
        <v>2.8176881609763496</v>
      </c>
      <c r="E92" s="100">
        <v>4003.3713391151973</v>
      </c>
      <c r="F92" s="100">
        <v>21</v>
      </c>
      <c r="G92" s="100">
        <v>29836.799999999999</v>
      </c>
      <c r="H92" s="100">
        <v>18</v>
      </c>
      <c r="I92" s="100">
        <v>25574.399999999998</v>
      </c>
      <c r="J92" s="100">
        <v>20</v>
      </c>
      <c r="K92" s="100">
        <v>28416</v>
      </c>
      <c r="L92" s="100">
        <v>13</v>
      </c>
      <c r="M92" s="100">
        <v>18470.399999999998</v>
      </c>
      <c r="N92" s="100">
        <v>25</v>
      </c>
      <c r="O92" s="100">
        <v>35520</v>
      </c>
      <c r="P92" s="100">
        <v>18</v>
      </c>
      <c r="Q92" s="100">
        <v>25574.399999999998</v>
      </c>
      <c r="R92" s="100">
        <v>13</v>
      </c>
      <c r="S92" s="100">
        <v>18470.399999999998</v>
      </c>
      <c r="T92" s="100">
        <v>19</v>
      </c>
      <c r="U92" s="100">
        <v>26995.200000000001</v>
      </c>
      <c r="V92" s="100">
        <v>15</v>
      </c>
      <c r="W92" s="100">
        <v>21312</v>
      </c>
      <c r="X92" s="100">
        <v>20</v>
      </c>
      <c r="Y92" s="100">
        <v>28416</v>
      </c>
      <c r="Z92" s="100">
        <v>26</v>
      </c>
      <c r="AA92" s="100">
        <v>36940.799999999996</v>
      </c>
      <c r="AB92" s="100">
        <v>23</v>
      </c>
      <c r="AC92" s="100">
        <v>32678.399999999998</v>
      </c>
      <c r="AD92" s="100">
        <v>17</v>
      </c>
      <c r="AE92" s="100">
        <v>24153.599999999999</v>
      </c>
      <c r="AF92" s="100">
        <v>14</v>
      </c>
      <c r="AG92" s="100">
        <v>19891.2</v>
      </c>
      <c r="AH92" s="100">
        <v>15</v>
      </c>
      <c r="AI92" s="100">
        <v>21312</v>
      </c>
      <c r="AJ92" s="100">
        <v>30</v>
      </c>
      <c r="AK92" s="100">
        <v>42624</v>
      </c>
      <c r="AL92" s="100">
        <v>14</v>
      </c>
      <c r="AM92" s="100">
        <v>19891.2</v>
      </c>
      <c r="AN92" s="100">
        <v>23</v>
      </c>
      <c r="AO92" s="100">
        <v>32678.399999999998</v>
      </c>
      <c r="AP92" s="100">
        <v>24</v>
      </c>
      <c r="AQ92" s="100">
        <v>34099.199999999997</v>
      </c>
      <c r="AR92" s="100">
        <v>16</v>
      </c>
      <c r="AS92" s="100">
        <v>22732.799999999999</v>
      </c>
      <c r="AT92" s="100">
        <v>15</v>
      </c>
      <c r="AU92" s="100">
        <v>21312</v>
      </c>
      <c r="AV92" s="100">
        <v>15</v>
      </c>
      <c r="AW92" s="100">
        <v>21312</v>
      </c>
      <c r="AX92" s="100">
        <v>26</v>
      </c>
      <c r="AY92" s="100">
        <v>36940.799999999996</v>
      </c>
      <c r="AZ92" s="100">
        <v>14</v>
      </c>
      <c r="BA92" s="100">
        <v>19891.2</v>
      </c>
      <c r="BB92" s="100">
        <v>18</v>
      </c>
      <c r="BC92" s="100">
        <v>25574.399999999998</v>
      </c>
      <c r="BD92" s="100">
        <v>17</v>
      </c>
      <c r="BE92" s="100">
        <v>24153.599999999999</v>
      </c>
      <c r="BF92" s="100">
        <v>19</v>
      </c>
      <c r="BG92" s="100">
        <v>26995.200000000001</v>
      </c>
      <c r="BH92" s="100">
        <v>28</v>
      </c>
      <c r="BI92" s="100">
        <v>39782.400000000001</v>
      </c>
      <c r="BJ92" s="100">
        <v>19</v>
      </c>
      <c r="BK92" s="100">
        <v>26995.200000000001</v>
      </c>
      <c r="BL92" s="100">
        <v>28</v>
      </c>
      <c r="BM92" s="100">
        <v>39782.400000000001</v>
      </c>
      <c r="BN92" s="100">
        <v>28</v>
      </c>
      <c r="BO92" s="100">
        <v>39782.400000000001</v>
      </c>
      <c r="BP92" s="100">
        <v>19</v>
      </c>
      <c r="BQ92" s="100">
        <v>26995.200000000001</v>
      </c>
      <c r="BR92" s="100">
        <v>18</v>
      </c>
      <c r="BS92" s="100">
        <v>25574.399999999998</v>
      </c>
      <c r="BT92" s="100">
        <v>29</v>
      </c>
      <c r="BU92" s="100">
        <v>41203.199999999997</v>
      </c>
      <c r="BV92" s="100">
        <v>26</v>
      </c>
      <c r="BW92" s="100">
        <v>36940.799999999996</v>
      </c>
      <c r="BX92" s="100">
        <v>20</v>
      </c>
      <c r="BY92" s="100">
        <v>28416</v>
      </c>
      <c r="BZ92" s="100">
        <v>20</v>
      </c>
      <c r="CA92" s="100">
        <v>28416</v>
      </c>
      <c r="CB92" s="100">
        <v>21</v>
      </c>
      <c r="CC92" s="100">
        <v>29836.799999999999</v>
      </c>
      <c r="CD92" s="100">
        <v>27</v>
      </c>
      <c r="CE92" s="100">
        <v>38361.599999999999</v>
      </c>
      <c r="CF92" s="100">
        <v>25</v>
      </c>
      <c r="CG92" s="100">
        <v>35520</v>
      </c>
      <c r="CH92" s="100">
        <v>29</v>
      </c>
      <c r="CI92" s="100">
        <v>41203.199999999997</v>
      </c>
      <c r="CJ92" s="100">
        <v>24</v>
      </c>
      <c r="CK92" s="100">
        <v>34099.199999999997</v>
      </c>
      <c r="CL92" s="100">
        <v>18</v>
      </c>
      <c r="CM92" s="100">
        <v>25574.399999999998</v>
      </c>
      <c r="CN92" s="100">
        <v>20</v>
      </c>
      <c r="CO92" s="100">
        <v>28416</v>
      </c>
      <c r="CP92" s="100">
        <v>23</v>
      </c>
      <c r="CQ92" s="100">
        <v>32678.399999999998</v>
      </c>
      <c r="CR92" s="100">
        <v>26</v>
      </c>
      <c r="CS92" s="100">
        <v>36940.799999999996</v>
      </c>
      <c r="CT92" s="100">
        <v>24</v>
      </c>
      <c r="CU92" s="100">
        <v>34099.199999999997</v>
      </c>
    </row>
    <row r="93" spans="2:99">
      <c r="C93" s="99" t="s">
        <v>259</v>
      </c>
      <c r="D93" s="100">
        <v>2.6415826509153275</v>
      </c>
      <c r="E93" s="100">
        <v>4681.9410904823262</v>
      </c>
      <c r="F93" s="100">
        <v>22</v>
      </c>
      <c r="G93" s="100">
        <v>38992.799999999996</v>
      </c>
      <c r="H93" s="100">
        <v>15</v>
      </c>
      <c r="I93" s="100">
        <v>26585.999999999996</v>
      </c>
      <c r="J93" s="100">
        <v>17</v>
      </c>
      <c r="K93" s="100">
        <v>30130.799999999999</v>
      </c>
      <c r="L93" s="100">
        <v>12</v>
      </c>
      <c r="M93" s="100">
        <v>21268.799999999999</v>
      </c>
      <c r="N93" s="100">
        <v>24</v>
      </c>
      <c r="O93" s="100">
        <v>42537.599999999999</v>
      </c>
      <c r="P93" s="100">
        <v>20</v>
      </c>
      <c r="Q93" s="100">
        <v>35448</v>
      </c>
      <c r="R93" s="100">
        <v>14</v>
      </c>
      <c r="S93" s="100">
        <v>24813.599999999999</v>
      </c>
      <c r="T93" s="100">
        <v>17</v>
      </c>
      <c r="U93" s="100">
        <v>30130.799999999999</v>
      </c>
      <c r="V93" s="100">
        <v>14</v>
      </c>
      <c r="W93" s="100">
        <v>24813.599999999999</v>
      </c>
      <c r="X93" s="100">
        <v>21</v>
      </c>
      <c r="Y93" s="100">
        <v>37220.399999999994</v>
      </c>
      <c r="Z93" s="100">
        <v>25</v>
      </c>
      <c r="AA93" s="100">
        <v>44310</v>
      </c>
      <c r="AB93" s="100">
        <v>23</v>
      </c>
      <c r="AC93" s="100">
        <v>40765.199999999997</v>
      </c>
      <c r="AD93" s="100">
        <v>20</v>
      </c>
      <c r="AE93" s="100">
        <v>35448</v>
      </c>
      <c r="AF93" s="100">
        <v>14</v>
      </c>
      <c r="AG93" s="100">
        <v>24813.599999999999</v>
      </c>
      <c r="AH93" s="100">
        <v>17</v>
      </c>
      <c r="AI93" s="100">
        <v>30130.799999999999</v>
      </c>
      <c r="AJ93" s="100">
        <v>24</v>
      </c>
      <c r="AK93" s="100">
        <v>42537.599999999999</v>
      </c>
      <c r="AL93" s="100">
        <v>14</v>
      </c>
      <c r="AM93" s="100">
        <v>24813.599999999999</v>
      </c>
      <c r="AN93" s="100">
        <v>26</v>
      </c>
      <c r="AO93" s="100">
        <v>46082.399999999994</v>
      </c>
      <c r="AP93" s="100">
        <v>25</v>
      </c>
      <c r="AQ93" s="100">
        <v>44310</v>
      </c>
      <c r="AR93" s="100">
        <v>15</v>
      </c>
      <c r="AS93" s="100">
        <v>26585.999999999996</v>
      </c>
      <c r="AT93" s="100">
        <v>16</v>
      </c>
      <c r="AU93" s="100">
        <v>28358.399999999998</v>
      </c>
      <c r="AV93" s="100">
        <v>17</v>
      </c>
      <c r="AW93" s="100">
        <v>30130.799999999999</v>
      </c>
      <c r="AX93" s="100">
        <v>28</v>
      </c>
      <c r="AY93" s="100">
        <v>49627.199999999997</v>
      </c>
      <c r="AZ93" s="100">
        <v>14</v>
      </c>
      <c r="BA93" s="100">
        <v>24813.599999999999</v>
      </c>
      <c r="BB93" s="100">
        <v>18</v>
      </c>
      <c r="BC93" s="100">
        <v>31903.199999999997</v>
      </c>
      <c r="BD93" s="100">
        <v>16</v>
      </c>
      <c r="BE93" s="100">
        <v>28358.399999999998</v>
      </c>
      <c r="BF93" s="100">
        <v>21</v>
      </c>
      <c r="BG93" s="100">
        <v>37220.399999999994</v>
      </c>
      <c r="BH93" s="100">
        <v>22</v>
      </c>
      <c r="BI93" s="100">
        <v>38992.799999999996</v>
      </c>
      <c r="BJ93" s="100">
        <v>17</v>
      </c>
      <c r="BK93" s="100">
        <v>30130.799999999999</v>
      </c>
      <c r="BL93" s="100">
        <v>26</v>
      </c>
      <c r="BM93" s="100">
        <v>46082.399999999994</v>
      </c>
      <c r="BN93" s="100">
        <v>26</v>
      </c>
      <c r="BO93" s="100">
        <v>46082.399999999994</v>
      </c>
      <c r="BP93" s="100">
        <v>20</v>
      </c>
      <c r="BQ93" s="100">
        <v>35448</v>
      </c>
      <c r="BR93" s="100">
        <v>17</v>
      </c>
      <c r="BS93" s="100">
        <v>30130.799999999999</v>
      </c>
      <c r="BT93" s="100">
        <v>28</v>
      </c>
      <c r="BU93" s="100">
        <v>49627.199999999997</v>
      </c>
      <c r="BV93" s="100">
        <v>22</v>
      </c>
      <c r="BW93" s="100">
        <v>38992.799999999996</v>
      </c>
      <c r="BX93" s="100">
        <v>19</v>
      </c>
      <c r="BY93" s="100">
        <v>33675.599999999999</v>
      </c>
      <c r="BZ93" s="100">
        <v>19</v>
      </c>
      <c r="CA93" s="100">
        <v>33675.599999999999</v>
      </c>
      <c r="CB93" s="100">
        <v>23</v>
      </c>
      <c r="CC93" s="100">
        <v>40765.199999999997</v>
      </c>
      <c r="CD93" s="100">
        <v>25</v>
      </c>
      <c r="CE93" s="100">
        <v>44310</v>
      </c>
      <c r="CF93" s="100">
        <v>22</v>
      </c>
      <c r="CG93" s="100">
        <v>38992.799999999996</v>
      </c>
      <c r="CH93" s="100">
        <v>24</v>
      </c>
      <c r="CI93" s="100">
        <v>42537.599999999999</v>
      </c>
      <c r="CJ93" s="100">
        <v>22</v>
      </c>
      <c r="CK93" s="100">
        <v>38992.799999999996</v>
      </c>
      <c r="CL93" s="100">
        <v>17</v>
      </c>
      <c r="CM93" s="100">
        <v>30130.799999999999</v>
      </c>
      <c r="CN93" s="100">
        <v>18</v>
      </c>
      <c r="CO93" s="100">
        <v>31903.199999999997</v>
      </c>
      <c r="CP93" s="100">
        <v>21</v>
      </c>
      <c r="CQ93" s="100">
        <v>37220.399999999994</v>
      </c>
      <c r="CR93" s="100">
        <v>22</v>
      </c>
      <c r="CS93" s="100">
        <v>38992.799999999996</v>
      </c>
      <c r="CT93" s="100">
        <v>25</v>
      </c>
      <c r="CU93" s="100">
        <v>44310</v>
      </c>
    </row>
    <row r="94" spans="2:99">
      <c r="C94" s="99" t="s">
        <v>260</v>
      </c>
      <c r="D94" s="100">
        <v>2.2893716307932839</v>
      </c>
      <c r="E94" s="100">
        <v>5483.5029300760734</v>
      </c>
      <c r="F94" s="100">
        <v>20</v>
      </c>
      <c r="G94" s="100">
        <v>47904</v>
      </c>
      <c r="H94" s="100">
        <v>16</v>
      </c>
      <c r="I94" s="100">
        <v>38323.199999999997</v>
      </c>
      <c r="J94" s="100">
        <v>16</v>
      </c>
      <c r="K94" s="100">
        <v>38323.199999999997</v>
      </c>
      <c r="L94" s="100">
        <v>13</v>
      </c>
      <c r="M94" s="100">
        <v>31137.599999999999</v>
      </c>
      <c r="N94" s="100">
        <v>24</v>
      </c>
      <c r="O94" s="100">
        <v>57484.799999999996</v>
      </c>
      <c r="P94" s="100">
        <v>20</v>
      </c>
      <c r="Q94" s="100">
        <v>47904</v>
      </c>
      <c r="R94" s="100">
        <v>12</v>
      </c>
      <c r="S94" s="100">
        <v>28742.399999999998</v>
      </c>
      <c r="T94" s="100">
        <v>18</v>
      </c>
      <c r="U94" s="100">
        <v>43113.599999999999</v>
      </c>
      <c r="V94" s="100">
        <v>13</v>
      </c>
      <c r="W94" s="100">
        <v>31137.599999999999</v>
      </c>
      <c r="X94" s="100">
        <v>19</v>
      </c>
      <c r="Y94" s="100">
        <v>45508.799999999996</v>
      </c>
      <c r="Z94" s="100">
        <v>24</v>
      </c>
      <c r="AA94" s="100">
        <v>57484.799999999996</v>
      </c>
      <c r="AB94" s="100">
        <v>20</v>
      </c>
      <c r="AC94" s="100">
        <v>47904</v>
      </c>
      <c r="AD94" s="100">
        <v>17</v>
      </c>
      <c r="AE94" s="100">
        <v>40718.399999999994</v>
      </c>
      <c r="AF94" s="100">
        <v>13</v>
      </c>
      <c r="AG94" s="100">
        <v>31137.599999999999</v>
      </c>
      <c r="AH94" s="100">
        <v>14</v>
      </c>
      <c r="AI94" s="100">
        <v>33532.799999999996</v>
      </c>
      <c r="AJ94" s="100">
        <v>27</v>
      </c>
      <c r="AK94" s="100">
        <v>64670.399999999994</v>
      </c>
      <c r="AL94" s="100">
        <v>12</v>
      </c>
      <c r="AM94" s="100">
        <v>28742.399999999998</v>
      </c>
      <c r="AN94" s="100">
        <v>23</v>
      </c>
      <c r="AO94" s="100">
        <v>55089.599999999999</v>
      </c>
      <c r="AP94" s="100">
        <v>24</v>
      </c>
      <c r="AQ94" s="100">
        <v>57484.799999999996</v>
      </c>
      <c r="AR94" s="100">
        <v>13</v>
      </c>
      <c r="AS94" s="100">
        <v>31137.599999999999</v>
      </c>
      <c r="AT94" s="100">
        <v>13</v>
      </c>
      <c r="AU94" s="100">
        <v>31137.599999999999</v>
      </c>
      <c r="AV94" s="100">
        <v>13</v>
      </c>
      <c r="AW94" s="100">
        <v>31137.599999999999</v>
      </c>
      <c r="AX94" s="100">
        <v>25</v>
      </c>
      <c r="AY94" s="100">
        <v>59879.999999999993</v>
      </c>
      <c r="AZ94" s="100">
        <v>14</v>
      </c>
      <c r="BA94" s="100">
        <v>33532.799999999996</v>
      </c>
      <c r="BB94" s="100">
        <v>18</v>
      </c>
      <c r="BC94" s="100">
        <v>43113.599999999999</v>
      </c>
      <c r="BD94" s="100">
        <v>17</v>
      </c>
      <c r="BE94" s="100">
        <v>40718.399999999994</v>
      </c>
      <c r="BF94" s="100">
        <v>17</v>
      </c>
      <c r="BG94" s="100">
        <v>40718.399999999994</v>
      </c>
      <c r="BH94" s="100">
        <v>22</v>
      </c>
      <c r="BI94" s="100">
        <v>52694.399999999994</v>
      </c>
      <c r="BJ94" s="100">
        <v>16</v>
      </c>
      <c r="BK94" s="100">
        <v>38323.199999999997</v>
      </c>
      <c r="BL94" s="100">
        <v>25</v>
      </c>
      <c r="BM94" s="100">
        <v>59879.999999999993</v>
      </c>
      <c r="BN94" s="100">
        <v>25</v>
      </c>
      <c r="BO94" s="100">
        <v>59879.999999999993</v>
      </c>
      <c r="BP94" s="100">
        <v>16</v>
      </c>
      <c r="BQ94" s="100">
        <v>38323.199999999997</v>
      </c>
      <c r="BR94" s="100">
        <v>17</v>
      </c>
      <c r="BS94" s="100">
        <v>40718.399999999994</v>
      </c>
      <c r="BT94" s="100">
        <v>25</v>
      </c>
      <c r="BU94" s="100">
        <v>59879.999999999993</v>
      </c>
      <c r="BV94" s="100">
        <v>24</v>
      </c>
      <c r="BW94" s="100">
        <v>57484.799999999996</v>
      </c>
      <c r="BX94" s="100">
        <v>17</v>
      </c>
      <c r="BY94" s="100">
        <v>40718.399999999994</v>
      </c>
      <c r="BZ94" s="100">
        <v>17</v>
      </c>
      <c r="CA94" s="100">
        <v>40718.399999999994</v>
      </c>
      <c r="CB94" s="100">
        <v>20</v>
      </c>
      <c r="CC94" s="100">
        <v>47904</v>
      </c>
      <c r="CD94" s="100">
        <v>26</v>
      </c>
      <c r="CE94" s="100">
        <v>62275.199999999997</v>
      </c>
      <c r="CF94" s="100">
        <v>19</v>
      </c>
      <c r="CG94" s="100">
        <v>45508.799999999996</v>
      </c>
      <c r="CH94" s="100">
        <v>25</v>
      </c>
      <c r="CI94" s="100">
        <v>59879.999999999993</v>
      </c>
      <c r="CJ94" s="100">
        <v>20</v>
      </c>
      <c r="CK94" s="100">
        <v>47904</v>
      </c>
      <c r="CL94" s="100">
        <v>18</v>
      </c>
      <c r="CM94" s="100">
        <v>43113.599999999999</v>
      </c>
      <c r="CN94" s="100">
        <v>19</v>
      </c>
      <c r="CO94" s="100">
        <v>45508.799999999996</v>
      </c>
      <c r="CP94" s="100">
        <v>22</v>
      </c>
      <c r="CQ94" s="100">
        <v>52694.399999999994</v>
      </c>
      <c r="CR94" s="100">
        <v>24</v>
      </c>
      <c r="CS94" s="100">
        <v>57484.799999999996</v>
      </c>
      <c r="CT94" s="100">
        <v>22</v>
      </c>
      <c r="CU94" s="100">
        <v>52694.399999999994</v>
      </c>
    </row>
    <row r="95" spans="2:99">
      <c r="B95" s="99" t="s">
        <v>132</v>
      </c>
      <c r="C95" s="99" t="s">
        <v>261</v>
      </c>
      <c r="D95" s="100">
        <v>2.8176881609763496</v>
      </c>
      <c r="E95" s="100">
        <v>4882.4900453398186</v>
      </c>
      <c r="F95" s="100">
        <v>18</v>
      </c>
      <c r="G95" s="100">
        <v>31190.399999999998</v>
      </c>
      <c r="H95" s="100">
        <v>24</v>
      </c>
      <c r="I95" s="100">
        <v>41587.199999999997</v>
      </c>
      <c r="J95" s="100">
        <v>11</v>
      </c>
      <c r="K95" s="100">
        <v>19060.8</v>
      </c>
      <c r="L95" s="100">
        <v>14</v>
      </c>
      <c r="M95" s="100">
        <v>24259.200000000001</v>
      </c>
      <c r="N95" s="100">
        <v>18</v>
      </c>
      <c r="O95" s="100">
        <v>31190.399999999998</v>
      </c>
      <c r="P95" s="100">
        <v>20</v>
      </c>
      <c r="Q95" s="100">
        <v>34656</v>
      </c>
      <c r="R95" s="100">
        <v>14</v>
      </c>
      <c r="S95" s="100">
        <v>24259.200000000001</v>
      </c>
      <c r="T95" s="100">
        <v>16</v>
      </c>
      <c r="U95" s="100">
        <v>27724.799999999999</v>
      </c>
      <c r="V95" s="100">
        <v>17</v>
      </c>
      <c r="W95" s="100">
        <v>29457.599999999999</v>
      </c>
      <c r="X95" s="100">
        <v>13</v>
      </c>
      <c r="Y95" s="100">
        <v>22526.399999999998</v>
      </c>
      <c r="Z95" s="100">
        <v>19</v>
      </c>
      <c r="AA95" s="100">
        <v>32923.199999999997</v>
      </c>
      <c r="AB95" s="100">
        <v>13</v>
      </c>
      <c r="AC95" s="100">
        <v>22526.399999999998</v>
      </c>
      <c r="AD95" s="100">
        <v>22</v>
      </c>
      <c r="AE95" s="100">
        <v>38121.599999999999</v>
      </c>
      <c r="AF95" s="100">
        <v>21</v>
      </c>
      <c r="AG95" s="100">
        <v>36388.799999999996</v>
      </c>
      <c r="AH95" s="100">
        <v>15</v>
      </c>
      <c r="AI95" s="100">
        <v>25992</v>
      </c>
      <c r="AJ95" s="100">
        <v>12</v>
      </c>
      <c r="AK95" s="100">
        <v>20793.599999999999</v>
      </c>
      <c r="AL95" s="100">
        <v>23</v>
      </c>
      <c r="AM95" s="100">
        <v>39854.400000000001</v>
      </c>
      <c r="AN95" s="100">
        <v>22</v>
      </c>
      <c r="AO95" s="100">
        <v>38121.599999999999</v>
      </c>
      <c r="AP95" s="100">
        <v>13</v>
      </c>
      <c r="AQ95" s="100">
        <v>22526.399999999998</v>
      </c>
      <c r="AR95" s="100">
        <v>17</v>
      </c>
      <c r="AS95" s="100">
        <v>29457.599999999999</v>
      </c>
      <c r="AT95" s="100">
        <v>16</v>
      </c>
      <c r="AU95" s="100">
        <v>27724.799999999999</v>
      </c>
      <c r="AV95" s="100">
        <v>14</v>
      </c>
      <c r="AW95" s="100">
        <v>24259.200000000001</v>
      </c>
      <c r="AX95" s="100">
        <v>19</v>
      </c>
      <c r="AY95" s="100">
        <v>32923.199999999997</v>
      </c>
      <c r="AZ95" s="100">
        <v>15</v>
      </c>
      <c r="BA95" s="100">
        <v>25992</v>
      </c>
      <c r="BB95" s="100">
        <v>16</v>
      </c>
      <c r="BC95" s="100">
        <v>27724.799999999999</v>
      </c>
      <c r="BD95" s="100">
        <v>18</v>
      </c>
      <c r="BE95" s="100">
        <v>31190.399999999998</v>
      </c>
      <c r="BF95" s="100">
        <v>14</v>
      </c>
      <c r="BG95" s="100">
        <v>24259.200000000001</v>
      </c>
      <c r="BH95" s="100">
        <v>22</v>
      </c>
      <c r="BI95" s="100">
        <v>38121.599999999999</v>
      </c>
      <c r="BJ95" s="100">
        <v>16</v>
      </c>
      <c r="BK95" s="100">
        <v>27724.799999999999</v>
      </c>
      <c r="BL95" s="100">
        <v>19</v>
      </c>
      <c r="BM95" s="100">
        <v>32923.199999999997</v>
      </c>
      <c r="BN95" s="100">
        <v>15</v>
      </c>
      <c r="BO95" s="100">
        <v>25992</v>
      </c>
      <c r="BP95" s="100">
        <v>22</v>
      </c>
      <c r="BQ95" s="100">
        <v>38121.599999999999</v>
      </c>
      <c r="BR95" s="100">
        <v>15</v>
      </c>
      <c r="BS95" s="100">
        <v>25992</v>
      </c>
      <c r="BT95" s="100">
        <v>14</v>
      </c>
      <c r="BU95" s="100">
        <v>24259.200000000001</v>
      </c>
      <c r="BV95" s="100">
        <v>21</v>
      </c>
      <c r="BW95" s="100">
        <v>36388.799999999996</v>
      </c>
      <c r="BX95" s="100">
        <v>20</v>
      </c>
      <c r="BY95" s="100">
        <v>34656</v>
      </c>
      <c r="BZ95" s="100">
        <v>22</v>
      </c>
      <c r="CA95" s="100">
        <v>38121.599999999999</v>
      </c>
      <c r="CB95" s="100">
        <v>22</v>
      </c>
      <c r="CC95" s="100">
        <v>38121.599999999999</v>
      </c>
      <c r="CD95" s="100">
        <v>18</v>
      </c>
      <c r="CE95" s="100">
        <v>31190.399999999998</v>
      </c>
      <c r="CF95" s="100">
        <v>14</v>
      </c>
      <c r="CG95" s="100">
        <v>24259.200000000001</v>
      </c>
      <c r="CH95" s="100">
        <v>22</v>
      </c>
      <c r="CI95" s="100">
        <v>38121.599999999999</v>
      </c>
      <c r="CJ95" s="100">
        <v>21</v>
      </c>
      <c r="CK95" s="100">
        <v>36388.799999999996</v>
      </c>
      <c r="CL95" s="100">
        <v>12</v>
      </c>
      <c r="CM95" s="100">
        <v>20793.599999999999</v>
      </c>
      <c r="CN95" s="100">
        <v>18</v>
      </c>
      <c r="CO95" s="100">
        <v>31190.399999999998</v>
      </c>
      <c r="CP95" s="100">
        <v>18</v>
      </c>
      <c r="CQ95" s="100">
        <v>31190.399999999998</v>
      </c>
      <c r="CR95" s="100">
        <v>15</v>
      </c>
      <c r="CS95" s="100">
        <v>25992</v>
      </c>
      <c r="CT95" s="100">
        <v>22</v>
      </c>
      <c r="CU95" s="100">
        <v>38121.599999999999</v>
      </c>
    </row>
    <row r="96" spans="2:99">
      <c r="C96" s="99" t="s">
        <v>262</v>
      </c>
      <c r="D96" s="100">
        <v>2.8176881609763496</v>
      </c>
      <c r="E96" s="100">
        <v>2319.5208941157307</v>
      </c>
      <c r="F96" s="100">
        <v>19</v>
      </c>
      <c r="G96" s="100">
        <v>15640.8</v>
      </c>
      <c r="H96" s="100">
        <v>23</v>
      </c>
      <c r="I96" s="100">
        <v>18933.599999999999</v>
      </c>
      <c r="J96" s="100">
        <v>13</v>
      </c>
      <c r="K96" s="100">
        <v>10701.599999999999</v>
      </c>
      <c r="L96" s="100">
        <v>18</v>
      </c>
      <c r="M96" s="100">
        <v>14817.599999999999</v>
      </c>
      <c r="N96" s="100">
        <v>17</v>
      </c>
      <c r="O96" s="100">
        <v>13994.4</v>
      </c>
      <c r="P96" s="100">
        <v>21</v>
      </c>
      <c r="Q96" s="100">
        <v>17287.199999999997</v>
      </c>
      <c r="R96" s="100">
        <v>13</v>
      </c>
      <c r="S96" s="100">
        <v>10701.599999999999</v>
      </c>
      <c r="T96" s="100">
        <v>16</v>
      </c>
      <c r="U96" s="100">
        <v>13171.199999999999</v>
      </c>
      <c r="V96" s="100">
        <v>17</v>
      </c>
      <c r="W96" s="100">
        <v>13994.4</v>
      </c>
      <c r="X96" s="100">
        <v>14</v>
      </c>
      <c r="Y96" s="100">
        <v>11524.8</v>
      </c>
      <c r="Z96" s="100">
        <v>22</v>
      </c>
      <c r="AA96" s="100">
        <v>18110.399999999998</v>
      </c>
      <c r="AB96" s="100">
        <v>15</v>
      </c>
      <c r="AC96" s="100">
        <v>12347.999999999998</v>
      </c>
      <c r="AD96" s="100">
        <v>21</v>
      </c>
      <c r="AE96" s="100">
        <v>17287.199999999997</v>
      </c>
      <c r="AF96" s="100">
        <v>24</v>
      </c>
      <c r="AG96" s="100">
        <v>19756.8</v>
      </c>
      <c r="AH96" s="100">
        <v>18</v>
      </c>
      <c r="AI96" s="100">
        <v>14817.599999999999</v>
      </c>
      <c r="AJ96" s="100">
        <v>14</v>
      </c>
      <c r="AK96" s="100">
        <v>11524.8</v>
      </c>
      <c r="AL96" s="100">
        <v>23</v>
      </c>
      <c r="AM96" s="100">
        <v>18933.599999999999</v>
      </c>
      <c r="AN96" s="100">
        <v>22</v>
      </c>
      <c r="AO96" s="100">
        <v>18110.399999999998</v>
      </c>
      <c r="AP96" s="100">
        <v>14</v>
      </c>
      <c r="AQ96" s="100">
        <v>11524.8</v>
      </c>
      <c r="AR96" s="100">
        <v>18</v>
      </c>
      <c r="AS96" s="100">
        <v>14817.599999999999</v>
      </c>
      <c r="AT96" s="100">
        <v>18</v>
      </c>
      <c r="AU96" s="100">
        <v>14817.599999999999</v>
      </c>
      <c r="AV96" s="100">
        <v>16</v>
      </c>
      <c r="AW96" s="100">
        <v>13171.199999999999</v>
      </c>
      <c r="AX96" s="100">
        <v>18</v>
      </c>
      <c r="AY96" s="100">
        <v>14817.599999999999</v>
      </c>
      <c r="AZ96" s="100">
        <v>15</v>
      </c>
      <c r="BA96" s="100">
        <v>12347.999999999998</v>
      </c>
      <c r="BB96" s="100">
        <v>20</v>
      </c>
      <c r="BC96" s="100">
        <v>16464</v>
      </c>
      <c r="BD96" s="100">
        <v>18</v>
      </c>
      <c r="BE96" s="100">
        <v>14817.599999999999</v>
      </c>
      <c r="BF96" s="100">
        <v>14</v>
      </c>
      <c r="BG96" s="100">
        <v>11524.8</v>
      </c>
      <c r="BH96" s="100">
        <v>21</v>
      </c>
      <c r="BI96" s="100">
        <v>17287.199999999997</v>
      </c>
      <c r="BJ96" s="100">
        <v>16</v>
      </c>
      <c r="BK96" s="100">
        <v>13171.199999999999</v>
      </c>
      <c r="BL96" s="100">
        <v>19</v>
      </c>
      <c r="BM96" s="100">
        <v>15640.8</v>
      </c>
      <c r="BN96" s="100">
        <v>18</v>
      </c>
      <c r="BO96" s="100">
        <v>14817.599999999999</v>
      </c>
      <c r="BP96" s="100">
        <v>25</v>
      </c>
      <c r="BQ96" s="100">
        <v>20580</v>
      </c>
      <c r="BR96" s="100">
        <v>16</v>
      </c>
      <c r="BS96" s="100">
        <v>13171.199999999999</v>
      </c>
      <c r="BT96" s="100">
        <v>15</v>
      </c>
      <c r="BU96" s="100">
        <v>12347.999999999998</v>
      </c>
      <c r="BV96" s="100">
        <v>23</v>
      </c>
      <c r="BW96" s="100">
        <v>18933.599999999999</v>
      </c>
      <c r="BX96" s="100">
        <v>20</v>
      </c>
      <c r="BY96" s="100">
        <v>16464</v>
      </c>
      <c r="BZ96" s="100">
        <v>24</v>
      </c>
      <c r="CA96" s="100">
        <v>19756.8</v>
      </c>
      <c r="CB96" s="100">
        <v>22</v>
      </c>
      <c r="CC96" s="100">
        <v>18110.399999999998</v>
      </c>
      <c r="CD96" s="100">
        <v>22</v>
      </c>
      <c r="CE96" s="100">
        <v>18110.399999999998</v>
      </c>
      <c r="CF96" s="100">
        <v>15</v>
      </c>
      <c r="CG96" s="100">
        <v>12347.999999999998</v>
      </c>
      <c r="CH96" s="100">
        <v>24</v>
      </c>
      <c r="CI96" s="100">
        <v>19756.8</v>
      </c>
      <c r="CJ96" s="100">
        <v>21</v>
      </c>
      <c r="CK96" s="100">
        <v>17287.199999999997</v>
      </c>
      <c r="CL96" s="100">
        <v>13</v>
      </c>
      <c r="CM96" s="100">
        <v>10701.599999999999</v>
      </c>
      <c r="CN96" s="100">
        <v>18</v>
      </c>
      <c r="CO96" s="100">
        <v>14817.599999999999</v>
      </c>
      <c r="CP96" s="100">
        <v>16</v>
      </c>
      <c r="CQ96" s="100">
        <v>13171.199999999999</v>
      </c>
      <c r="CR96" s="100">
        <v>15</v>
      </c>
      <c r="CS96" s="100">
        <v>12347.999999999998</v>
      </c>
      <c r="CT96" s="100">
        <v>21</v>
      </c>
      <c r="CU96" s="100">
        <v>17287.199999999997</v>
      </c>
    </row>
    <row r="97" spans="2:99">
      <c r="C97" s="99" t="s">
        <v>263</v>
      </c>
      <c r="D97" s="100">
        <v>2.2893716307932839</v>
      </c>
      <c r="E97" s="100">
        <v>4186.8028383947576</v>
      </c>
      <c r="F97" s="100">
        <v>18</v>
      </c>
      <c r="G97" s="100">
        <v>32918.400000000001</v>
      </c>
      <c r="H97" s="100">
        <v>22</v>
      </c>
      <c r="I97" s="100">
        <v>40233.599999999999</v>
      </c>
      <c r="J97" s="100">
        <v>12</v>
      </c>
      <c r="K97" s="100">
        <v>21945.599999999999</v>
      </c>
      <c r="L97" s="100">
        <v>16</v>
      </c>
      <c r="M97" s="100">
        <v>29260.799999999999</v>
      </c>
      <c r="N97" s="100">
        <v>16</v>
      </c>
      <c r="O97" s="100">
        <v>29260.799999999999</v>
      </c>
      <c r="P97" s="100">
        <v>21</v>
      </c>
      <c r="Q97" s="100">
        <v>38404.799999999996</v>
      </c>
      <c r="R97" s="100">
        <v>13</v>
      </c>
      <c r="S97" s="100">
        <v>23774.399999999998</v>
      </c>
      <c r="T97" s="100">
        <v>15</v>
      </c>
      <c r="U97" s="100">
        <v>27432</v>
      </c>
      <c r="V97" s="100">
        <v>17</v>
      </c>
      <c r="W97" s="100">
        <v>31089.599999999999</v>
      </c>
      <c r="X97" s="100">
        <v>13</v>
      </c>
      <c r="Y97" s="100">
        <v>23774.399999999998</v>
      </c>
      <c r="Z97" s="100">
        <v>22</v>
      </c>
      <c r="AA97" s="100">
        <v>40233.599999999999</v>
      </c>
      <c r="AB97" s="100">
        <v>13</v>
      </c>
      <c r="AC97" s="100">
        <v>23774.399999999998</v>
      </c>
      <c r="AD97" s="100">
        <v>20</v>
      </c>
      <c r="AE97" s="100">
        <v>36576</v>
      </c>
      <c r="AF97" s="100">
        <v>20</v>
      </c>
      <c r="AG97" s="100">
        <v>36576</v>
      </c>
      <c r="AH97" s="100">
        <v>17</v>
      </c>
      <c r="AI97" s="100">
        <v>31089.599999999999</v>
      </c>
      <c r="AJ97" s="100">
        <v>11</v>
      </c>
      <c r="AK97" s="100">
        <v>20116.8</v>
      </c>
      <c r="AL97" s="100">
        <v>19</v>
      </c>
      <c r="AM97" s="100">
        <v>34747.199999999997</v>
      </c>
      <c r="AN97" s="100">
        <v>22</v>
      </c>
      <c r="AO97" s="100">
        <v>40233.599999999999</v>
      </c>
      <c r="AP97" s="100">
        <v>14</v>
      </c>
      <c r="AQ97" s="100">
        <v>25603.200000000001</v>
      </c>
      <c r="AR97" s="100">
        <v>16</v>
      </c>
      <c r="AS97" s="100">
        <v>29260.799999999999</v>
      </c>
      <c r="AT97" s="100">
        <v>16</v>
      </c>
      <c r="AU97" s="100">
        <v>29260.799999999999</v>
      </c>
      <c r="AV97" s="100">
        <v>15</v>
      </c>
      <c r="AW97" s="100">
        <v>27432</v>
      </c>
      <c r="AX97" s="100">
        <v>16</v>
      </c>
      <c r="AY97" s="100">
        <v>29260.799999999999</v>
      </c>
      <c r="AZ97" s="100">
        <v>17</v>
      </c>
      <c r="BA97" s="100">
        <v>31089.599999999999</v>
      </c>
      <c r="BB97" s="100">
        <v>18</v>
      </c>
      <c r="BC97" s="100">
        <v>32918.400000000001</v>
      </c>
      <c r="BD97" s="100">
        <v>18</v>
      </c>
      <c r="BE97" s="100">
        <v>32918.400000000001</v>
      </c>
      <c r="BF97" s="100">
        <v>14</v>
      </c>
      <c r="BG97" s="100">
        <v>25603.200000000001</v>
      </c>
      <c r="BH97" s="100">
        <v>23</v>
      </c>
      <c r="BI97" s="100">
        <v>42062.400000000001</v>
      </c>
      <c r="BJ97" s="100">
        <v>16</v>
      </c>
      <c r="BK97" s="100">
        <v>29260.799999999999</v>
      </c>
      <c r="BL97" s="100">
        <v>17</v>
      </c>
      <c r="BM97" s="100">
        <v>31089.599999999999</v>
      </c>
      <c r="BN97" s="100">
        <v>14</v>
      </c>
      <c r="BO97" s="100">
        <v>25603.200000000001</v>
      </c>
      <c r="BP97" s="100">
        <v>24</v>
      </c>
      <c r="BQ97" s="100">
        <v>43891.199999999997</v>
      </c>
      <c r="BR97" s="100">
        <v>13</v>
      </c>
      <c r="BS97" s="100">
        <v>23774.399999999998</v>
      </c>
      <c r="BT97" s="100">
        <v>15</v>
      </c>
      <c r="BU97" s="100">
        <v>27432</v>
      </c>
      <c r="BV97" s="100">
        <v>19</v>
      </c>
      <c r="BW97" s="100">
        <v>34747.199999999997</v>
      </c>
      <c r="BX97" s="100">
        <v>18</v>
      </c>
      <c r="BY97" s="100">
        <v>32918.400000000001</v>
      </c>
      <c r="BZ97" s="100">
        <v>19</v>
      </c>
      <c r="CA97" s="100">
        <v>34747.199999999997</v>
      </c>
      <c r="CB97" s="100">
        <v>23</v>
      </c>
      <c r="CC97" s="100">
        <v>42062.400000000001</v>
      </c>
      <c r="CD97" s="100">
        <v>20</v>
      </c>
      <c r="CE97" s="100">
        <v>36576</v>
      </c>
      <c r="CF97" s="100">
        <v>15</v>
      </c>
      <c r="CG97" s="100">
        <v>27432</v>
      </c>
      <c r="CH97" s="100">
        <v>21</v>
      </c>
      <c r="CI97" s="100">
        <v>38404.799999999996</v>
      </c>
      <c r="CJ97" s="100">
        <v>20</v>
      </c>
      <c r="CK97" s="100">
        <v>36576</v>
      </c>
      <c r="CL97" s="100">
        <v>13</v>
      </c>
      <c r="CM97" s="100">
        <v>23774.399999999998</v>
      </c>
      <c r="CN97" s="100">
        <v>19</v>
      </c>
      <c r="CO97" s="100">
        <v>34747.199999999997</v>
      </c>
      <c r="CP97" s="100">
        <v>15</v>
      </c>
      <c r="CQ97" s="100">
        <v>27432</v>
      </c>
      <c r="CR97" s="100">
        <v>15</v>
      </c>
      <c r="CS97" s="100">
        <v>27432</v>
      </c>
      <c r="CT97" s="100">
        <v>23</v>
      </c>
      <c r="CU97" s="100">
        <v>42062.400000000001</v>
      </c>
    </row>
    <row r="98" spans="2:99">
      <c r="C98" s="99" t="s">
        <v>264</v>
      </c>
      <c r="D98" s="100">
        <v>2.8176881609763496</v>
      </c>
      <c r="E98" s="100">
        <v>3560.4307602097151</v>
      </c>
      <c r="F98" s="100">
        <v>17</v>
      </c>
      <c r="G98" s="100">
        <v>21481.199999999997</v>
      </c>
      <c r="H98" s="100">
        <v>26</v>
      </c>
      <c r="I98" s="100">
        <v>32853.599999999999</v>
      </c>
      <c r="J98" s="100">
        <v>12</v>
      </c>
      <c r="K98" s="100">
        <v>15163.199999999999</v>
      </c>
      <c r="L98" s="100">
        <v>14</v>
      </c>
      <c r="M98" s="100">
        <v>17690.399999999998</v>
      </c>
      <c r="N98" s="100">
        <v>15</v>
      </c>
      <c r="O98" s="100">
        <v>18954</v>
      </c>
      <c r="P98" s="100">
        <v>20</v>
      </c>
      <c r="Q98" s="100">
        <v>25272</v>
      </c>
      <c r="R98" s="100">
        <v>14</v>
      </c>
      <c r="S98" s="100">
        <v>17690.399999999998</v>
      </c>
      <c r="T98" s="100">
        <v>17</v>
      </c>
      <c r="U98" s="100">
        <v>21481.199999999997</v>
      </c>
      <c r="V98" s="100">
        <v>16</v>
      </c>
      <c r="W98" s="100">
        <v>20217.599999999999</v>
      </c>
      <c r="X98" s="100">
        <v>12</v>
      </c>
      <c r="Y98" s="100">
        <v>15163.199999999999</v>
      </c>
      <c r="Z98" s="100">
        <v>22</v>
      </c>
      <c r="AA98" s="100">
        <v>27799.199999999997</v>
      </c>
      <c r="AB98" s="100">
        <v>15</v>
      </c>
      <c r="AC98" s="100">
        <v>18954</v>
      </c>
      <c r="AD98" s="100">
        <v>21</v>
      </c>
      <c r="AE98" s="100">
        <v>26535.599999999999</v>
      </c>
      <c r="AF98" s="100">
        <v>21</v>
      </c>
      <c r="AG98" s="100">
        <v>26535.599999999999</v>
      </c>
      <c r="AH98" s="100">
        <v>16</v>
      </c>
      <c r="AI98" s="100">
        <v>20217.599999999999</v>
      </c>
      <c r="AJ98" s="100">
        <v>13</v>
      </c>
      <c r="AK98" s="100">
        <v>16426.8</v>
      </c>
      <c r="AL98" s="100">
        <v>21</v>
      </c>
      <c r="AM98" s="100">
        <v>26535.599999999999</v>
      </c>
      <c r="AN98" s="100">
        <v>22</v>
      </c>
      <c r="AO98" s="100">
        <v>27799.199999999997</v>
      </c>
      <c r="AP98" s="100">
        <v>14</v>
      </c>
      <c r="AQ98" s="100">
        <v>17690.399999999998</v>
      </c>
      <c r="AR98" s="100">
        <v>15</v>
      </c>
      <c r="AS98" s="100">
        <v>18954</v>
      </c>
      <c r="AT98" s="100">
        <v>17</v>
      </c>
      <c r="AU98" s="100">
        <v>21481.199999999997</v>
      </c>
      <c r="AV98" s="100">
        <v>14</v>
      </c>
      <c r="AW98" s="100">
        <v>17690.399999999998</v>
      </c>
      <c r="AX98" s="100">
        <v>17</v>
      </c>
      <c r="AY98" s="100">
        <v>21481.199999999997</v>
      </c>
      <c r="AZ98" s="100">
        <v>16</v>
      </c>
      <c r="BA98" s="100">
        <v>20217.599999999999</v>
      </c>
      <c r="BB98" s="100">
        <v>20</v>
      </c>
      <c r="BC98" s="100">
        <v>25272</v>
      </c>
      <c r="BD98" s="100">
        <v>17</v>
      </c>
      <c r="BE98" s="100">
        <v>21481.199999999997</v>
      </c>
      <c r="BF98" s="100">
        <v>14</v>
      </c>
      <c r="BG98" s="100">
        <v>17690.399999999998</v>
      </c>
      <c r="BH98" s="100">
        <v>24</v>
      </c>
      <c r="BI98" s="100">
        <v>30326.399999999998</v>
      </c>
      <c r="BJ98" s="100">
        <v>16</v>
      </c>
      <c r="BK98" s="100">
        <v>20217.599999999999</v>
      </c>
      <c r="BL98" s="100">
        <v>17</v>
      </c>
      <c r="BM98" s="100">
        <v>21481.199999999997</v>
      </c>
      <c r="BN98" s="100">
        <v>16</v>
      </c>
      <c r="BO98" s="100">
        <v>20217.599999999999</v>
      </c>
      <c r="BP98" s="100">
        <v>24</v>
      </c>
      <c r="BQ98" s="100">
        <v>30326.399999999998</v>
      </c>
      <c r="BR98" s="100">
        <v>15</v>
      </c>
      <c r="BS98" s="100">
        <v>18954</v>
      </c>
      <c r="BT98" s="100">
        <v>14</v>
      </c>
      <c r="BU98" s="100">
        <v>17690.399999999998</v>
      </c>
      <c r="BV98" s="100">
        <v>19</v>
      </c>
      <c r="BW98" s="100">
        <v>24008.399999999998</v>
      </c>
      <c r="BX98" s="100">
        <v>17</v>
      </c>
      <c r="BY98" s="100">
        <v>21481.199999999997</v>
      </c>
      <c r="BZ98" s="100">
        <v>23</v>
      </c>
      <c r="CA98" s="100">
        <v>29062.799999999999</v>
      </c>
      <c r="CB98" s="100">
        <v>24</v>
      </c>
      <c r="CC98" s="100">
        <v>30326.399999999998</v>
      </c>
      <c r="CD98" s="100">
        <v>22</v>
      </c>
      <c r="CE98" s="100">
        <v>27799.199999999997</v>
      </c>
      <c r="CF98" s="100">
        <v>15</v>
      </c>
      <c r="CG98" s="100">
        <v>18954</v>
      </c>
      <c r="CH98" s="100">
        <v>21</v>
      </c>
      <c r="CI98" s="100">
        <v>26535.599999999999</v>
      </c>
      <c r="CJ98" s="100">
        <v>19</v>
      </c>
      <c r="CK98" s="100">
        <v>24008.399999999998</v>
      </c>
      <c r="CL98" s="100">
        <v>14</v>
      </c>
      <c r="CM98" s="100">
        <v>17690.399999999998</v>
      </c>
      <c r="CN98" s="100">
        <v>18</v>
      </c>
      <c r="CO98" s="100">
        <v>22744.799999999999</v>
      </c>
      <c r="CP98" s="100">
        <v>16</v>
      </c>
      <c r="CQ98" s="100">
        <v>20217.599999999999</v>
      </c>
      <c r="CR98" s="100">
        <v>17</v>
      </c>
      <c r="CS98" s="100">
        <v>21481.199999999997</v>
      </c>
      <c r="CT98" s="100">
        <v>22</v>
      </c>
      <c r="CU98" s="100">
        <v>27799.199999999997</v>
      </c>
    </row>
    <row r="99" spans="2:99">
      <c r="C99" s="99" t="s">
        <v>265</v>
      </c>
      <c r="D99" s="100">
        <v>2.1132661207322618</v>
      </c>
      <c r="E99" s="100">
        <v>11584.079567405965</v>
      </c>
      <c r="F99" s="100">
        <v>14</v>
      </c>
      <c r="G99" s="100">
        <v>76742.399999999994</v>
      </c>
      <c r="H99" s="100">
        <v>19</v>
      </c>
      <c r="I99" s="100">
        <v>104150.39999999999</v>
      </c>
      <c r="J99" s="100">
        <v>10</v>
      </c>
      <c r="K99" s="100">
        <v>54815.999999999993</v>
      </c>
      <c r="L99" s="100">
        <v>11</v>
      </c>
      <c r="M99" s="100">
        <v>60297.599999999991</v>
      </c>
      <c r="N99" s="100">
        <v>11</v>
      </c>
      <c r="O99" s="100">
        <v>60297.599999999991</v>
      </c>
      <c r="P99" s="100">
        <v>14</v>
      </c>
      <c r="Q99" s="100">
        <v>76742.399999999994</v>
      </c>
      <c r="R99" s="100">
        <v>11</v>
      </c>
      <c r="S99" s="100">
        <v>60297.599999999991</v>
      </c>
      <c r="T99" s="100">
        <v>13</v>
      </c>
      <c r="U99" s="100">
        <v>71260.799999999988</v>
      </c>
      <c r="V99" s="100">
        <v>12</v>
      </c>
      <c r="W99" s="100">
        <v>65779.199999999997</v>
      </c>
      <c r="X99" s="100">
        <v>9</v>
      </c>
      <c r="Y99" s="100">
        <v>49334.399999999994</v>
      </c>
      <c r="Z99" s="100">
        <v>17</v>
      </c>
      <c r="AA99" s="100">
        <v>93187.199999999997</v>
      </c>
      <c r="AB99" s="100">
        <v>10</v>
      </c>
      <c r="AC99" s="100">
        <v>54815.999999999993</v>
      </c>
      <c r="AD99" s="100">
        <v>15</v>
      </c>
      <c r="AE99" s="100">
        <v>82223.999999999985</v>
      </c>
      <c r="AF99" s="100">
        <v>15</v>
      </c>
      <c r="AG99" s="100">
        <v>82223.999999999985</v>
      </c>
      <c r="AH99" s="100">
        <v>12</v>
      </c>
      <c r="AI99" s="100">
        <v>65779.199999999997</v>
      </c>
      <c r="AJ99" s="100">
        <v>8</v>
      </c>
      <c r="AK99" s="100">
        <v>43852.799999999996</v>
      </c>
      <c r="AL99" s="100">
        <v>16</v>
      </c>
      <c r="AM99" s="100">
        <v>87705.599999999991</v>
      </c>
      <c r="AN99" s="100">
        <v>15</v>
      </c>
      <c r="AO99" s="100">
        <v>82223.999999999985</v>
      </c>
      <c r="AP99" s="100">
        <v>10</v>
      </c>
      <c r="AQ99" s="100">
        <v>54815.999999999993</v>
      </c>
      <c r="AR99" s="100">
        <v>12</v>
      </c>
      <c r="AS99" s="100">
        <v>65779.199999999997</v>
      </c>
      <c r="AT99" s="100">
        <v>12</v>
      </c>
      <c r="AU99" s="100">
        <v>65779.199999999997</v>
      </c>
      <c r="AV99" s="100">
        <v>11</v>
      </c>
      <c r="AW99" s="100">
        <v>60297.599999999991</v>
      </c>
      <c r="AX99" s="100">
        <v>12</v>
      </c>
      <c r="AY99" s="100">
        <v>65779.199999999997</v>
      </c>
      <c r="AZ99" s="100">
        <v>13</v>
      </c>
      <c r="BA99" s="100">
        <v>71260.799999999988</v>
      </c>
      <c r="BB99" s="100">
        <v>13</v>
      </c>
      <c r="BC99" s="100">
        <v>71260.799999999988</v>
      </c>
      <c r="BD99" s="100">
        <v>14</v>
      </c>
      <c r="BE99" s="100">
        <v>76742.399999999994</v>
      </c>
      <c r="BF99" s="100">
        <v>11</v>
      </c>
      <c r="BG99" s="100">
        <v>60297.599999999991</v>
      </c>
      <c r="BH99" s="100">
        <v>18</v>
      </c>
      <c r="BI99" s="100">
        <v>98668.799999999988</v>
      </c>
      <c r="BJ99" s="100">
        <v>13</v>
      </c>
      <c r="BK99" s="100">
        <v>71260.799999999988</v>
      </c>
      <c r="BL99" s="100">
        <v>15</v>
      </c>
      <c r="BM99" s="100">
        <v>82223.999999999985</v>
      </c>
      <c r="BN99" s="100">
        <v>11</v>
      </c>
      <c r="BO99" s="100">
        <v>60297.599999999991</v>
      </c>
      <c r="BP99" s="100">
        <v>17</v>
      </c>
      <c r="BQ99" s="100">
        <v>93187.199999999997</v>
      </c>
      <c r="BR99" s="100">
        <v>10</v>
      </c>
      <c r="BS99" s="100">
        <v>54815.999999999993</v>
      </c>
      <c r="BT99" s="100">
        <v>12</v>
      </c>
      <c r="BU99" s="100">
        <v>65779.199999999997</v>
      </c>
      <c r="BV99" s="100">
        <v>16</v>
      </c>
      <c r="BW99" s="100">
        <v>87705.599999999991</v>
      </c>
      <c r="BX99" s="100">
        <v>13</v>
      </c>
      <c r="BY99" s="100">
        <v>71260.799999999988</v>
      </c>
      <c r="BZ99" s="100">
        <v>15</v>
      </c>
      <c r="CA99" s="100">
        <v>82223.999999999985</v>
      </c>
      <c r="CB99" s="100">
        <v>15</v>
      </c>
      <c r="CC99" s="100">
        <v>82223.999999999985</v>
      </c>
      <c r="CD99" s="100">
        <v>15</v>
      </c>
      <c r="CE99" s="100">
        <v>82223.999999999985</v>
      </c>
      <c r="CF99" s="100">
        <v>11</v>
      </c>
      <c r="CG99" s="100">
        <v>60297.599999999991</v>
      </c>
      <c r="CH99" s="100">
        <v>18</v>
      </c>
      <c r="CI99" s="100">
        <v>98668.799999999988</v>
      </c>
      <c r="CJ99" s="100">
        <v>15</v>
      </c>
      <c r="CK99" s="100">
        <v>82223.999999999985</v>
      </c>
      <c r="CL99" s="100">
        <v>10</v>
      </c>
      <c r="CM99" s="100">
        <v>54815.999999999993</v>
      </c>
      <c r="CN99" s="100">
        <v>13</v>
      </c>
      <c r="CO99" s="100">
        <v>71260.799999999988</v>
      </c>
      <c r="CP99" s="100">
        <v>13</v>
      </c>
      <c r="CQ99" s="100">
        <v>71260.799999999988</v>
      </c>
      <c r="CR99" s="100">
        <v>11</v>
      </c>
      <c r="CS99" s="100">
        <v>60297.599999999991</v>
      </c>
      <c r="CT99" s="100">
        <v>17</v>
      </c>
      <c r="CU99" s="100">
        <v>93187.199999999997</v>
      </c>
    </row>
    <row r="100" spans="2:99">
      <c r="C100" s="99" t="s">
        <v>266</v>
      </c>
      <c r="D100" s="100">
        <v>2.6415826509153275</v>
      </c>
      <c r="E100" s="100">
        <v>4285.703692845027</v>
      </c>
      <c r="F100" s="100">
        <v>18</v>
      </c>
      <c r="G100" s="100">
        <v>29203.199999999997</v>
      </c>
      <c r="H100" s="100">
        <v>25</v>
      </c>
      <c r="I100" s="100">
        <v>40560</v>
      </c>
      <c r="J100" s="100">
        <v>13</v>
      </c>
      <c r="K100" s="100">
        <v>21091.199999999997</v>
      </c>
      <c r="L100" s="100">
        <v>16</v>
      </c>
      <c r="M100" s="100">
        <v>25958.399999999998</v>
      </c>
      <c r="N100" s="100">
        <v>15</v>
      </c>
      <c r="O100" s="100">
        <v>24335.999999999996</v>
      </c>
      <c r="P100" s="100">
        <v>20</v>
      </c>
      <c r="Q100" s="100">
        <v>32447.999999999996</v>
      </c>
      <c r="R100" s="100">
        <v>12</v>
      </c>
      <c r="S100" s="100">
        <v>19468.8</v>
      </c>
      <c r="T100" s="100">
        <v>14</v>
      </c>
      <c r="U100" s="100">
        <v>22713.599999999999</v>
      </c>
      <c r="V100" s="100">
        <v>15</v>
      </c>
      <c r="W100" s="100">
        <v>24335.999999999996</v>
      </c>
      <c r="X100" s="100">
        <v>13</v>
      </c>
      <c r="Y100" s="100">
        <v>21091.199999999997</v>
      </c>
      <c r="Z100" s="100">
        <v>19</v>
      </c>
      <c r="AA100" s="100">
        <v>30825.599999999999</v>
      </c>
      <c r="AB100" s="100">
        <v>13</v>
      </c>
      <c r="AC100" s="100">
        <v>21091.199999999997</v>
      </c>
      <c r="AD100" s="100">
        <v>22</v>
      </c>
      <c r="AE100" s="100">
        <v>35692.799999999996</v>
      </c>
      <c r="AF100" s="100">
        <v>21</v>
      </c>
      <c r="AG100" s="100">
        <v>34070.399999999994</v>
      </c>
      <c r="AH100" s="100">
        <v>16</v>
      </c>
      <c r="AI100" s="100">
        <v>25958.399999999998</v>
      </c>
      <c r="AJ100" s="100">
        <v>12</v>
      </c>
      <c r="AK100" s="100">
        <v>19468.8</v>
      </c>
      <c r="AL100" s="100">
        <v>22</v>
      </c>
      <c r="AM100" s="100">
        <v>35692.799999999996</v>
      </c>
      <c r="AN100" s="100">
        <v>22</v>
      </c>
      <c r="AO100" s="100">
        <v>35692.799999999996</v>
      </c>
      <c r="AP100" s="100">
        <v>14</v>
      </c>
      <c r="AQ100" s="100">
        <v>22713.599999999999</v>
      </c>
      <c r="AR100" s="100">
        <v>16</v>
      </c>
      <c r="AS100" s="100">
        <v>25958.399999999998</v>
      </c>
      <c r="AT100" s="100">
        <v>15</v>
      </c>
      <c r="AU100" s="100">
        <v>24335.999999999996</v>
      </c>
      <c r="AV100" s="100">
        <v>14</v>
      </c>
      <c r="AW100" s="100">
        <v>22713.599999999999</v>
      </c>
      <c r="AX100" s="100">
        <v>19</v>
      </c>
      <c r="AY100" s="100">
        <v>30825.599999999999</v>
      </c>
      <c r="AZ100" s="100">
        <v>14</v>
      </c>
      <c r="BA100" s="100">
        <v>22713.599999999999</v>
      </c>
      <c r="BB100" s="100">
        <v>19</v>
      </c>
      <c r="BC100" s="100">
        <v>30825.599999999999</v>
      </c>
      <c r="BD100" s="100">
        <v>16</v>
      </c>
      <c r="BE100" s="100">
        <v>25958.399999999998</v>
      </c>
      <c r="BF100" s="100">
        <v>13</v>
      </c>
      <c r="BG100" s="100">
        <v>21091.199999999997</v>
      </c>
      <c r="BH100" s="100">
        <v>22</v>
      </c>
      <c r="BI100" s="100">
        <v>35692.799999999996</v>
      </c>
      <c r="BJ100" s="100">
        <v>16</v>
      </c>
      <c r="BK100" s="100">
        <v>25958.399999999998</v>
      </c>
      <c r="BL100" s="100">
        <v>16</v>
      </c>
      <c r="BM100" s="100">
        <v>25958.399999999998</v>
      </c>
      <c r="BN100" s="100">
        <v>14</v>
      </c>
      <c r="BO100" s="100">
        <v>22713.599999999999</v>
      </c>
      <c r="BP100" s="100">
        <v>25</v>
      </c>
      <c r="BQ100" s="100">
        <v>40560</v>
      </c>
      <c r="BR100" s="100">
        <v>13</v>
      </c>
      <c r="BS100" s="100">
        <v>21091.199999999997</v>
      </c>
      <c r="BT100" s="100">
        <v>16</v>
      </c>
      <c r="BU100" s="100">
        <v>25958.399999999998</v>
      </c>
      <c r="BV100" s="100">
        <v>20</v>
      </c>
      <c r="BW100" s="100">
        <v>32447.999999999996</v>
      </c>
      <c r="BX100" s="100">
        <v>17</v>
      </c>
      <c r="BY100" s="100">
        <v>27580.799999999999</v>
      </c>
      <c r="BZ100" s="100">
        <v>21</v>
      </c>
      <c r="CA100" s="100">
        <v>34070.399999999994</v>
      </c>
      <c r="CB100" s="100">
        <v>21</v>
      </c>
      <c r="CC100" s="100">
        <v>34070.399999999994</v>
      </c>
      <c r="CD100" s="100">
        <v>21</v>
      </c>
      <c r="CE100" s="100">
        <v>34070.399999999994</v>
      </c>
      <c r="CF100" s="100">
        <v>15</v>
      </c>
      <c r="CG100" s="100">
        <v>24335.999999999996</v>
      </c>
      <c r="CH100" s="100">
        <v>23</v>
      </c>
      <c r="CI100" s="100">
        <v>37315.199999999997</v>
      </c>
      <c r="CJ100" s="100">
        <v>19</v>
      </c>
      <c r="CK100" s="100">
        <v>30825.599999999999</v>
      </c>
      <c r="CL100" s="100">
        <v>12</v>
      </c>
      <c r="CM100" s="100">
        <v>19468.8</v>
      </c>
      <c r="CN100" s="100">
        <v>18</v>
      </c>
      <c r="CO100" s="100">
        <v>29203.199999999997</v>
      </c>
      <c r="CP100" s="100">
        <v>15</v>
      </c>
      <c r="CQ100" s="100">
        <v>24335.999999999996</v>
      </c>
      <c r="CR100" s="100">
        <v>16</v>
      </c>
      <c r="CS100" s="100">
        <v>25958.399999999998</v>
      </c>
      <c r="CT100" s="100">
        <v>20</v>
      </c>
      <c r="CU100" s="100">
        <v>32447.999999999996</v>
      </c>
    </row>
    <row r="101" spans="2:99">
      <c r="C101" s="99" t="s">
        <v>267</v>
      </c>
      <c r="D101" s="100">
        <v>2.6415826509153275</v>
      </c>
      <c r="E101" s="100">
        <v>3144.5399876496053</v>
      </c>
      <c r="F101" s="100">
        <v>17</v>
      </c>
      <c r="G101" s="100">
        <v>20236.8</v>
      </c>
      <c r="H101" s="100">
        <v>24</v>
      </c>
      <c r="I101" s="100">
        <v>28569.599999999999</v>
      </c>
      <c r="J101" s="100">
        <v>13</v>
      </c>
      <c r="K101" s="100">
        <v>15475.199999999999</v>
      </c>
      <c r="L101" s="100">
        <v>17</v>
      </c>
      <c r="M101" s="100">
        <v>20236.8</v>
      </c>
      <c r="N101" s="100">
        <v>17</v>
      </c>
      <c r="O101" s="100">
        <v>20236.8</v>
      </c>
      <c r="P101" s="100">
        <v>21</v>
      </c>
      <c r="Q101" s="100">
        <v>24998.399999999998</v>
      </c>
      <c r="R101" s="100">
        <v>12</v>
      </c>
      <c r="S101" s="100">
        <v>14284.8</v>
      </c>
      <c r="T101" s="100">
        <v>17</v>
      </c>
      <c r="U101" s="100">
        <v>20236.8</v>
      </c>
      <c r="V101" s="100">
        <v>18</v>
      </c>
      <c r="W101" s="100">
        <v>21427.199999999997</v>
      </c>
      <c r="X101" s="100">
        <v>12</v>
      </c>
      <c r="Y101" s="100">
        <v>14284.8</v>
      </c>
      <c r="Z101" s="100">
        <v>20</v>
      </c>
      <c r="AA101" s="100">
        <v>23807.999999999996</v>
      </c>
      <c r="AB101" s="100">
        <v>16</v>
      </c>
      <c r="AC101" s="100">
        <v>19046.399999999998</v>
      </c>
      <c r="AD101" s="100">
        <v>21</v>
      </c>
      <c r="AE101" s="100">
        <v>24998.399999999998</v>
      </c>
      <c r="AF101" s="100">
        <v>24</v>
      </c>
      <c r="AG101" s="100">
        <v>28569.599999999999</v>
      </c>
      <c r="AH101" s="100">
        <v>16</v>
      </c>
      <c r="AI101" s="100">
        <v>19046.399999999998</v>
      </c>
      <c r="AJ101" s="100">
        <v>14</v>
      </c>
      <c r="AK101" s="100">
        <v>16665.599999999999</v>
      </c>
      <c r="AL101" s="100">
        <v>21</v>
      </c>
      <c r="AM101" s="100">
        <v>24998.399999999998</v>
      </c>
      <c r="AN101" s="100">
        <v>20</v>
      </c>
      <c r="AO101" s="100">
        <v>23807.999999999996</v>
      </c>
      <c r="AP101" s="100">
        <v>15</v>
      </c>
      <c r="AQ101" s="100">
        <v>17855.999999999996</v>
      </c>
      <c r="AR101" s="100">
        <v>16</v>
      </c>
      <c r="AS101" s="100">
        <v>19046.399999999998</v>
      </c>
      <c r="AT101" s="100">
        <v>16</v>
      </c>
      <c r="AU101" s="100">
        <v>19046.399999999998</v>
      </c>
      <c r="AV101" s="100">
        <v>16</v>
      </c>
      <c r="AW101" s="100">
        <v>19046.399999999998</v>
      </c>
      <c r="AX101" s="100">
        <v>17</v>
      </c>
      <c r="AY101" s="100">
        <v>20236.8</v>
      </c>
      <c r="AZ101" s="100">
        <v>18</v>
      </c>
      <c r="BA101" s="100">
        <v>21427.199999999997</v>
      </c>
      <c r="BB101" s="100">
        <v>18</v>
      </c>
      <c r="BC101" s="100">
        <v>21427.199999999997</v>
      </c>
      <c r="BD101" s="100">
        <v>16</v>
      </c>
      <c r="BE101" s="100">
        <v>19046.399999999998</v>
      </c>
      <c r="BF101" s="100">
        <v>14</v>
      </c>
      <c r="BG101" s="100">
        <v>16665.599999999999</v>
      </c>
      <c r="BH101" s="100">
        <v>24</v>
      </c>
      <c r="BI101" s="100">
        <v>28569.599999999999</v>
      </c>
      <c r="BJ101" s="100">
        <v>16</v>
      </c>
      <c r="BK101" s="100">
        <v>19046.399999999998</v>
      </c>
      <c r="BL101" s="100">
        <v>19</v>
      </c>
      <c r="BM101" s="100">
        <v>22617.599999999999</v>
      </c>
      <c r="BN101" s="100">
        <v>16</v>
      </c>
      <c r="BO101" s="100">
        <v>19046.399999999998</v>
      </c>
      <c r="BP101" s="100">
        <v>22</v>
      </c>
      <c r="BQ101" s="100">
        <v>26188.799999999996</v>
      </c>
      <c r="BR101" s="100">
        <v>16</v>
      </c>
      <c r="BS101" s="100">
        <v>19046.399999999998</v>
      </c>
      <c r="BT101" s="100">
        <v>14</v>
      </c>
      <c r="BU101" s="100">
        <v>16665.599999999999</v>
      </c>
      <c r="BV101" s="100">
        <v>19</v>
      </c>
      <c r="BW101" s="100">
        <v>22617.599999999999</v>
      </c>
      <c r="BX101" s="100">
        <v>19</v>
      </c>
      <c r="BY101" s="100">
        <v>22617.599999999999</v>
      </c>
      <c r="BZ101" s="100">
        <v>24</v>
      </c>
      <c r="CA101" s="100">
        <v>28569.599999999999</v>
      </c>
      <c r="CB101" s="100">
        <v>24</v>
      </c>
      <c r="CC101" s="100">
        <v>28569.599999999999</v>
      </c>
      <c r="CD101" s="100">
        <v>19</v>
      </c>
      <c r="CE101" s="100">
        <v>22617.599999999999</v>
      </c>
      <c r="CF101" s="100">
        <v>15</v>
      </c>
      <c r="CG101" s="100">
        <v>17855.999999999996</v>
      </c>
      <c r="CH101" s="100">
        <v>22</v>
      </c>
      <c r="CI101" s="100">
        <v>26188.799999999996</v>
      </c>
      <c r="CJ101" s="100">
        <v>21</v>
      </c>
      <c r="CK101" s="100">
        <v>24998.399999999998</v>
      </c>
      <c r="CL101" s="100">
        <v>13</v>
      </c>
      <c r="CM101" s="100">
        <v>15475.199999999999</v>
      </c>
      <c r="CN101" s="100">
        <v>19</v>
      </c>
      <c r="CO101" s="100">
        <v>22617.599999999999</v>
      </c>
      <c r="CP101" s="100">
        <v>16</v>
      </c>
      <c r="CQ101" s="100">
        <v>19046.399999999998</v>
      </c>
      <c r="CR101" s="100">
        <v>15</v>
      </c>
      <c r="CS101" s="100">
        <v>17855.999999999996</v>
      </c>
      <c r="CT101" s="100">
        <v>23</v>
      </c>
      <c r="CU101" s="100">
        <v>27379.199999999997</v>
      </c>
    </row>
    <row r="102" spans="2:99">
      <c r="C102" s="99" t="s">
        <v>268</v>
      </c>
      <c r="D102" s="100">
        <v>2.6415826509153275</v>
      </c>
      <c r="E102" s="100">
        <v>5122.5570766550027</v>
      </c>
      <c r="F102" s="100">
        <v>15</v>
      </c>
      <c r="G102" s="100">
        <v>29087.999999999996</v>
      </c>
      <c r="H102" s="100">
        <v>24</v>
      </c>
      <c r="I102" s="100">
        <v>46540.799999999996</v>
      </c>
      <c r="J102" s="100">
        <v>13</v>
      </c>
      <c r="K102" s="100">
        <v>25209.599999999999</v>
      </c>
      <c r="L102" s="100">
        <v>13</v>
      </c>
      <c r="M102" s="100">
        <v>25209.599999999999</v>
      </c>
      <c r="N102" s="100">
        <v>17</v>
      </c>
      <c r="O102" s="100">
        <v>32966.399999999994</v>
      </c>
      <c r="P102" s="100">
        <v>19</v>
      </c>
      <c r="Q102" s="100">
        <v>36844.799999999996</v>
      </c>
      <c r="R102" s="100">
        <v>12</v>
      </c>
      <c r="S102" s="100">
        <v>23270.399999999998</v>
      </c>
      <c r="T102" s="100">
        <v>17</v>
      </c>
      <c r="U102" s="100">
        <v>32966.399999999994</v>
      </c>
      <c r="V102" s="100">
        <v>16</v>
      </c>
      <c r="W102" s="100">
        <v>31027.199999999997</v>
      </c>
      <c r="X102" s="100">
        <v>12</v>
      </c>
      <c r="Y102" s="100">
        <v>23270.399999999998</v>
      </c>
      <c r="Z102" s="100">
        <v>21</v>
      </c>
      <c r="AA102" s="100">
        <v>40723.199999999997</v>
      </c>
      <c r="AB102" s="100">
        <v>15</v>
      </c>
      <c r="AC102" s="100">
        <v>29087.999999999996</v>
      </c>
      <c r="AD102" s="100">
        <v>19</v>
      </c>
      <c r="AE102" s="100">
        <v>36844.799999999996</v>
      </c>
      <c r="AF102" s="100">
        <v>20</v>
      </c>
      <c r="AG102" s="100">
        <v>38784</v>
      </c>
      <c r="AH102" s="100">
        <v>15</v>
      </c>
      <c r="AI102" s="100">
        <v>29087.999999999996</v>
      </c>
      <c r="AJ102" s="100">
        <v>12</v>
      </c>
      <c r="AK102" s="100">
        <v>23270.399999999998</v>
      </c>
      <c r="AL102" s="100">
        <v>21</v>
      </c>
      <c r="AM102" s="100">
        <v>40723.199999999997</v>
      </c>
      <c r="AN102" s="100">
        <v>20</v>
      </c>
      <c r="AO102" s="100">
        <v>38784</v>
      </c>
      <c r="AP102" s="100">
        <v>12</v>
      </c>
      <c r="AQ102" s="100">
        <v>23270.399999999998</v>
      </c>
      <c r="AR102" s="100">
        <v>15</v>
      </c>
      <c r="AS102" s="100">
        <v>29087.999999999996</v>
      </c>
      <c r="AT102" s="100">
        <v>15</v>
      </c>
      <c r="AU102" s="100">
        <v>29087.999999999996</v>
      </c>
      <c r="AV102" s="100">
        <v>14</v>
      </c>
      <c r="AW102" s="100">
        <v>27148.799999999996</v>
      </c>
      <c r="AX102" s="100">
        <v>17</v>
      </c>
      <c r="AY102" s="100">
        <v>32966.399999999994</v>
      </c>
      <c r="AZ102" s="100">
        <v>15</v>
      </c>
      <c r="BA102" s="100">
        <v>29087.999999999996</v>
      </c>
      <c r="BB102" s="100">
        <v>18</v>
      </c>
      <c r="BC102" s="100">
        <v>34905.599999999999</v>
      </c>
      <c r="BD102" s="100">
        <v>16</v>
      </c>
      <c r="BE102" s="100">
        <v>31027.199999999997</v>
      </c>
      <c r="BF102" s="100">
        <v>13</v>
      </c>
      <c r="BG102" s="100">
        <v>25209.599999999999</v>
      </c>
      <c r="BH102" s="100">
        <v>22</v>
      </c>
      <c r="BI102" s="100">
        <v>42662.399999999994</v>
      </c>
      <c r="BJ102" s="100">
        <v>16</v>
      </c>
      <c r="BK102" s="100">
        <v>31027.199999999997</v>
      </c>
      <c r="BL102" s="100">
        <v>17</v>
      </c>
      <c r="BM102" s="100">
        <v>32966.399999999994</v>
      </c>
      <c r="BN102" s="100">
        <v>15</v>
      </c>
      <c r="BO102" s="100">
        <v>29087.999999999996</v>
      </c>
      <c r="BP102" s="100">
        <v>22</v>
      </c>
      <c r="BQ102" s="100">
        <v>42662.399999999994</v>
      </c>
      <c r="BR102" s="100">
        <v>13</v>
      </c>
      <c r="BS102" s="100">
        <v>25209.599999999999</v>
      </c>
      <c r="BT102" s="100">
        <v>15</v>
      </c>
      <c r="BU102" s="100">
        <v>29087.999999999996</v>
      </c>
      <c r="BV102" s="100">
        <v>19</v>
      </c>
      <c r="BW102" s="100">
        <v>36844.799999999996</v>
      </c>
      <c r="BX102" s="100">
        <v>17</v>
      </c>
      <c r="BY102" s="100">
        <v>32966.399999999994</v>
      </c>
      <c r="BZ102" s="100">
        <v>19</v>
      </c>
      <c r="CA102" s="100">
        <v>36844.799999999996</v>
      </c>
      <c r="CB102" s="100">
        <v>20</v>
      </c>
      <c r="CC102" s="100">
        <v>38784</v>
      </c>
      <c r="CD102" s="100">
        <v>19</v>
      </c>
      <c r="CE102" s="100">
        <v>36844.799999999996</v>
      </c>
      <c r="CF102" s="100">
        <v>13</v>
      </c>
      <c r="CG102" s="100">
        <v>25209.599999999999</v>
      </c>
      <c r="CH102" s="100">
        <v>24</v>
      </c>
      <c r="CI102" s="100">
        <v>46540.799999999996</v>
      </c>
      <c r="CJ102" s="100">
        <v>21</v>
      </c>
      <c r="CK102" s="100">
        <v>40723.199999999997</v>
      </c>
      <c r="CL102" s="100">
        <v>13</v>
      </c>
      <c r="CM102" s="100">
        <v>25209.599999999999</v>
      </c>
      <c r="CN102" s="100">
        <v>19</v>
      </c>
      <c r="CO102" s="100">
        <v>36844.799999999996</v>
      </c>
      <c r="CP102" s="100">
        <v>16</v>
      </c>
      <c r="CQ102" s="100">
        <v>31027.199999999997</v>
      </c>
      <c r="CR102" s="100">
        <v>14</v>
      </c>
      <c r="CS102" s="100">
        <v>27148.799999999996</v>
      </c>
      <c r="CT102" s="100">
        <v>22</v>
      </c>
      <c r="CU102" s="100">
        <v>42662.399999999994</v>
      </c>
    </row>
    <row r="103" spans="2:99">
      <c r="C103" s="99" t="s">
        <v>269</v>
      </c>
      <c r="D103" s="100">
        <v>2.2893716307932839</v>
      </c>
      <c r="E103" s="100">
        <v>4642.84566724878</v>
      </c>
      <c r="F103" s="100">
        <v>17</v>
      </c>
      <c r="G103" s="100">
        <v>34476</v>
      </c>
      <c r="H103" s="100">
        <v>20</v>
      </c>
      <c r="I103" s="100">
        <v>40560</v>
      </c>
      <c r="J103" s="100">
        <v>12</v>
      </c>
      <c r="K103" s="100">
        <v>24336</v>
      </c>
      <c r="L103" s="100">
        <v>15</v>
      </c>
      <c r="M103" s="100">
        <v>30420</v>
      </c>
      <c r="N103" s="100">
        <v>15</v>
      </c>
      <c r="O103" s="100">
        <v>30420</v>
      </c>
      <c r="P103" s="100">
        <v>20</v>
      </c>
      <c r="Q103" s="100">
        <v>40560</v>
      </c>
      <c r="R103" s="100">
        <v>14</v>
      </c>
      <c r="S103" s="100">
        <v>28392</v>
      </c>
      <c r="T103" s="100">
        <v>14</v>
      </c>
      <c r="U103" s="100">
        <v>28392</v>
      </c>
      <c r="V103" s="100">
        <v>15</v>
      </c>
      <c r="W103" s="100">
        <v>30420</v>
      </c>
      <c r="X103" s="100">
        <v>11</v>
      </c>
      <c r="Y103" s="100">
        <v>22308</v>
      </c>
      <c r="Z103" s="100">
        <v>21</v>
      </c>
      <c r="AA103" s="100">
        <v>42588</v>
      </c>
      <c r="AB103" s="100">
        <v>13</v>
      </c>
      <c r="AC103" s="100">
        <v>26364</v>
      </c>
      <c r="AD103" s="100">
        <v>20</v>
      </c>
      <c r="AE103" s="100">
        <v>40560</v>
      </c>
      <c r="AF103" s="100">
        <v>23</v>
      </c>
      <c r="AG103" s="100">
        <v>46644</v>
      </c>
      <c r="AH103" s="100">
        <v>16</v>
      </c>
      <c r="AI103" s="100">
        <v>32448</v>
      </c>
      <c r="AJ103" s="100">
        <v>13</v>
      </c>
      <c r="AK103" s="100">
        <v>26364</v>
      </c>
      <c r="AL103" s="100">
        <v>19</v>
      </c>
      <c r="AM103" s="100">
        <v>38532</v>
      </c>
      <c r="AN103" s="100">
        <v>21</v>
      </c>
      <c r="AO103" s="100">
        <v>42588</v>
      </c>
      <c r="AP103" s="100">
        <v>12</v>
      </c>
      <c r="AQ103" s="100">
        <v>24336</v>
      </c>
      <c r="AR103" s="100">
        <v>16</v>
      </c>
      <c r="AS103" s="100">
        <v>32448</v>
      </c>
      <c r="AT103" s="100">
        <v>14</v>
      </c>
      <c r="AU103" s="100">
        <v>28392</v>
      </c>
      <c r="AV103" s="100">
        <v>13</v>
      </c>
      <c r="AW103" s="100">
        <v>26364</v>
      </c>
      <c r="AX103" s="100">
        <v>16</v>
      </c>
      <c r="AY103" s="100">
        <v>32448</v>
      </c>
      <c r="AZ103" s="100">
        <v>16</v>
      </c>
      <c r="BA103" s="100">
        <v>32448</v>
      </c>
      <c r="BB103" s="100">
        <v>18</v>
      </c>
      <c r="BC103" s="100">
        <v>36504</v>
      </c>
      <c r="BD103" s="100">
        <v>17</v>
      </c>
      <c r="BE103" s="100">
        <v>34476</v>
      </c>
      <c r="BF103" s="100">
        <v>13</v>
      </c>
      <c r="BG103" s="100">
        <v>26364</v>
      </c>
      <c r="BH103" s="100">
        <v>20</v>
      </c>
      <c r="BI103" s="100">
        <v>40560</v>
      </c>
      <c r="BJ103" s="100">
        <v>17</v>
      </c>
      <c r="BK103" s="100">
        <v>34476</v>
      </c>
      <c r="BL103" s="100">
        <v>18</v>
      </c>
      <c r="BM103" s="100">
        <v>36504</v>
      </c>
      <c r="BN103" s="100">
        <v>14</v>
      </c>
      <c r="BO103" s="100">
        <v>28392</v>
      </c>
      <c r="BP103" s="100">
        <v>22</v>
      </c>
      <c r="BQ103" s="100">
        <v>44616</v>
      </c>
      <c r="BR103" s="100">
        <v>14</v>
      </c>
      <c r="BS103" s="100">
        <v>28392</v>
      </c>
      <c r="BT103" s="100">
        <v>13</v>
      </c>
      <c r="BU103" s="100">
        <v>26364</v>
      </c>
      <c r="BV103" s="100">
        <v>18</v>
      </c>
      <c r="BW103" s="100">
        <v>36504</v>
      </c>
      <c r="BX103" s="100">
        <v>17</v>
      </c>
      <c r="BY103" s="100">
        <v>34476</v>
      </c>
      <c r="BZ103" s="100">
        <v>22</v>
      </c>
      <c r="CA103" s="100">
        <v>44616</v>
      </c>
      <c r="CB103" s="100">
        <v>19</v>
      </c>
      <c r="CC103" s="100">
        <v>38532</v>
      </c>
      <c r="CD103" s="100">
        <v>18</v>
      </c>
      <c r="CE103" s="100">
        <v>36504</v>
      </c>
      <c r="CF103" s="100">
        <v>14</v>
      </c>
      <c r="CG103" s="100">
        <v>28392</v>
      </c>
      <c r="CH103" s="100">
        <v>20</v>
      </c>
      <c r="CI103" s="100">
        <v>40560</v>
      </c>
      <c r="CJ103" s="100">
        <v>19</v>
      </c>
      <c r="CK103" s="100">
        <v>38532</v>
      </c>
      <c r="CL103" s="100">
        <v>11</v>
      </c>
      <c r="CM103" s="100">
        <v>22308</v>
      </c>
      <c r="CN103" s="100">
        <v>18</v>
      </c>
      <c r="CO103" s="100">
        <v>36504</v>
      </c>
      <c r="CP103" s="100">
        <v>17</v>
      </c>
      <c r="CQ103" s="100">
        <v>34476</v>
      </c>
      <c r="CR103" s="100">
        <v>16</v>
      </c>
      <c r="CS103" s="100">
        <v>32448</v>
      </c>
      <c r="CT103" s="100">
        <v>22</v>
      </c>
      <c r="CU103" s="100">
        <v>44616</v>
      </c>
    </row>
    <row r="104" spans="2:99">
      <c r="C104" s="99" t="s">
        <v>270</v>
      </c>
      <c r="D104" s="100">
        <v>2.6415826509153275</v>
      </c>
      <c r="E104" s="100">
        <v>5474.4158857569246</v>
      </c>
      <c r="F104" s="100">
        <v>17</v>
      </c>
      <c r="G104" s="100">
        <v>35230.800000000003</v>
      </c>
      <c r="H104" s="100">
        <v>24</v>
      </c>
      <c r="I104" s="100">
        <v>49737.600000000006</v>
      </c>
      <c r="J104" s="100">
        <v>12</v>
      </c>
      <c r="K104" s="100">
        <v>24868.800000000003</v>
      </c>
      <c r="L104" s="100">
        <v>15</v>
      </c>
      <c r="M104" s="100">
        <v>31086</v>
      </c>
      <c r="N104" s="100">
        <v>17</v>
      </c>
      <c r="O104" s="100">
        <v>35230.800000000003</v>
      </c>
      <c r="P104" s="100">
        <v>18</v>
      </c>
      <c r="Q104" s="100">
        <v>37303.200000000004</v>
      </c>
      <c r="R104" s="100">
        <v>13</v>
      </c>
      <c r="S104" s="100">
        <v>26941.200000000001</v>
      </c>
      <c r="T104" s="100">
        <v>14</v>
      </c>
      <c r="U104" s="100">
        <v>29013.600000000002</v>
      </c>
      <c r="V104" s="100">
        <v>17</v>
      </c>
      <c r="W104" s="100">
        <v>35230.800000000003</v>
      </c>
      <c r="X104" s="100">
        <v>11</v>
      </c>
      <c r="Y104" s="100">
        <v>22796.400000000001</v>
      </c>
      <c r="Z104" s="100">
        <v>21</v>
      </c>
      <c r="AA104" s="100">
        <v>43520.4</v>
      </c>
      <c r="AB104" s="100">
        <v>13</v>
      </c>
      <c r="AC104" s="100">
        <v>26941.200000000001</v>
      </c>
      <c r="AD104" s="100">
        <v>18</v>
      </c>
      <c r="AE104" s="100">
        <v>37303.200000000004</v>
      </c>
      <c r="AF104" s="100">
        <v>22</v>
      </c>
      <c r="AG104" s="100">
        <v>45592.800000000003</v>
      </c>
      <c r="AH104" s="100">
        <v>14</v>
      </c>
      <c r="AI104" s="100">
        <v>29013.600000000002</v>
      </c>
      <c r="AJ104" s="100">
        <v>11</v>
      </c>
      <c r="AK104" s="100">
        <v>22796.400000000001</v>
      </c>
      <c r="AL104" s="100">
        <v>19</v>
      </c>
      <c r="AM104" s="100">
        <v>39375.599999999999</v>
      </c>
      <c r="AN104" s="100">
        <v>20</v>
      </c>
      <c r="AO104" s="100">
        <v>41448</v>
      </c>
      <c r="AP104" s="100">
        <v>13</v>
      </c>
      <c r="AQ104" s="100">
        <v>26941.200000000001</v>
      </c>
      <c r="AR104" s="100">
        <v>15</v>
      </c>
      <c r="AS104" s="100">
        <v>31086</v>
      </c>
      <c r="AT104" s="100">
        <v>16</v>
      </c>
      <c r="AU104" s="100">
        <v>33158.400000000001</v>
      </c>
      <c r="AV104" s="100">
        <v>14</v>
      </c>
      <c r="AW104" s="100">
        <v>29013.600000000002</v>
      </c>
      <c r="AX104" s="100">
        <v>18</v>
      </c>
      <c r="AY104" s="100">
        <v>37303.200000000004</v>
      </c>
      <c r="AZ104" s="100">
        <v>15</v>
      </c>
      <c r="BA104" s="100">
        <v>31086</v>
      </c>
      <c r="BB104" s="100">
        <v>16</v>
      </c>
      <c r="BC104" s="100">
        <v>33158.400000000001</v>
      </c>
      <c r="BD104" s="100">
        <v>17</v>
      </c>
      <c r="BE104" s="100">
        <v>35230.800000000003</v>
      </c>
      <c r="BF104" s="100">
        <v>14</v>
      </c>
      <c r="BG104" s="100">
        <v>29013.600000000002</v>
      </c>
      <c r="BH104" s="100">
        <v>22</v>
      </c>
      <c r="BI104" s="100">
        <v>45592.800000000003</v>
      </c>
      <c r="BJ104" s="100">
        <v>17</v>
      </c>
      <c r="BK104" s="100">
        <v>35230.800000000003</v>
      </c>
      <c r="BL104" s="100">
        <v>18</v>
      </c>
      <c r="BM104" s="100">
        <v>37303.200000000004</v>
      </c>
      <c r="BN104" s="100">
        <v>15</v>
      </c>
      <c r="BO104" s="100">
        <v>31086</v>
      </c>
      <c r="BP104" s="100">
        <v>25</v>
      </c>
      <c r="BQ104" s="100">
        <v>51810</v>
      </c>
      <c r="BR104" s="100">
        <v>13</v>
      </c>
      <c r="BS104" s="100">
        <v>26941.200000000001</v>
      </c>
      <c r="BT104" s="100">
        <v>14</v>
      </c>
      <c r="BU104" s="100">
        <v>29013.600000000002</v>
      </c>
      <c r="BV104" s="100">
        <v>20</v>
      </c>
      <c r="BW104" s="100">
        <v>41448</v>
      </c>
      <c r="BX104" s="100">
        <v>16</v>
      </c>
      <c r="BY104" s="100">
        <v>33158.400000000001</v>
      </c>
      <c r="BZ104" s="100">
        <v>19</v>
      </c>
      <c r="CA104" s="100">
        <v>39375.599999999999</v>
      </c>
      <c r="CB104" s="100">
        <v>19</v>
      </c>
      <c r="CC104" s="100">
        <v>39375.599999999999</v>
      </c>
      <c r="CD104" s="100">
        <v>20</v>
      </c>
      <c r="CE104" s="100">
        <v>41448</v>
      </c>
      <c r="CF104" s="100">
        <v>13</v>
      </c>
      <c r="CG104" s="100">
        <v>26941.200000000001</v>
      </c>
      <c r="CH104" s="100">
        <v>23</v>
      </c>
      <c r="CI104" s="100">
        <v>47665.200000000004</v>
      </c>
      <c r="CJ104" s="100">
        <v>18</v>
      </c>
      <c r="CK104" s="100">
        <v>37303.200000000004</v>
      </c>
      <c r="CL104" s="100">
        <v>13</v>
      </c>
      <c r="CM104" s="100">
        <v>26941.200000000001</v>
      </c>
      <c r="CN104" s="100">
        <v>16</v>
      </c>
      <c r="CO104" s="100">
        <v>33158.400000000001</v>
      </c>
      <c r="CP104" s="100">
        <v>16</v>
      </c>
      <c r="CQ104" s="100">
        <v>33158.400000000001</v>
      </c>
      <c r="CR104" s="100">
        <v>14</v>
      </c>
      <c r="CS104" s="100">
        <v>29013.600000000002</v>
      </c>
      <c r="CT104" s="100">
        <v>21</v>
      </c>
      <c r="CU104" s="100">
        <v>43520.4</v>
      </c>
    </row>
    <row r="105" spans="2:99">
      <c r="C105" s="99" t="s">
        <v>271</v>
      </c>
      <c r="D105" s="100">
        <v>2.2893716307932839</v>
      </c>
      <c r="E105" s="100">
        <v>4574.1645183249811</v>
      </c>
      <c r="F105" s="100">
        <v>16</v>
      </c>
      <c r="G105" s="100">
        <v>31968</v>
      </c>
      <c r="H105" s="100">
        <v>23</v>
      </c>
      <c r="I105" s="100">
        <v>45954</v>
      </c>
      <c r="J105" s="100">
        <v>11</v>
      </c>
      <c r="K105" s="100">
        <v>21978</v>
      </c>
      <c r="L105" s="100">
        <v>16</v>
      </c>
      <c r="M105" s="100">
        <v>31968</v>
      </c>
      <c r="N105" s="100">
        <v>16</v>
      </c>
      <c r="O105" s="100">
        <v>31968</v>
      </c>
      <c r="P105" s="100">
        <v>18</v>
      </c>
      <c r="Q105" s="100">
        <v>35964</v>
      </c>
      <c r="R105" s="100">
        <v>14</v>
      </c>
      <c r="S105" s="100">
        <v>27972</v>
      </c>
      <c r="T105" s="100">
        <v>16</v>
      </c>
      <c r="U105" s="100">
        <v>31968</v>
      </c>
      <c r="V105" s="100">
        <v>16</v>
      </c>
      <c r="W105" s="100">
        <v>31968</v>
      </c>
      <c r="X105" s="100">
        <v>12</v>
      </c>
      <c r="Y105" s="100">
        <v>23976</v>
      </c>
      <c r="Z105" s="100">
        <v>21</v>
      </c>
      <c r="AA105" s="100">
        <v>41958</v>
      </c>
      <c r="AB105" s="100">
        <v>13</v>
      </c>
      <c r="AC105" s="100">
        <v>25974</v>
      </c>
      <c r="AD105" s="100">
        <v>20</v>
      </c>
      <c r="AE105" s="100">
        <v>39960</v>
      </c>
      <c r="AF105" s="100">
        <v>19</v>
      </c>
      <c r="AG105" s="100">
        <v>37962</v>
      </c>
      <c r="AH105" s="100">
        <v>15</v>
      </c>
      <c r="AI105" s="100">
        <v>29970</v>
      </c>
      <c r="AJ105" s="100">
        <v>12</v>
      </c>
      <c r="AK105" s="100">
        <v>23976</v>
      </c>
      <c r="AL105" s="100">
        <v>20</v>
      </c>
      <c r="AM105" s="100">
        <v>39960</v>
      </c>
      <c r="AN105" s="100">
        <v>20</v>
      </c>
      <c r="AO105" s="100">
        <v>39960</v>
      </c>
      <c r="AP105" s="100">
        <v>14</v>
      </c>
      <c r="AQ105" s="100">
        <v>27972</v>
      </c>
      <c r="AR105" s="100">
        <v>15</v>
      </c>
      <c r="AS105" s="100">
        <v>29970</v>
      </c>
      <c r="AT105" s="100">
        <v>16</v>
      </c>
      <c r="AU105" s="100">
        <v>31968</v>
      </c>
      <c r="AV105" s="100">
        <v>15</v>
      </c>
      <c r="AW105" s="100">
        <v>29970</v>
      </c>
      <c r="AX105" s="100">
        <v>16</v>
      </c>
      <c r="AY105" s="100">
        <v>31968</v>
      </c>
      <c r="AZ105" s="100">
        <v>16</v>
      </c>
      <c r="BA105" s="100">
        <v>31968</v>
      </c>
      <c r="BB105" s="100">
        <v>18</v>
      </c>
      <c r="BC105" s="100">
        <v>35964</v>
      </c>
      <c r="BD105" s="100">
        <v>16</v>
      </c>
      <c r="BE105" s="100">
        <v>31968</v>
      </c>
      <c r="BF105" s="100">
        <v>13</v>
      </c>
      <c r="BG105" s="100">
        <v>25974</v>
      </c>
      <c r="BH105" s="100">
        <v>19</v>
      </c>
      <c r="BI105" s="100">
        <v>37962</v>
      </c>
      <c r="BJ105" s="100">
        <v>17</v>
      </c>
      <c r="BK105" s="100">
        <v>33966</v>
      </c>
      <c r="BL105" s="100">
        <v>18</v>
      </c>
      <c r="BM105" s="100">
        <v>35964</v>
      </c>
      <c r="BN105" s="100">
        <v>14</v>
      </c>
      <c r="BO105" s="100">
        <v>27972</v>
      </c>
      <c r="BP105" s="100">
        <v>23</v>
      </c>
      <c r="BQ105" s="100">
        <v>45954</v>
      </c>
      <c r="BR105" s="100">
        <v>14</v>
      </c>
      <c r="BS105" s="100">
        <v>27972</v>
      </c>
      <c r="BT105" s="100">
        <v>15</v>
      </c>
      <c r="BU105" s="100">
        <v>29970</v>
      </c>
      <c r="BV105" s="100">
        <v>17</v>
      </c>
      <c r="BW105" s="100">
        <v>33966</v>
      </c>
      <c r="BX105" s="100">
        <v>19</v>
      </c>
      <c r="BY105" s="100">
        <v>37962</v>
      </c>
      <c r="BZ105" s="100">
        <v>21</v>
      </c>
      <c r="CA105" s="100">
        <v>41958</v>
      </c>
      <c r="CB105" s="100">
        <v>22</v>
      </c>
      <c r="CC105" s="100">
        <v>43956</v>
      </c>
      <c r="CD105" s="100">
        <v>19</v>
      </c>
      <c r="CE105" s="100">
        <v>37962</v>
      </c>
      <c r="CF105" s="100">
        <v>13</v>
      </c>
      <c r="CG105" s="100">
        <v>25974</v>
      </c>
      <c r="CH105" s="100">
        <v>22</v>
      </c>
      <c r="CI105" s="100">
        <v>43956</v>
      </c>
      <c r="CJ105" s="100">
        <v>20</v>
      </c>
      <c r="CK105" s="100">
        <v>39960</v>
      </c>
      <c r="CL105" s="100">
        <v>12</v>
      </c>
      <c r="CM105" s="100">
        <v>23976</v>
      </c>
      <c r="CN105" s="100">
        <v>18</v>
      </c>
      <c r="CO105" s="100">
        <v>35964</v>
      </c>
      <c r="CP105" s="100">
        <v>17</v>
      </c>
      <c r="CQ105" s="100">
        <v>33966</v>
      </c>
      <c r="CR105" s="100">
        <v>15</v>
      </c>
      <c r="CS105" s="100">
        <v>29970</v>
      </c>
      <c r="CT105" s="100">
        <v>22</v>
      </c>
      <c r="CU105" s="100">
        <v>43956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162.21382284558914</v>
      </c>
      <c r="E109" s="100">
        <f>SUM(L$6:L$19)+SUM(N$6:N$19)+SUM(P$6:P$19)+SUM(R$6:R$19)</f>
        <v>0</v>
      </c>
      <c r="F109" s="100">
        <f>SUM(T$6:T$19)+SUM(V$6:V$19)+SUM(X$6:X$19)+SUM(Z$6:Z$19)</f>
        <v>0</v>
      </c>
      <c r="G109" s="100">
        <f>SUM(AB$6:AB$19)+SUM(AD$6:AD$19)+SUM(AF$6:AF$19)+SUM(AH$6:AH$19)</f>
        <v>0</v>
      </c>
      <c r="H109" s="100">
        <f>SUM(AJ$6:AJ$19)+SUM(AL$6:AL$19)+SUM(AN$6:AN$19)+SUM(AP$6:AP$19)</f>
        <v>0</v>
      </c>
      <c r="I109" s="100">
        <f>SUM(AR$6:AR$19)+SUM(AT$6:AT$19)+SUM(AV$6:AV$19)+SUM(AX$6:AX$19)</f>
        <v>0</v>
      </c>
      <c r="J109" s="100">
        <f>SUM(AZ$6:AZ$19)+SUM(BB$6:BB$19)+SUM(BD$6:BD$19)+SUM(BF$6:BF$19)</f>
        <v>0</v>
      </c>
      <c r="K109" s="100">
        <f>SUM(BH$6:BH$19)+SUM(BJ$6:BJ$19)+SUM(BL$6:BL$19)+SUM(BN$6:BN$19)</f>
        <v>0</v>
      </c>
      <c r="L109" s="100">
        <f>SUM(BP$6:BP$19)+SUM(BR$6:BR$19)+SUM(BT$6:BT$19)+SUM(BV$6:BV$19)</f>
        <v>0</v>
      </c>
      <c r="M109" s="100">
        <f>SUM(BX$6:BX$19)+SUM(BZ$6:BZ$19)+SUM(CB$6:CB$19)+SUM(CD$6:CD$19)</f>
        <v>0</v>
      </c>
      <c r="N109" s="100">
        <f>SUM(CF$6:CF$19)+SUM(CH$6:CH$19)+SUM(CJ$6:CJ$19)+SUM(CL$6:CL$19)</f>
        <v>0</v>
      </c>
      <c r="O109" s="100">
        <f>SUM(CN$6:CN$19)+SUM(CP$6:CP$19)+SUM(CR$6:CR$19)+SUM(CT$6:CT$19)</f>
        <v>0</v>
      </c>
    </row>
    <row r="110" spans="2:99">
      <c r="C110" s="99" t="s">
        <v>127</v>
      </c>
      <c r="D110" s="100">
        <f>SUM(D$20:D$36)+SUM(F$20:F$36)+SUM(H$20:H$36)+SUM(J$20:J$36)</f>
        <v>279.49962433519937</v>
      </c>
      <c r="E110" s="100">
        <f>SUM(L$20:L$36)+SUM(N$20:N$36)+SUM(P$20:P$36)+SUM(R$20:R$36)</f>
        <v>0</v>
      </c>
      <c r="F110" s="100">
        <f>SUM(T$20:T$36)+SUM(V$20:V$36)+SUM(X$20:X$36)+SUM(Z$20:Z$36)</f>
        <v>0</v>
      </c>
      <c r="G110" s="100">
        <f>SUM(AB$20:AB$36)+SUM(AD$20:AD$36)+SUM(AF$20:AF$36)+SUM(AH$20:AH$36)</f>
        <v>0</v>
      </c>
      <c r="H110" s="100">
        <f>SUM(AJ$20:AJ$36)+SUM(AL$20:AL$36)+SUM(AN$20:AN$36)+SUM(AP$20:AP$36)</f>
        <v>0</v>
      </c>
      <c r="I110" s="100">
        <f>SUM(AR$20:AR$36)+SUM(AT$20:AT$36)+SUM(AV$20:AV$36)+SUM(AX$20:AX$36)</f>
        <v>0</v>
      </c>
      <c r="J110" s="100">
        <f>SUM(AZ$20:AZ$36)+SUM(BB$20:BB$36)+SUM(BD$20:BD$36)+SUM(BF$20:BF$36)</f>
        <v>0</v>
      </c>
      <c r="K110" s="100">
        <f>SUM(BH$20:BH$36)+SUM(BJ$20:BJ$36)+SUM(BL$20:BL$36)+SUM(BN$20:BN$36)</f>
        <v>0</v>
      </c>
      <c r="L110" s="100">
        <f>SUM(BP$20:BP$36)+SUM(BR$20:BR$36)+SUM(BT$20:BT$36)+SUM(BV$20:BV$36)</f>
        <v>0</v>
      </c>
      <c r="M110" s="100">
        <f>SUM(BX$20:BX$36)+SUM(BZ$20:BZ$36)+SUM(CB$20:CB$36)+SUM(CD$20:CD$36)</f>
        <v>0</v>
      </c>
      <c r="N110" s="100">
        <f>SUM(CF$20:CF$36)+SUM(CH$20:CH$36)+SUM(CJ$20:CJ$36)+SUM(CL$20:CL$36)</f>
        <v>0</v>
      </c>
      <c r="O110" s="100">
        <f>SUM(CN$20:CN$36)+SUM(CP$20:CP$36)+SUM(CR$20:CR$36)+SUM(CT$20:CT$36)</f>
        <v>0</v>
      </c>
    </row>
    <row r="111" spans="2:99">
      <c r="C111" s="99" t="s">
        <v>128</v>
      </c>
      <c r="D111" s="100">
        <f>SUM(D$37:D$48)+SUM(F$37:F$48)+SUM(H$37:H$48)+SUM(J$37:J$48)</f>
        <v>340.85685730106297</v>
      </c>
      <c r="E111" s="100">
        <f>SUM(L$37:L$48)+SUM(N$37:N$48)+SUM(P$37:P$48)+SUM(R$37:R$48)</f>
        <v>0</v>
      </c>
      <c r="F111" s="100">
        <f>SUM(T$37:T$48)+SUM(V$37:V$48)+SUM(X$37:X$48)+SUM(Z$37:Z$48)</f>
        <v>0</v>
      </c>
      <c r="G111" s="100">
        <f>SUM(AB$37:AB$48)+SUM(AD$37:AD$48)+SUM(AF$37:AF$48)+SUM(AH$37:AH$48)</f>
        <v>0</v>
      </c>
      <c r="H111" s="100">
        <f>SUM(AJ$37:AJ$48)+SUM(AL$37:AL$48)+SUM(AN$37:AN$48)+SUM(AP$37:AP$48)</f>
        <v>0</v>
      </c>
      <c r="I111" s="100">
        <f>SUM(AR$37:AR$48)+SUM(AT$37:AT$48)+SUM(AV$37:AV$48)+SUM(AX$37:AX$48)</f>
        <v>0</v>
      </c>
      <c r="J111" s="100">
        <f>SUM(AZ$37:AZ$48)+SUM(BB$37:BB$48)+SUM(BD$37:BD$48)+SUM(BF$37:BF$48)</f>
        <v>0</v>
      </c>
      <c r="K111" s="100">
        <f>SUM(BH$37:BH$48)+SUM(BJ$37:BJ$48)+SUM(BL$37:BL$48)+SUM(BN$37:BN$48)</f>
        <v>0</v>
      </c>
      <c r="L111" s="100">
        <f>SUM(BP$37:BP$48)+SUM(BR$37:BR$48)+SUM(BT$37:BT$48)+SUM(BV$37:BV$48)</f>
        <v>0</v>
      </c>
      <c r="M111" s="100">
        <f>SUM(BX$37:BX$48)+SUM(BZ$37:BZ$48)+SUM(CB$37:CB$48)+SUM(CD$37:CD$48)</f>
        <v>0</v>
      </c>
      <c r="N111" s="100">
        <f>SUM(CF$37:CF$48)+SUM(CH$37:CH$48)+SUM(CJ$37:CJ$48)+SUM(CL$37:CL$48)</f>
        <v>0</v>
      </c>
      <c r="O111" s="100">
        <f>SUM(CN$37:CN$48)+SUM(CP$37:CP$48)+SUM(CR$37:CR$48)+SUM(CT$37:CT$48)</f>
        <v>0</v>
      </c>
    </row>
    <row r="112" spans="2:99">
      <c r="C112" s="99" t="s">
        <v>129</v>
      </c>
      <c r="D112" s="100">
        <f>SUM(D$49:D$70)+SUM(F$49:F$70)+SUM(H$49:H$70)+SUM(J$49:J$70)</f>
        <v>427.4729387677873</v>
      </c>
      <c r="E112" s="100">
        <f>SUM(L$49:L$70)+SUM(N$49:N$70)+SUM(P$49:P$70)+SUM(R$49:R$70)</f>
        <v>230</v>
      </c>
      <c r="F112" s="100">
        <f>SUM(T$49:T$70)+SUM(V$49:V$70)+SUM(X$49:X$70)+SUM(Z$49:Z$70)</f>
        <v>186</v>
      </c>
      <c r="G112" s="100">
        <f>SUM(AB$49:AB$70)+SUM(AD$49:AD$70)+SUM(AF$49:AF$70)+SUM(AH$49:AH$70)</f>
        <v>262</v>
      </c>
      <c r="H112" s="100">
        <f>SUM(AJ$49:AJ$70)+SUM(AL$49:AL$70)+SUM(AN$49:AN$70)+SUM(AP$49:AP$70)</f>
        <v>229</v>
      </c>
      <c r="I112" s="100">
        <f>SUM(AR$49:AR$70)+SUM(AT$49:AT$70)+SUM(AV$49:AV$70)+SUM(AX$49:AX$70)</f>
        <v>249</v>
      </c>
      <c r="J112" s="100">
        <f>SUM(AZ$49:AZ$70)+SUM(BB$49:BB$70)+SUM(BD$49:BD$70)+SUM(BF$49:BF$70)</f>
        <v>178</v>
      </c>
      <c r="K112" s="100">
        <f>SUM(BH$49:BH$70)+SUM(BJ$49:BJ$70)+SUM(BL$49:BL$70)+SUM(BN$49:BN$70)</f>
        <v>242</v>
      </c>
      <c r="L112" s="100">
        <f>SUM(BP$49:BP$70)+SUM(BR$49:BR$70)+SUM(BT$49:BT$70)+SUM(BV$49:BV$70)</f>
        <v>205</v>
      </c>
      <c r="M112" s="100">
        <f>SUM(BX$49:BX$70)+SUM(BZ$49:BZ$70)+SUM(CB$49:CB$70)+SUM(CD$49:CD$70)</f>
        <v>250</v>
      </c>
      <c r="N112" s="100">
        <f>SUM(CF$49:CF$70)+SUM(CH$49:CH$70)+SUM(CJ$49:CJ$70)+SUM(CL$49:CL$70)</f>
        <v>211</v>
      </c>
      <c r="O112" s="100">
        <f>SUM(CN$49:CN$70)+SUM(CP$49:CP$70)+SUM(CR$49:CR$70)+SUM(CT$49:CT$70)</f>
        <v>245</v>
      </c>
    </row>
    <row r="113" spans="2:15">
      <c r="C113" s="99" t="s">
        <v>130</v>
      </c>
      <c r="D113" s="100">
        <f>SUM(D$71:D$86)+SUM(F$71:F$86)+SUM(H$71:H$86)+SUM(J$71:J$86)</f>
        <v>1461.0395662728833</v>
      </c>
      <c r="E113" s="100">
        <f>SUM(L$71:L$86)+SUM(N$71:N$86)+SUM(P$71:P$86)+SUM(R$71:R$86)</f>
        <v>1824</v>
      </c>
      <c r="F113" s="100">
        <f>SUM(T$71:T$86)+SUM(V$71:V$86)+SUM(X$71:X$86)+SUM(Z$71:Z$86)</f>
        <v>2124</v>
      </c>
      <c r="G113" s="100">
        <f>SUM(AB$71:AB$86)+SUM(AD$71:AD$86)+SUM(AF$71:AF$86)+SUM(AH$71:AH$86)</f>
        <v>2126</v>
      </c>
      <c r="H113" s="100">
        <f>SUM(AJ$71:AJ$86)+SUM(AL$71:AL$86)+SUM(AN$71:AN$86)+SUM(AP$71:AP$86)</f>
        <v>1855</v>
      </c>
      <c r="I113" s="100">
        <f>SUM(AR$71:AR$86)+SUM(AT$71:AT$86)+SUM(AV$71:AV$86)+SUM(AX$71:AX$86)</f>
        <v>1936</v>
      </c>
      <c r="J113" s="100">
        <f>SUM(AZ$71:AZ$86)+SUM(BB$71:BB$86)+SUM(BD$71:BD$86)+SUM(BF$71:BF$86)</f>
        <v>1876</v>
      </c>
      <c r="K113" s="100">
        <f>SUM(BH$71:BH$86)+SUM(BJ$71:BJ$86)+SUM(BL$71:BL$86)+SUM(BN$71:BN$86)</f>
        <v>1925</v>
      </c>
      <c r="L113" s="100">
        <f>SUM(BP$71:BP$86)+SUM(BR$71:BR$86)+SUM(BT$71:BT$86)+SUM(BV$71:BV$86)</f>
        <v>1757</v>
      </c>
      <c r="M113" s="100">
        <f>SUM(BX$71:BX$86)+SUM(BZ$71:BZ$86)+SUM(CB$71:CB$86)+SUM(CD$71:CD$86)</f>
        <v>2114</v>
      </c>
      <c r="N113" s="100">
        <f>SUM(CF$71:CF$86)+SUM(CH$71:CH$86)+SUM(CJ$71:CJ$86)+SUM(CL$71:CL$86)</f>
        <v>1626</v>
      </c>
      <c r="O113" s="100">
        <f>SUM(CN$71:CN$86)+SUM(CP$71:CP$86)+SUM(CR$71:CR$86)+SUM(CT$71:CT$86)</f>
        <v>1787</v>
      </c>
    </row>
    <row r="114" spans="2:15">
      <c r="C114" s="99" t="s">
        <v>131</v>
      </c>
      <c r="D114" s="100">
        <f>SUM(D$87:D$94)+SUM(F$87:F$94)+SUM(H$87:H$94)+SUM(J$87:J$94)</f>
        <v>451.42823916707857</v>
      </c>
      <c r="E114" s="100">
        <f>SUM(L$87:L$94)+SUM(N$87:N$94)+SUM(P$87:P$94)+SUM(R$87:R$94)</f>
        <v>548</v>
      </c>
      <c r="F114" s="100">
        <f>SUM(T$87:T$94)+SUM(V$87:V$94)+SUM(X$87:X$94)+SUM(Z$87:Z$94)</f>
        <v>602</v>
      </c>
      <c r="G114" s="100">
        <f>SUM(AB$87:AB$94)+SUM(AD$87:AD$94)+SUM(AF$87:AF$94)+SUM(AH$87:AH$94)</f>
        <v>541</v>
      </c>
      <c r="H114" s="100">
        <f>SUM(AJ$87:AJ$94)+SUM(AL$87:AL$94)+SUM(AN$87:AN$94)+SUM(AP$87:AP$94)</f>
        <v>706</v>
      </c>
      <c r="I114" s="100">
        <f>SUM(AR$87:AR$94)+SUM(AT$87:AT$94)+SUM(AV$87:AV$94)+SUM(AX$87:AX$94)</f>
        <v>566</v>
      </c>
      <c r="J114" s="100">
        <f>SUM(AZ$87:AZ$94)+SUM(BB$87:BB$94)+SUM(BD$87:BD$94)+SUM(BF$87:BF$94)</f>
        <v>544</v>
      </c>
      <c r="K114" s="100">
        <f>SUM(BH$87:BH$94)+SUM(BJ$87:BJ$94)+SUM(BL$87:BL$94)+SUM(BN$87:BN$94)</f>
        <v>745</v>
      </c>
      <c r="L114" s="100">
        <f>SUM(BP$87:BP$94)+SUM(BR$87:BR$94)+SUM(BT$87:BT$94)+SUM(BV$87:BV$94)</f>
        <v>683</v>
      </c>
      <c r="M114" s="100">
        <f>SUM(BX$87:BX$94)+SUM(BZ$87:BZ$94)+SUM(CB$87:CB$94)+SUM(CD$87:CD$94)</f>
        <v>658</v>
      </c>
      <c r="N114" s="100">
        <f>SUM(CF$87:CF$94)+SUM(CH$87:CH$94)+SUM(CJ$87:CJ$94)+SUM(CL$87:CL$94)</f>
        <v>693</v>
      </c>
      <c r="O114" s="100">
        <f>SUM(CN$87:CN$94)+SUM(CP$87:CP$94)+SUM(CR$87:CR$94)+SUM(CT$87:CT$94)</f>
        <v>710</v>
      </c>
    </row>
    <row r="115" spans="2:15">
      <c r="C115" s="99" t="s">
        <v>132</v>
      </c>
      <c r="D115" s="100">
        <f>SUM(D$95:D$105)+SUM(F$95:F$105)+SUM(H$95:H$105)+SUM(J$95:J$105)</f>
        <v>600.00077609970253</v>
      </c>
      <c r="E115" s="100">
        <f>SUM(L$95:L$105)+SUM(N$95:N$105)+SUM(P$95:P$105)+SUM(R$95:R$105)</f>
        <v>693</v>
      </c>
      <c r="F115" s="100">
        <f>SUM(T$95:T$105)+SUM(V$95:V$105)+SUM(X$95:X$105)+SUM(Z$95:Z$105)</f>
        <v>702</v>
      </c>
      <c r="G115" s="100">
        <f>SUM(AB$95:AB$105)+SUM(AD$95:AD$105)+SUM(AF$95:AF$105)+SUM(AH$95:AH$105)</f>
        <v>768</v>
      </c>
      <c r="H115" s="100">
        <f>SUM(AJ$95:AJ$105)+SUM(AL$95:AL$105)+SUM(AN$95:AN$105)+SUM(AP$95:AP$105)</f>
        <v>727</v>
      </c>
      <c r="I115" s="100">
        <f>SUM(AR$95:AR$105)+SUM(AT$95:AT$105)+SUM(AV$95:AV$105)+SUM(AX$95:AX$105)</f>
        <v>683</v>
      </c>
      <c r="J115" s="100">
        <f>SUM(AZ$95:AZ$105)+SUM(BB$95:BB$105)+SUM(BD$95:BD$105)+SUM(BF$95:BF$105)</f>
        <v>694</v>
      </c>
      <c r="K115" s="100">
        <f>SUM(BH$95:BH$105)+SUM(BJ$95:BJ$105)+SUM(BL$95:BL$105)+SUM(BN$95:BN$105)</f>
        <v>768</v>
      </c>
      <c r="L115" s="100">
        <f>SUM(BP$95:BP$105)+SUM(BR$95:BR$105)+SUM(BT$95:BT$105)+SUM(BV$95:BV$105)</f>
        <v>771</v>
      </c>
      <c r="M115" s="100">
        <f>SUM(BX$95:BX$105)+SUM(BZ$95:BZ$105)+SUM(CB$95:CB$105)+SUM(CD$95:CD$105)</f>
        <v>866</v>
      </c>
      <c r="N115" s="100">
        <f>SUM(CF$95:CF$105)+SUM(CH$95:CH$105)+SUM(CJ$95:CJ$105)+SUM(CL$95:CL$105)</f>
        <v>743</v>
      </c>
      <c r="O115" s="100">
        <f>SUM(CN$95:CN$105)+SUM(CP$95:CP$105)+SUM(CR$95:CR$105)+SUM(CT$95:CT$105)</f>
        <v>767</v>
      </c>
    </row>
    <row r="116" spans="2:15">
      <c r="C116" s="99" t="s">
        <v>278</v>
      </c>
      <c r="D116" s="100">
        <f t="shared" ref="D116:O116" si="0">SUM(D$109:D$115)</f>
        <v>3722.5118247893033</v>
      </c>
      <c r="E116" s="100">
        <f t="shared" si="0"/>
        <v>3295</v>
      </c>
      <c r="F116" s="100">
        <f t="shared" si="0"/>
        <v>3614</v>
      </c>
      <c r="G116" s="100">
        <f t="shared" si="0"/>
        <v>3697</v>
      </c>
      <c r="H116" s="100">
        <f t="shared" si="0"/>
        <v>3517</v>
      </c>
      <c r="I116" s="100">
        <f t="shared" si="0"/>
        <v>3434</v>
      </c>
      <c r="J116" s="100">
        <f t="shared" si="0"/>
        <v>3292</v>
      </c>
      <c r="K116" s="100">
        <f t="shared" si="0"/>
        <v>3680</v>
      </c>
      <c r="L116" s="100">
        <f t="shared" si="0"/>
        <v>3416</v>
      </c>
      <c r="M116" s="100">
        <f t="shared" si="0"/>
        <v>3888</v>
      </c>
      <c r="N116" s="100">
        <f t="shared" si="0"/>
        <v>3273</v>
      </c>
      <c r="O116" s="100">
        <f t="shared" si="0"/>
        <v>3509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D109*pricing!D15*2000</f>
        <v>985841.36433581822</v>
      </c>
      <c r="E120" s="100">
        <f>E109*pricing!E15*2000</f>
        <v>0</v>
      </c>
      <c r="F120" s="100">
        <f>F109*pricing!F15*2000</f>
        <v>0</v>
      </c>
      <c r="G120" s="100">
        <f>G109*pricing!G15*2000</f>
        <v>0</v>
      </c>
      <c r="H120" s="100">
        <f>H109*pricing!H15*2000</f>
        <v>0</v>
      </c>
      <c r="I120" s="100">
        <f>I109*pricing!I15*2000</f>
        <v>0</v>
      </c>
      <c r="J120" s="100">
        <f>J109*pricing!J15*2000</f>
        <v>0</v>
      </c>
      <c r="K120" s="100">
        <f>K109*pricing!K15*2000</f>
        <v>0</v>
      </c>
      <c r="L120" s="100">
        <f>L109*pricing!L15*2000</f>
        <v>0</v>
      </c>
      <c r="M120" s="100">
        <f>M109*pricing!M15*2000</f>
        <v>0</v>
      </c>
      <c r="N120" s="100">
        <f>N109*pricing!N15*2000</f>
        <v>0</v>
      </c>
      <c r="O120" s="100">
        <f>O109*pricing!O15*2000</f>
        <v>0</v>
      </c>
    </row>
    <row r="121" spans="2:15">
      <c r="C121" s="99" t="s">
        <v>127</v>
      </c>
      <c r="D121" s="100">
        <f>D110*pricing!D16*2000</f>
        <v>1540523.613086645</v>
      </c>
      <c r="E121" s="100">
        <f>E110*pricing!E16*2000</f>
        <v>0</v>
      </c>
      <c r="F121" s="100">
        <f>F110*pricing!F16*2000</f>
        <v>0</v>
      </c>
      <c r="G121" s="100">
        <f>G110*pricing!G16*2000</f>
        <v>0</v>
      </c>
      <c r="H121" s="100">
        <f>H110*pricing!H16*2000</f>
        <v>0</v>
      </c>
      <c r="I121" s="100">
        <f>I110*pricing!I16*2000</f>
        <v>0</v>
      </c>
      <c r="J121" s="100">
        <f>J110*pricing!J16*2000</f>
        <v>0</v>
      </c>
      <c r="K121" s="100">
        <f>K110*pricing!K16*2000</f>
        <v>0</v>
      </c>
      <c r="L121" s="100">
        <f>L110*pricing!L16*2000</f>
        <v>0</v>
      </c>
      <c r="M121" s="100">
        <f>M110*pricing!M16*2000</f>
        <v>0</v>
      </c>
      <c r="N121" s="100">
        <f>N110*pricing!N16*2000</f>
        <v>0</v>
      </c>
      <c r="O121" s="100">
        <f>O110*pricing!O16*2000</f>
        <v>0</v>
      </c>
    </row>
    <row r="122" spans="2:15">
      <c r="C122" s="99" t="s">
        <v>128</v>
      </c>
      <c r="D122" s="100">
        <f>D111*pricing!D17*2000</f>
        <v>1500797.5046275673</v>
      </c>
      <c r="E122" s="100">
        <f>E111*pricing!E17*2000</f>
        <v>0</v>
      </c>
      <c r="F122" s="100">
        <f>F111*pricing!F17*2000</f>
        <v>0</v>
      </c>
      <c r="G122" s="100">
        <f>G111*pricing!G17*2000</f>
        <v>0</v>
      </c>
      <c r="H122" s="100">
        <f>H111*pricing!H17*2000</f>
        <v>0</v>
      </c>
      <c r="I122" s="100">
        <f>I111*pricing!I17*2000</f>
        <v>0</v>
      </c>
      <c r="J122" s="100">
        <f>J111*pricing!J17*2000</f>
        <v>0</v>
      </c>
      <c r="K122" s="100">
        <f>K111*pricing!K17*2000</f>
        <v>0</v>
      </c>
      <c r="L122" s="100">
        <f>L111*pricing!L17*2000</f>
        <v>0</v>
      </c>
      <c r="M122" s="100">
        <f>M111*pricing!M17*2000</f>
        <v>0</v>
      </c>
      <c r="N122" s="100">
        <f>N111*pricing!N17*2000</f>
        <v>0</v>
      </c>
      <c r="O122" s="100">
        <f>O111*pricing!O17*2000</f>
        <v>0</v>
      </c>
    </row>
    <row r="123" spans="2:15">
      <c r="C123" s="99" t="s">
        <v>129</v>
      </c>
      <c r="D123" s="100">
        <f>D112*pricing!D18*2000</f>
        <v>1945930.9916985072</v>
      </c>
      <c r="E123" s="100">
        <f>E112*pricing!E18*2000</f>
        <v>1046999.909235853</v>
      </c>
      <c r="F123" s="100">
        <f>F112*pricing!F18*2000</f>
        <v>846704.27442551591</v>
      </c>
      <c r="G123" s="100">
        <f>G112*pricing!G18*2000</f>
        <v>1192669.4618251889</v>
      </c>
      <c r="H123" s="100">
        <f>H112*pricing!H18*2000</f>
        <v>1042447.7357174362</v>
      </c>
      <c r="I123" s="100">
        <f>I112*pricing!I18*2000</f>
        <v>1133491.2060857711</v>
      </c>
      <c r="J123" s="100">
        <f>J112*pricing!J18*2000</f>
        <v>810286.88627818192</v>
      </c>
      <c r="K123" s="100">
        <f>K112*pricing!K18*2000</f>
        <v>1101625.9914568542</v>
      </c>
      <c r="L123" s="100">
        <f>L112*pricing!L18*2000</f>
        <v>933195.57127543422</v>
      </c>
      <c r="M123" s="100">
        <f>M112*pricing!M18*2000</f>
        <v>1138043.379604188</v>
      </c>
      <c r="N123" s="100">
        <f>N112*pricing!N18*2000</f>
        <v>960508.61238593468</v>
      </c>
      <c r="O123" s="100">
        <f>O112*pricing!O18*2000</f>
        <v>1115282.5120121043</v>
      </c>
    </row>
    <row r="124" spans="2:15">
      <c r="C124" s="99" t="s">
        <v>130</v>
      </c>
      <c r="D124" s="100">
        <f>D113*pricing!D19*2000</f>
        <v>6040619.4328227807</v>
      </c>
      <c r="E124" s="100">
        <f>E113*pricing!E19*2000</f>
        <v>7541267.2591584455</v>
      </c>
      <c r="F124" s="100">
        <f>F113*pricing!F19*2000</f>
        <v>8781607.268888453</v>
      </c>
      <c r="G124" s="100">
        <f>G113*pricing!G19*2000</f>
        <v>8789876.2022866514</v>
      </c>
      <c r="H124" s="100">
        <f>H113*pricing!H19*2000</f>
        <v>7669435.7268305458</v>
      </c>
      <c r="I124" s="100">
        <f>I113*pricing!I19*2000</f>
        <v>8004327.5294576483</v>
      </c>
      <c r="J124" s="100">
        <f>J113*pricing!J19*2000</f>
        <v>7756259.527511646</v>
      </c>
      <c r="K124" s="100">
        <f>K113*pricing!K19*2000</f>
        <v>7958848.3957675481</v>
      </c>
      <c r="L124" s="100">
        <f>L113*pricing!L19*2000</f>
        <v>7264257.9903187435</v>
      </c>
      <c r="M124" s="100">
        <f>M113*pricing!M19*2000</f>
        <v>8740262.601897452</v>
      </c>
      <c r="N124" s="100">
        <f>N113*pricing!N19*2000</f>
        <v>6722642.8527366407</v>
      </c>
      <c r="O124" s="100">
        <f>O113*pricing!O19*2000</f>
        <v>7388291.9912917437</v>
      </c>
    </row>
    <row r="125" spans="2:15">
      <c r="C125" s="99" t="s">
        <v>131</v>
      </c>
      <c r="D125" s="100">
        <f>D114*pricing!D20*2000</f>
        <v>1865638.0382038297</v>
      </c>
      <c r="E125" s="100">
        <f>E114*pricing!E20*2000</f>
        <v>2264744.5512537118</v>
      </c>
      <c r="F125" s="100">
        <f>F114*pricing!F20*2000</f>
        <v>2487912.8099538954</v>
      </c>
      <c r="G125" s="100">
        <f>G114*pricing!G20*2000</f>
        <v>2235815.3325333176</v>
      </c>
      <c r="H125" s="100">
        <f>H114*pricing!H20*2000</f>
        <v>2917718.3452283219</v>
      </c>
      <c r="I125" s="100">
        <f>I114*pricing!I20*2000</f>
        <v>2339133.9708204395</v>
      </c>
      <c r="J125" s="100">
        <f>J114*pricing!J20*2000</f>
        <v>2248213.569127772</v>
      </c>
      <c r="K125" s="100">
        <f>K114*pricing!K20*2000</f>
        <v>3078895.4209562321</v>
      </c>
      <c r="L125" s="100">
        <f>L114*pricing!L20*2000</f>
        <v>2822665.1980041703</v>
      </c>
      <c r="M125" s="100">
        <f>M114*pricing!M20*2000</f>
        <v>2719346.559717048</v>
      </c>
      <c r="N125" s="100">
        <f>N114*pricing!N20*2000</f>
        <v>2863992.6533190189</v>
      </c>
      <c r="O125" s="100">
        <f>O114*pricing!O20*2000</f>
        <v>2934249.3273542617</v>
      </c>
    </row>
    <row r="126" spans="2:15">
      <c r="C126" s="99" t="s">
        <v>132</v>
      </c>
      <c r="D126" s="100">
        <f>D115*pricing!D21*2000</f>
        <v>2946716.5860051583</v>
      </c>
      <c r="E126" s="100">
        <f>E115*pricing!E21*2000</f>
        <v>3403453.2544708601</v>
      </c>
      <c r="F126" s="100">
        <f>F115*pricing!F21*2000</f>
        <v>3447653.946087365</v>
      </c>
      <c r="G126" s="100">
        <f>G115*pricing!G21*2000</f>
        <v>3771792.3512750659</v>
      </c>
      <c r="H126" s="100">
        <f>H115*pricing!H21*2000</f>
        <v>3570433.6450220998</v>
      </c>
      <c r="I126" s="100">
        <f>I115*pricing!I21*2000</f>
        <v>3354341.3748969659</v>
      </c>
      <c r="J126" s="100">
        <f>J115*pricing!J21*2000</f>
        <v>3408364.4424282499</v>
      </c>
      <c r="K126" s="100">
        <f>K115*pricing!K21*2000</f>
        <v>3771792.3512750659</v>
      </c>
      <c r="L126" s="100">
        <f>L115*pricing!L21*2000</f>
        <v>3786525.9151472342</v>
      </c>
      <c r="M126" s="100">
        <f>M115*pricing!M21*2000</f>
        <v>4253088.7710992275</v>
      </c>
      <c r="N126" s="100">
        <f>N115*pricing!N21*2000</f>
        <v>3649012.6523403306</v>
      </c>
      <c r="O126" s="100">
        <f>O115*pricing!O21*2000</f>
        <v>3766881.1633176766</v>
      </c>
    </row>
    <row r="127" spans="2:15">
      <c r="C127" s="99" t="s">
        <v>278</v>
      </c>
      <c r="D127" s="100">
        <f t="shared" ref="D127:O127" si="1">SUM(D$120:D$126)</f>
        <v>16826067.530780304</v>
      </c>
      <c r="E127" s="100">
        <f t="shared" si="1"/>
        <v>14256464.974118872</v>
      </c>
      <c r="F127" s="100">
        <f t="shared" si="1"/>
        <v>15563878.299355228</v>
      </c>
      <c r="G127" s="100">
        <f t="shared" si="1"/>
        <v>15990153.347920222</v>
      </c>
      <c r="H127" s="100">
        <f t="shared" si="1"/>
        <v>15200035.452798404</v>
      </c>
      <c r="I127" s="100">
        <f t="shared" si="1"/>
        <v>14831294.081260825</v>
      </c>
      <c r="J127" s="100">
        <f t="shared" si="1"/>
        <v>14223124.425345849</v>
      </c>
      <c r="K127" s="100">
        <f t="shared" si="1"/>
        <v>15911162.1594557</v>
      </c>
      <c r="L127" s="100">
        <f t="shared" si="1"/>
        <v>14806644.674745582</v>
      </c>
      <c r="M127" s="100">
        <f t="shared" si="1"/>
        <v>16850741.312317915</v>
      </c>
      <c r="N127" s="100">
        <f t="shared" si="1"/>
        <v>14196156.770781923</v>
      </c>
      <c r="O127" s="100">
        <f t="shared" si="1"/>
        <v>15204704.993975786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81298.410386211777</v>
      </c>
      <c r="E131" s="106">
        <f>SUM(M$6:M$19)+SUM(O$6:O$19)+SUM(Q$6:Q$19)+SUM(S$6:S$19)</f>
        <v>0</v>
      </c>
      <c r="F131" s="106">
        <f>SUM(U$6:U$19)+SUM(W$6:W$19)+SUM(Y$6:Y$19)+SUM(AA$6:AA$19)</f>
        <v>0</v>
      </c>
      <c r="G131" s="106">
        <f>SUM(AC$6:AC$19)+SUM(AE$6:AE$19)+SUM(AG$6:AG$19)+SUM(AI$6:AI$19)</f>
        <v>0</v>
      </c>
      <c r="H131" s="106">
        <f>SUM(AK$6:AK$19)+SUM(AM$6:AM$19)+SUM(AO$6:AO$19)+SUM(AQ$6:AQ$19)</f>
        <v>0</v>
      </c>
      <c r="I131" s="106">
        <f>SUM(AS$6:AS$19)+SUM(AU$6:AU$19)+SUM(AW$6:AW$19)+SUM(AY$6:AY$19)</f>
        <v>0</v>
      </c>
      <c r="J131" s="106">
        <f>SUM(BA$6:BA$19)+SUM(BC$6:BC$19)+SUM(BE$6:BE$19)+SUM(BG$6:BG$19)</f>
        <v>0</v>
      </c>
      <c r="K131" s="106">
        <f>SUM(BI$6:BI$19)+SUM(BK$6:BK$19)+SUM(BM$6:BM$19)+SUM(BO$6:BO$19)</f>
        <v>0</v>
      </c>
      <c r="L131" s="106">
        <f>SUM(BQ$6:BQ$19)+SUM(BS$6:BS$19)+SUM(BU$6:BU$19)+SUM(BW$6:BW$19)</f>
        <v>0</v>
      </c>
      <c r="M131" s="106">
        <f>SUM(BY$6:BY$19)+SUM(CA$6:CA$19)+SUM(CC$6:CC$19)+SUM(CE$6:CE$19)</f>
        <v>0</v>
      </c>
      <c r="N131" s="106">
        <f>SUM(CG$6:CG$19)+SUM(CI$6:CI$19)+SUM(CK$6:CK$19)+SUM(CM$6:CM$19)</f>
        <v>0</v>
      </c>
      <c r="O131" s="106">
        <f>SUM(CO$6:CO$19)+SUM(CQ$6:CQ$19)+SUM(CS$6:CS$19)+SUM(CU$6:CU$19)</f>
        <v>0</v>
      </c>
    </row>
    <row r="132" spans="2:15">
      <c r="C132" s="105" t="s">
        <v>127</v>
      </c>
      <c r="D132" s="106">
        <f>SUM(E$20:E$36)+SUM(G$20:G$36)+SUM(I$20:I$36)+SUM(K$20:K$36)</f>
        <v>118499.69303945491</v>
      </c>
      <c r="E132" s="106">
        <f>SUM(M$20:M$36)+SUM(O$20:O$36)+SUM(Q$20:Q$36)+SUM(S$20:S$36)</f>
        <v>0</v>
      </c>
      <c r="F132" s="106">
        <f>SUM(U$20:U$36)+SUM(W$20:W$36)+SUM(Y$20:Y$36)+SUM(AA$20:AA$36)</f>
        <v>0</v>
      </c>
      <c r="G132" s="106">
        <f>SUM(AC$20:AC$36)+SUM(AE$20:AE$36)+SUM(AG$20:AG$36)+SUM(AI$20:AI$36)</f>
        <v>0</v>
      </c>
      <c r="H132" s="106">
        <f>SUM(AK$20:AK$36)+SUM(AM$20:AM$36)+SUM(AO$20:AO$36)+SUM(AQ$20:AQ$36)</f>
        <v>0</v>
      </c>
      <c r="I132" s="106">
        <f>SUM(AS$20:AS$36)+SUM(AU$20:AU$36)+SUM(AW$20:AW$36)+SUM(AY$20:AY$36)</f>
        <v>0</v>
      </c>
      <c r="J132" s="106">
        <f>SUM(BA$20:BA$36)+SUM(BC$20:BC$36)+SUM(BE$20:BE$36)+SUM(BG$20:BG$36)</f>
        <v>0</v>
      </c>
      <c r="K132" s="106">
        <f>SUM(BI$20:BI$36)+SUM(BK$20:BK$36)+SUM(BM$20:BM$36)+SUM(BO$20:BO$36)</f>
        <v>0</v>
      </c>
      <c r="L132" s="106">
        <f>SUM(BQ$20:BQ$36)+SUM(BS$20:BS$36)+SUM(BU$20:BU$36)+SUM(BW$20:BW$36)</f>
        <v>0</v>
      </c>
      <c r="M132" s="106">
        <f>SUM(BY$20:BY$36)+SUM(CA$20:CA$36)+SUM(CC$20:CC$36)+SUM(CE$20:CE$36)</f>
        <v>0</v>
      </c>
      <c r="N132" s="106">
        <f>SUM(CG$20:CG$36)+SUM(CI$20:CI$36)+SUM(CK$20:CK$36)+SUM(CM$20:CM$36)</f>
        <v>0</v>
      </c>
      <c r="O132" s="106">
        <f>SUM(CO$20:CO$36)+SUM(CQ$20:CQ$36)+SUM(CS$20:CS$36)+SUM(CU$20:CU$36)</f>
        <v>0</v>
      </c>
    </row>
    <row r="133" spans="2:15">
      <c r="C133" s="105" t="s">
        <v>128</v>
      </c>
      <c r="D133" s="106">
        <f>SUM(E$37:E$48)+SUM(G$37:G$48)+SUM(I$37:I$48)+SUM(K$37:K$48)</f>
        <v>355048.48910356051</v>
      </c>
      <c r="E133" s="106">
        <f>SUM(M$37:M$48)+SUM(O$37:O$48)+SUM(Q$37:Q$48)+SUM(S$37:S$48)</f>
        <v>0</v>
      </c>
      <c r="F133" s="106">
        <f>SUM(U$37:U$48)+SUM(W$37:W$48)+SUM(Y$37:Y$48)+SUM(AA$37:AA$48)</f>
        <v>0</v>
      </c>
      <c r="G133" s="106">
        <f>SUM(AC$37:AC$48)+SUM(AE$37:AE$48)+SUM(AG$37:AG$48)+SUM(AI$37:AI$48)</f>
        <v>0</v>
      </c>
      <c r="H133" s="106">
        <f>SUM(AK$37:AK$48)+SUM(AM$37:AM$48)+SUM(AO$37:AO$48)+SUM(AQ$37:AQ$48)</f>
        <v>0</v>
      </c>
      <c r="I133" s="106">
        <f>SUM(AS$37:AS$48)+SUM(AU$37:AU$48)+SUM(AW$37:AW$48)+SUM(AY$37:AY$48)</f>
        <v>0</v>
      </c>
      <c r="J133" s="106">
        <f>SUM(BA$37:BA$48)+SUM(BC$37:BC$48)+SUM(BE$37:BE$48)+SUM(BG$37:BG$48)</f>
        <v>0</v>
      </c>
      <c r="K133" s="106">
        <f>SUM(BI$37:BI$48)+SUM(BK$37:BK$48)+SUM(BM$37:BM$48)+SUM(BO$37:BO$48)</f>
        <v>0</v>
      </c>
      <c r="L133" s="106">
        <f>SUM(BQ$37:BQ$48)+SUM(BS$37:BS$48)+SUM(BU$37:BU$48)+SUM(BW$37:BW$48)</f>
        <v>0</v>
      </c>
      <c r="M133" s="106">
        <f>SUM(BY$37:BY$48)+SUM(CA$37:CA$48)+SUM(CC$37:CC$48)+SUM(CE$37:CE$48)</f>
        <v>0</v>
      </c>
      <c r="N133" s="106">
        <f>SUM(CG$37:CG$48)+SUM(CI$37:CI$48)+SUM(CK$37:CK$48)+SUM(CM$37:CM$48)</f>
        <v>0</v>
      </c>
      <c r="O133" s="106">
        <f>SUM(CO$37:CO$48)+SUM(CQ$37:CQ$48)+SUM(CS$37:CS$48)+SUM(CU$37:CU$48)</f>
        <v>0</v>
      </c>
    </row>
    <row r="134" spans="2:15">
      <c r="C134" s="105" t="s">
        <v>129</v>
      </c>
      <c r="D134" s="106">
        <f>SUM(E$49:E$70)+SUM(G$49:G$70)+SUM(I$49:I$70)+SUM(K$49:K$70)</f>
        <v>391338.5486233579</v>
      </c>
      <c r="E134" s="106">
        <f>SUM(M$49:M$70)+SUM(O$49:O$70)+SUM(Q$49:Q$70)+SUM(S$49:S$70)</f>
        <v>253799.99999999997</v>
      </c>
      <c r="F134" s="106">
        <f>SUM(U$49:U$70)+SUM(W$49:W$70)+SUM(Y$49:Y$70)+SUM(AA$49:AA$70)</f>
        <v>205034.39999999997</v>
      </c>
      <c r="G134" s="106">
        <f>SUM(AC$49:AC$70)+SUM(AE$49:AE$70)+SUM(AG$49:AG$70)+SUM(AI$49:AI$70)</f>
        <v>289975.19999999995</v>
      </c>
      <c r="H134" s="106">
        <f>SUM(AK$49:AK$70)+SUM(AM$49:AM$70)+SUM(AO$49:AO$70)+SUM(AQ$49:AQ$70)</f>
        <v>252404.4</v>
      </c>
      <c r="I134" s="106">
        <f>SUM(AS$49:AS$70)+SUM(AU$49:AU$70)+SUM(AW$49:AW$70)+SUM(AY$49:AY$70)</f>
        <v>274472.39999999997</v>
      </c>
      <c r="J134" s="106">
        <f>SUM(BA$49:BA$70)+SUM(BC$49:BC$70)+SUM(BE$49:BE$70)+SUM(BG$49:BG$70)</f>
        <v>196656</v>
      </c>
      <c r="K134" s="106">
        <f>SUM(BI$49:BI$70)+SUM(BK$49:BK$70)+SUM(BM$49:BM$70)+SUM(BO$49:BO$70)</f>
        <v>267192</v>
      </c>
      <c r="L134" s="106">
        <f>SUM(BQ$49:BQ$70)+SUM(BS$49:BS$70)+SUM(BU$49:BU$70)+SUM(BW$49:BW$70)</f>
        <v>226203.60000000003</v>
      </c>
      <c r="M134" s="106">
        <f>SUM(BY$49:BY$70)+SUM(CA$49:CA$70)+SUM(CC$49:CC$70)+SUM(CE$49:CE$70)</f>
        <v>275762.39999999997</v>
      </c>
      <c r="N134" s="106">
        <f>SUM(CG$49:CG$70)+SUM(CI$49:CI$70)+SUM(CK$49:CK$70)+SUM(CM$49:CM$70)</f>
        <v>233127.6</v>
      </c>
      <c r="O134" s="106">
        <f>SUM(CO$49:CO$70)+SUM(CQ$49:CQ$70)+SUM(CS$49:CS$70)+SUM(CU$49:CU$70)</f>
        <v>271028.40000000002</v>
      </c>
    </row>
    <row r="135" spans="2:15">
      <c r="C135" s="105" t="s">
        <v>130</v>
      </c>
      <c r="D135" s="106">
        <f>SUM(E$71:E$86)+SUM(G$71:G$86)+SUM(I$71:I$86)+SUM(K$71:K$86)</f>
        <v>816447.30063941772</v>
      </c>
      <c r="E135" s="106">
        <f>SUM(M$71:M$86)+SUM(O$71:O$86)+SUM(Q$71:Q$86)+SUM(S$71:S$86)</f>
        <v>1017064.8</v>
      </c>
      <c r="F135" s="106">
        <f>SUM(U$71:U$86)+SUM(W$71:W$86)+SUM(Y$71:Y$86)+SUM(AA$71:AA$86)</f>
        <v>1186048.7999999998</v>
      </c>
      <c r="G135" s="106">
        <f>SUM(AC$71:AC$86)+SUM(AE$71:AE$86)+SUM(AG$71:AG$86)+SUM(AI$71:AI$86)</f>
        <v>1185687.6000000001</v>
      </c>
      <c r="H135" s="106">
        <f>SUM(AK$71:AK$86)+SUM(AM$71:AM$86)+SUM(AO$71:AO$86)+SUM(AQ$71:AQ$86)</f>
        <v>1034340</v>
      </c>
      <c r="I135" s="106">
        <f>SUM(AS$71:AS$86)+SUM(AU$71:AU$86)+SUM(AW$71:AW$86)+SUM(AY$71:AY$86)</f>
        <v>1070712</v>
      </c>
      <c r="J135" s="106">
        <f>SUM(BA$71:BA$86)+SUM(BC$71:BC$86)+SUM(BE$71:BE$86)+SUM(BG$71:BG$86)</f>
        <v>1047819.6</v>
      </c>
      <c r="K135" s="106">
        <f>SUM(BI$71:BI$86)+SUM(BK$71:BK$86)+SUM(BM$71:BM$86)+SUM(BO$71:BO$86)</f>
        <v>1076019.5999999999</v>
      </c>
      <c r="L135" s="106">
        <f>SUM(BQ$71:BQ$86)+SUM(BS$71:BS$86)+SUM(BU$71:BU$86)+SUM(BW$71:BW$86)</f>
        <v>976882.8</v>
      </c>
      <c r="M135" s="106">
        <f>SUM(BY$71:BY$86)+SUM(CA$71:CA$86)+SUM(CC$71:CC$86)+SUM(CE$71:CE$86)</f>
        <v>1180934.3999999999</v>
      </c>
      <c r="N135" s="106">
        <f>SUM(CG$71:CG$86)+SUM(CI$71:CI$86)+SUM(CK$71:CK$86)+SUM(CM$71:CM$86)</f>
        <v>906592.79999999993</v>
      </c>
      <c r="O135" s="106">
        <f>SUM(CO$71:CO$86)+SUM(CQ$71:CQ$86)+SUM(CS$71:CS$86)+SUM(CU$71:CU$86)</f>
        <v>999670.79999999993</v>
      </c>
    </row>
    <row r="136" spans="2:15">
      <c r="C136" s="105" t="s">
        <v>131</v>
      </c>
      <c r="D136" s="106">
        <f>SUM(E$87:E$94)+SUM(G$87:G$94)+SUM(I$87:I$94)+SUM(K$87:K$94)</f>
        <v>915698.80541435874</v>
      </c>
      <c r="E136" s="106">
        <f>SUM(M$87:M$94)+SUM(O$87:O$94)+SUM(Q$87:Q$94)+SUM(S$87:S$94)</f>
        <v>1116218.3999999999</v>
      </c>
      <c r="F136" s="106">
        <f>SUM(U$87:U$94)+SUM(W$87:W$94)+SUM(Y$87:Y$94)+SUM(AA$87:AA$94)</f>
        <v>1223242.7999999998</v>
      </c>
      <c r="G136" s="106">
        <f>SUM(AC$87:AC$94)+SUM(AE$87:AE$94)+SUM(AG$87:AG$94)+SUM(AI$87:AI$94)</f>
        <v>1098984</v>
      </c>
      <c r="H136" s="106">
        <f>SUM(AK$87:AK$94)+SUM(AM$87:AM$94)+SUM(AO$87:AO$94)+SUM(AQ$87:AQ$94)</f>
        <v>1435353.5999999999</v>
      </c>
      <c r="I136" s="106">
        <f>SUM(AS$87:AS$94)+SUM(AU$87:AU$94)+SUM(AW$87:AW$94)+SUM(AY$87:AY$94)</f>
        <v>1149181.2</v>
      </c>
      <c r="J136" s="106">
        <f>SUM(BA$87:BA$94)+SUM(BC$87:BC$94)+SUM(BE$87:BE$94)+SUM(BG$87:BG$94)</f>
        <v>1109472</v>
      </c>
      <c r="K136" s="106">
        <f>SUM(BI$87:BI$94)+SUM(BK$87:BK$94)+SUM(BM$87:BM$94)+SUM(BO$87:BO$94)</f>
        <v>1512960</v>
      </c>
      <c r="L136" s="106">
        <f>SUM(BQ$87:BQ$94)+SUM(BS$87:BS$94)+SUM(BU$87:BU$94)+SUM(BW$87:BW$94)</f>
        <v>1385543.9999999998</v>
      </c>
      <c r="M136" s="106">
        <f>SUM(BY$87:BY$94)+SUM(CA$87:CA$94)+SUM(CC$87:CC$94)+SUM(CE$87:CE$94)</f>
        <v>1336030.7999999998</v>
      </c>
      <c r="N136" s="106">
        <f>SUM(CG$87:CG$94)+SUM(CI$87:CI$94)+SUM(CK$87:CK$94)+SUM(CM$87:CM$94)</f>
        <v>1407747.5999999999</v>
      </c>
      <c r="O136" s="106">
        <f>SUM(CO$87:CO$94)+SUM(CQ$87:CQ$94)+SUM(CS$87:CS$94)+SUM(CU$87:CU$94)</f>
        <v>1445618.4</v>
      </c>
    </row>
    <row r="137" spans="2:15">
      <c r="C137" s="105" t="s">
        <v>132</v>
      </c>
      <c r="D137" s="106">
        <f>SUM(E$95:E$105)+SUM(G$95:G$105)+SUM(I$95:I$105)+SUM(K$95:K$105)</f>
        <v>1156279.9509339463</v>
      </c>
      <c r="E137" s="106">
        <f>SUM(M$95:M$105)+SUM(O$95:O$105)+SUM(Q$95:Q$105)+SUM(S$95:S$105)</f>
        <v>1317592.7999999998</v>
      </c>
      <c r="F137" s="106">
        <f>SUM(U$95:U$105)+SUM(W$95:W$105)+SUM(Y$95:Y$105)+SUM(AA$95:AA$105)</f>
        <v>1347034.8</v>
      </c>
      <c r="G137" s="106">
        <f>SUM(AC$95:AC$105)+SUM(AE$95:AE$105)+SUM(AG$95:AG$105)+SUM(AI$95:AI$105)</f>
        <v>1453551.5999999999</v>
      </c>
      <c r="H137" s="106">
        <f>SUM(AK$95:AK$105)+SUM(AM$95:AM$105)+SUM(AO$95:AO$105)+SUM(AQ$95:AQ$105)</f>
        <v>1376334</v>
      </c>
      <c r="I137" s="106">
        <f>SUM(AS$95:AS$105)+SUM(AU$95:AU$105)+SUM(AW$95:AW$105)+SUM(AY$95:AY$105)</f>
        <v>1298035.2</v>
      </c>
      <c r="J137" s="106">
        <f>SUM(BA$95:BA$105)+SUM(BC$95:BC$105)+SUM(BE$95:BE$105)+SUM(BG$95:BG$105)</f>
        <v>1334613.6000000001</v>
      </c>
      <c r="K137" s="106">
        <f>SUM(BI$95:BI$105)+SUM(BK$95:BK$105)+SUM(BM$95:BM$105)+SUM(BO$95:BO$105)</f>
        <v>1478744.4</v>
      </c>
      <c r="L137" s="106">
        <f>SUM(BQ$95:BQ$105)+SUM(BS$95:BS$105)+SUM(BU$95:BU$105)+SUM(BW$95:BW$105)</f>
        <v>1473438</v>
      </c>
      <c r="M137" s="106">
        <f>SUM(BY$95:BY$105)+SUM(CA$95:CA$105)+SUM(CC$95:CC$105)+SUM(CE$95:CE$105)</f>
        <v>1634367.5999999999</v>
      </c>
      <c r="N137" s="106">
        <f>SUM(CG$95:CG$105)+SUM(CI$95:CI$105)+SUM(CK$95:CK$105)+SUM(CM$95:CM$105)</f>
        <v>1425694.8</v>
      </c>
      <c r="O137" s="106">
        <f>SUM(CO$95:CO$105)+SUM(CQ$95:CQ$105)+SUM(CS$95:CS$105)+SUM(CU$95:CU$105)</f>
        <v>1471320</v>
      </c>
    </row>
    <row r="138" spans="2:15">
      <c r="C138" s="105" t="s">
        <v>278</v>
      </c>
      <c r="D138" s="100">
        <f t="shared" ref="D138:O138" si="2">SUM(D$131:D$137)</f>
        <v>3834611.1981403078</v>
      </c>
      <c r="E138" s="100">
        <f t="shared" si="2"/>
        <v>3704676</v>
      </c>
      <c r="F138" s="100">
        <f t="shared" si="2"/>
        <v>3961360.8</v>
      </c>
      <c r="G138" s="100">
        <f t="shared" si="2"/>
        <v>4028198.3999999994</v>
      </c>
      <c r="H138" s="100">
        <f t="shared" si="2"/>
        <v>4098432</v>
      </c>
      <c r="I138" s="100">
        <f t="shared" si="2"/>
        <v>3792400.8</v>
      </c>
      <c r="J138" s="100">
        <f t="shared" si="2"/>
        <v>3688561.2</v>
      </c>
      <c r="K138" s="100">
        <f t="shared" si="2"/>
        <v>4334916</v>
      </c>
      <c r="L138" s="100">
        <f t="shared" si="2"/>
        <v>4062068.4</v>
      </c>
      <c r="M138" s="100">
        <f t="shared" si="2"/>
        <v>4427095.1999999993</v>
      </c>
      <c r="N138" s="100">
        <f t="shared" si="2"/>
        <v>3973162.8</v>
      </c>
      <c r="O138" s="100">
        <f t="shared" si="2"/>
        <v>4187637.5999999996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281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33</v>
      </c>
      <c r="E6" s="100">
        <v>19087.2</v>
      </c>
      <c r="F6" s="100">
        <v>38.057300374569984</v>
      </c>
      <c r="G6" s="100">
        <v>22012.342536651278</v>
      </c>
      <c r="H6" s="100">
        <v>22.039460423127288</v>
      </c>
      <c r="I6" s="100">
        <v>12747.623908736823</v>
      </c>
      <c r="J6" s="100">
        <v>37</v>
      </c>
      <c r="K6" s="100">
        <v>21400.799999999999</v>
      </c>
      <c r="L6" s="100">
        <v>30</v>
      </c>
      <c r="M6" s="100">
        <v>17352</v>
      </c>
      <c r="N6" s="100">
        <v>22</v>
      </c>
      <c r="O6" s="100">
        <v>12724.8</v>
      </c>
      <c r="P6" s="100">
        <v>26</v>
      </c>
      <c r="Q6" s="100">
        <v>15038.4</v>
      </c>
      <c r="R6" s="100">
        <v>22</v>
      </c>
      <c r="S6" s="100">
        <v>12724.8</v>
      </c>
      <c r="T6" s="100">
        <v>29</v>
      </c>
      <c r="U6" s="100">
        <v>16773.599999999999</v>
      </c>
      <c r="V6" s="100">
        <v>41</v>
      </c>
      <c r="W6" s="100">
        <v>23714.399999999998</v>
      </c>
      <c r="X6" s="100">
        <v>36</v>
      </c>
      <c r="Y6" s="100">
        <v>20822.399999999998</v>
      </c>
      <c r="Z6" s="100">
        <v>35</v>
      </c>
      <c r="AA6" s="100">
        <v>20244</v>
      </c>
      <c r="AB6" s="100">
        <v>44</v>
      </c>
      <c r="AC6" s="100">
        <v>25449.599999999999</v>
      </c>
      <c r="AD6" s="100">
        <v>29</v>
      </c>
      <c r="AE6" s="100">
        <v>16773.599999999999</v>
      </c>
      <c r="AF6" s="100">
        <v>22</v>
      </c>
      <c r="AG6" s="100">
        <v>12724.8</v>
      </c>
      <c r="AH6" s="100">
        <v>29</v>
      </c>
      <c r="AI6" s="100">
        <v>16773.599999999999</v>
      </c>
      <c r="AJ6" s="100">
        <v>38</v>
      </c>
      <c r="AK6" s="100">
        <v>21979.200000000001</v>
      </c>
      <c r="AL6" s="100">
        <v>14.122192381565881</v>
      </c>
      <c r="AM6" s="100">
        <v>8168.2760734977055</v>
      </c>
      <c r="AN6" s="100">
        <v>7.0971491665173527</v>
      </c>
      <c r="AO6" s="100">
        <v>4104.9910779136362</v>
      </c>
      <c r="AP6" s="100">
        <v>9.1765773561334516</v>
      </c>
      <c r="AQ6" s="100">
        <v>5307.7323427875881</v>
      </c>
      <c r="AR6" s="100">
        <v>7.5630222754787857</v>
      </c>
      <c r="AS6" s="100">
        <v>4374.4520841369294</v>
      </c>
      <c r="AT6" s="100">
        <v>7.1004780357324169</v>
      </c>
      <c r="AU6" s="100">
        <v>4106.9164958676301</v>
      </c>
      <c r="AV6" s="100">
        <v>5.2923719036805075</v>
      </c>
      <c r="AW6" s="100">
        <v>3061.1079090888056</v>
      </c>
      <c r="AX6" s="100">
        <v>7.1915530509175838</v>
      </c>
      <c r="AY6" s="100">
        <v>4159.5942846507305</v>
      </c>
      <c r="AZ6" s="100">
        <v>8.8540843102300766</v>
      </c>
      <c r="BA6" s="100">
        <v>5121.2023650370757</v>
      </c>
      <c r="BB6" s="100">
        <v>9.9998074671126354</v>
      </c>
      <c r="BC6" s="100">
        <v>5783.8886389779482</v>
      </c>
      <c r="BD6" s="100">
        <v>5.2453981885590828</v>
      </c>
      <c r="BE6" s="100">
        <v>3033.9383122625732</v>
      </c>
      <c r="BF6" s="100">
        <v>6.6457731318603628</v>
      </c>
      <c r="BG6" s="100">
        <v>3843.9151794680338</v>
      </c>
      <c r="BH6" s="100">
        <v>5.7555011316666631</v>
      </c>
      <c r="BI6" s="100">
        <v>3328.9818545559979</v>
      </c>
      <c r="BJ6" s="100">
        <v>6.5625501673233657</v>
      </c>
      <c r="BK6" s="100">
        <v>3795.7790167798344</v>
      </c>
      <c r="BL6" s="100">
        <v>5.4018623888046102</v>
      </c>
      <c r="BM6" s="100">
        <v>3124.4372056845864</v>
      </c>
      <c r="BN6" s="100">
        <v>6.8298586906675505</v>
      </c>
      <c r="BO6" s="100">
        <v>3950.3902666821109</v>
      </c>
      <c r="BP6" s="100">
        <v>4.6726936809914168</v>
      </c>
      <c r="BQ6" s="100">
        <v>2702.6860250854352</v>
      </c>
      <c r="BR6" s="100">
        <v>5.5529459650869777</v>
      </c>
      <c r="BS6" s="100">
        <v>3211.8239462063079</v>
      </c>
      <c r="BT6" s="100">
        <v>6.174962424506262</v>
      </c>
      <c r="BU6" s="100">
        <v>3571.5982663344216</v>
      </c>
      <c r="BV6" s="100">
        <v>5.9351300046494444</v>
      </c>
      <c r="BW6" s="100">
        <v>3432.8791946892384</v>
      </c>
      <c r="BX6" s="100">
        <v>5.7701691840649936</v>
      </c>
      <c r="BY6" s="100">
        <v>3337.4658560631919</v>
      </c>
      <c r="BZ6" s="100">
        <v>6.5300444152562713</v>
      </c>
      <c r="CA6" s="100">
        <v>3776.9776897842271</v>
      </c>
      <c r="CB6" s="100">
        <v>7.9466909293930605</v>
      </c>
      <c r="CC6" s="100">
        <v>4596.3660335609457</v>
      </c>
      <c r="CD6" s="100">
        <v>9.702134086406458</v>
      </c>
      <c r="CE6" s="100">
        <v>5611.7143555774956</v>
      </c>
      <c r="CF6" s="100">
        <v>8.1038604822736051</v>
      </c>
      <c r="CG6" s="100">
        <v>4687.2729029470529</v>
      </c>
      <c r="CH6" s="100">
        <v>8.1487102938523215</v>
      </c>
      <c r="CI6" s="100">
        <v>4713.2140339641828</v>
      </c>
      <c r="CJ6" s="100">
        <v>8.5820741908572682</v>
      </c>
      <c r="CK6" s="100">
        <v>4963.8717119918438</v>
      </c>
      <c r="CL6" s="100">
        <v>9.0031039813410185</v>
      </c>
      <c r="CM6" s="100">
        <v>5207.3953428076447</v>
      </c>
      <c r="CN6" s="100">
        <v>7.8509405072545899</v>
      </c>
      <c r="CO6" s="100">
        <v>4540.9839893960543</v>
      </c>
      <c r="CP6" s="100">
        <v>5.9395128567268678</v>
      </c>
      <c r="CQ6" s="100">
        <v>3435.4142363308201</v>
      </c>
      <c r="CR6" s="100">
        <v>7.8492289440308571</v>
      </c>
      <c r="CS6" s="100">
        <v>4539.9940212274478</v>
      </c>
      <c r="CT6" s="100">
        <v>7.8144267693131217</v>
      </c>
      <c r="CU6" s="100">
        <v>4519.8644433707095</v>
      </c>
    </row>
    <row r="7" spans="1:99">
      <c r="C7" s="99" t="s">
        <v>173</v>
      </c>
      <c r="D7" s="100">
        <v>30</v>
      </c>
      <c r="E7" s="100">
        <v>23652</v>
      </c>
      <c r="F7" s="100">
        <v>39.046882124648171</v>
      </c>
      <c r="G7" s="100">
        <v>30784.561867072618</v>
      </c>
      <c r="H7" s="100">
        <v>20.039460423127288</v>
      </c>
      <c r="I7" s="100">
        <v>15799.110597593553</v>
      </c>
      <c r="J7" s="100">
        <v>40</v>
      </c>
      <c r="K7" s="100">
        <v>31536</v>
      </c>
      <c r="L7" s="100">
        <v>33</v>
      </c>
      <c r="M7" s="100">
        <v>26017.200000000001</v>
      </c>
      <c r="N7" s="100">
        <v>22</v>
      </c>
      <c r="O7" s="100">
        <v>17344.8</v>
      </c>
      <c r="P7" s="100">
        <v>29</v>
      </c>
      <c r="Q7" s="100">
        <v>22863.599999999999</v>
      </c>
      <c r="R7" s="100">
        <v>24</v>
      </c>
      <c r="S7" s="100">
        <v>18921.599999999999</v>
      </c>
      <c r="T7" s="100">
        <v>28</v>
      </c>
      <c r="U7" s="100">
        <v>22075.200000000001</v>
      </c>
      <c r="V7" s="100">
        <v>39</v>
      </c>
      <c r="W7" s="100">
        <v>30747.599999999999</v>
      </c>
      <c r="X7" s="100">
        <v>33</v>
      </c>
      <c r="Y7" s="100">
        <v>26017.200000000001</v>
      </c>
      <c r="Z7" s="100">
        <v>34</v>
      </c>
      <c r="AA7" s="100">
        <v>26805.599999999999</v>
      </c>
      <c r="AB7" s="100">
        <v>39</v>
      </c>
      <c r="AC7" s="100">
        <v>30747.599999999999</v>
      </c>
      <c r="AD7" s="100">
        <v>29</v>
      </c>
      <c r="AE7" s="100">
        <v>22863.599999999999</v>
      </c>
      <c r="AF7" s="100">
        <v>21</v>
      </c>
      <c r="AG7" s="100">
        <v>16556.399999999998</v>
      </c>
      <c r="AH7" s="100">
        <v>29</v>
      </c>
      <c r="AI7" s="100">
        <v>22863.599999999999</v>
      </c>
      <c r="AJ7" s="100">
        <v>34</v>
      </c>
      <c r="AK7" s="100">
        <v>26805.599999999999</v>
      </c>
      <c r="AL7" s="100">
        <v>14.550137605249695</v>
      </c>
      <c r="AM7" s="100">
        <v>11471.328487978859</v>
      </c>
      <c r="AN7" s="100">
        <v>7.6725936935322734</v>
      </c>
      <c r="AO7" s="100">
        <v>6049.0728679808444</v>
      </c>
      <c r="AP7" s="100">
        <v>8.057482556604981</v>
      </c>
      <c r="AQ7" s="100">
        <v>6352.5192476273669</v>
      </c>
      <c r="AR7" s="100">
        <v>7.5630222754787857</v>
      </c>
      <c r="AS7" s="100">
        <v>5962.6867619874747</v>
      </c>
      <c r="AT7" s="100">
        <v>6.1409539768496577</v>
      </c>
      <c r="AU7" s="100">
        <v>4841.5281153482701</v>
      </c>
      <c r="AV7" s="100">
        <v>5.4959246692066808</v>
      </c>
      <c r="AW7" s="100">
        <v>4332.9870092025467</v>
      </c>
      <c r="AX7" s="100">
        <v>6.2197215575503426</v>
      </c>
      <c r="AY7" s="100">
        <v>4903.6284759726896</v>
      </c>
      <c r="AZ7" s="100">
        <v>8.2363574978884433</v>
      </c>
      <c r="BA7" s="100">
        <v>6493.5442513352482</v>
      </c>
      <c r="BB7" s="100">
        <v>9.7870456061102384</v>
      </c>
      <c r="BC7" s="100">
        <v>7716.1067558573113</v>
      </c>
      <c r="BD7" s="100">
        <v>5.7015197701729159</v>
      </c>
      <c r="BE7" s="100">
        <v>4495.0781868043268</v>
      </c>
      <c r="BF7" s="100">
        <v>6.4753686925818918</v>
      </c>
      <c r="BG7" s="100">
        <v>5105.1806772315631</v>
      </c>
      <c r="BH7" s="100">
        <v>5.7555011316666631</v>
      </c>
      <c r="BI7" s="100">
        <v>4537.6370922059969</v>
      </c>
      <c r="BJ7" s="100">
        <v>7.0151398340353213</v>
      </c>
      <c r="BK7" s="100">
        <v>5530.7362451534473</v>
      </c>
      <c r="BL7" s="100">
        <v>4.8016554567152099</v>
      </c>
      <c r="BM7" s="100">
        <v>3785.6251620742714</v>
      </c>
      <c r="BN7" s="100">
        <v>6.0167802751118895</v>
      </c>
      <c r="BO7" s="100">
        <v>4743.6295688982136</v>
      </c>
      <c r="BP7" s="100">
        <v>4.6726936809914168</v>
      </c>
      <c r="BQ7" s="100">
        <v>3683.9516980936328</v>
      </c>
      <c r="BR7" s="100">
        <v>4.8865924492765398</v>
      </c>
      <c r="BS7" s="100">
        <v>3852.589487009624</v>
      </c>
      <c r="BT7" s="100">
        <v>6.9717317696038448</v>
      </c>
      <c r="BU7" s="100">
        <v>5496.5133271556715</v>
      </c>
      <c r="BV7" s="100">
        <v>6.7009532310558235</v>
      </c>
      <c r="BW7" s="100">
        <v>5283.031527364411</v>
      </c>
      <c r="BX7" s="100">
        <v>5.5898513970629624</v>
      </c>
      <c r="BY7" s="100">
        <v>4407.0388414444396</v>
      </c>
      <c r="BZ7" s="100">
        <v>6.9803923059636004</v>
      </c>
      <c r="CA7" s="100">
        <v>5503.3412940217022</v>
      </c>
      <c r="CB7" s="100">
        <v>8.1737392416614352</v>
      </c>
      <c r="CC7" s="100">
        <v>6444.1760181258751</v>
      </c>
      <c r="CD7" s="100">
        <v>10.114990856040775</v>
      </c>
      <c r="CE7" s="100">
        <v>7974.6587909025466</v>
      </c>
      <c r="CF7" s="100">
        <v>7.0649040101872469</v>
      </c>
      <c r="CG7" s="100">
        <v>5569.9703216316257</v>
      </c>
      <c r="CH7" s="100">
        <v>8.1487102938523215</v>
      </c>
      <c r="CI7" s="100">
        <v>6424.4431956731705</v>
      </c>
      <c r="CJ7" s="100">
        <v>8.3955073606212398</v>
      </c>
      <c r="CK7" s="100">
        <v>6619.0180031137852</v>
      </c>
      <c r="CL7" s="100">
        <v>8.8030350039778842</v>
      </c>
      <c r="CM7" s="100">
        <v>6940.3127971361637</v>
      </c>
      <c r="CN7" s="100">
        <v>6.6019272447368129</v>
      </c>
      <c r="CO7" s="100">
        <v>5204.9594397505034</v>
      </c>
      <c r="CP7" s="100">
        <v>6.1679556589086699</v>
      </c>
      <c r="CQ7" s="100">
        <v>4862.8162414835951</v>
      </c>
      <c r="CR7" s="100">
        <v>6.4756138788254578</v>
      </c>
      <c r="CS7" s="100">
        <v>5105.3739820659912</v>
      </c>
      <c r="CT7" s="100">
        <v>8.0004845495348622</v>
      </c>
      <c r="CU7" s="100">
        <v>6307.5820188532853</v>
      </c>
    </row>
    <row r="8" spans="1:99">
      <c r="C8" s="99" t="s">
        <v>174</v>
      </c>
      <c r="D8" s="100">
        <v>30</v>
      </c>
      <c r="E8" s="100">
        <v>9287.9999999999982</v>
      </c>
      <c r="F8" s="100">
        <v>41.057300374569984</v>
      </c>
      <c r="G8" s="100">
        <v>12711.340195966866</v>
      </c>
      <c r="H8" s="100">
        <v>21.043844914585872</v>
      </c>
      <c r="I8" s="100">
        <v>6515.1743855557852</v>
      </c>
      <c r="J8" s="100">
        <v>44</v>
      </c>
      <c r="K8" s="100">
        <v>13622.399999999998</v>
      </c>
      <c r="L8" s="100">
        <v>30</v>
      </c>
      <c r="M8" s="100">
        <v>9287.9999999999982</v>
      </c>
      <c r="N8" s="100">
        <v>24</v>
      </c>
      <c r="O8" s="100">
        <v>7430.4</v>
      </c>
      <c r="P8" s="100">
        <v>30</v>
      </c>
      <c r="Q8" s="100">
        <v>9287.9999999999982</v>
      </c>
      <c r="R8" s="100">
        <v>25</v>
      </c>
      <c r="S8" s="100">
        <v>7739.9999999999991</v>
      </c>
      <c r="T8" s="100">
        <v>32</v>
      </c>
      <c r="U8" s="100">
        <v>9907.1999999999989</v>
      </c>
      <c r="V8" s="100">
        <v>43</v>
      </c>
      <c r="W8" s="100">
        <v>13312.8</v>
      </c>
      <c r="X8" s="100">
        <v>40</v>
      </c>
      <c r="Y8" s="100">
        <v>12383.999999999998</v>
      </c>
      <c r="Z8" s="100">
        <v>35</v>
      </c>
      <c r="AA8" s="100">
        <v>10835.999999999998</v>
      </c>
      <c r="AB8" s="100">
        <v>43</v>
      </c>
      <c r="AC8" s="100">
        <v>13312.8</v>
      </c>
      <c r="AD8" s="100">
        <v>28</v>
      </c>
      <c r="AE8" s="100">
        <v>8668.7999999999993</v>
      </c>
      <c r="AF8" s="100">
        <v>21</v>
      </c>
      <c r="AG8" s="100">
        <v>6501.5999999999995</v>
      </c>
      <c r="AH8" s="100">
        <v>32</v>
      </c>
      <c r="AI8" s="100">
        <v>9907.1999999999989</v>
      </c>
      <c r="AJ8" s="100">
        <v>37</v>
      </c>
      <c r="AK8" s="100">
        <v>11455.199999999999</v>
      </c>
      <c r="AL8" s="100">
        <v>14.978082828933511</v>
      </c>
      <c r="AM8" s="100">
        <v>4637.2144438378145</v>
      </c>
      <c r="AN8" s="100">
        <v>8.6316679052238072</v>
      </c>
      <c r="AO8" s="100">
        <v>2672.3643834572904</v>
      </c>
      <c r="AP8" s="100">
        <v>8.9527583962277557</v>
      </c>
      <c r="AQ8" s="100">
        <v>2771.7739994721128</v>
      </c>
      <c r="AR8" s="100">
        <v>7.1940943596017721</v>
      </c>
      <c r="AS8" s="100">
        <v>2227.2916137327084</v>
      </c>
      <c r="AT8" s="100">
        <v>7.8680972828386251</v>
      </c>
      <c r="AU8" s="100">
        <v>2435.9629187668379</v>
      </c>
      <c r="AV8" s="100">
        <v>5.6994774347328541</v>
      </c>
      <c r="AW8" s="100">
        <v>1764.5582137932913</v>
      </c>
      <c r="AX8" s="100">
        <v>6.8028204535706873</v>
      </c>
      <c r="AY8" s="100">
        <v>2106.1532124254845</v>
      </c>
      <c r="AZ8" s="100">
        <v>9.6777200600189222</v>
      </c>
      <c r="BA8" s="100">
        <v>2996.222130581858</v>
      </c>
      <c r="BB8" s="100">
        <v>9.7870456061102384</v>
      </c>
      <c r="BC8" s="100">
        <v>3030.0693196517295</v>
      </c>
      <c r="BD8" s="100">
        <v>5.2453981885590828</v>
      </c>
      <c r="BE8" s="100">
        <v>1623.9752791778919</v>
      </c>
      <c r="BF8" s="100">
        <v>6.3049642533034209</v>
      </c>
      <c r="BG8" s="100">
        <v>1952.0169328227389</v>
      </c>
      <c r="BH8" s="100">
        <v>6.0057403113043444</v>
      </c>
      <c r="BI8" s="100">
        <v>1859.3772003798249</v>
      </c>
      <c r="BJ8" s="100">
        <v>6.5625501673233657</v>
      </c>
      <c r="BK8" s="100">
        <v>2031.7655318033137</v>
      </c>
      <c r="BL8" s="100">
        <v>5.802000343530878</v>
      </c>
      <c r="BM8" s="100">
        <v>1796.2993063571596</v>
      </c>
      <c r="BN8" s="100">
        <v>7.6429371062232114</v>
      </c>
      <c r="BO8" s="100">
        <v>2366.253328086706</v>
      </c>
      <c r="BP8" s="100">
        <v>5.4203246699500438</v>
      </c>
      <c r="BQ8" s="100">
        <v>1678.1325178165334</v>
      </c>
      <c r="BR8" s="100">
        <v>5.1087102878800188</v>
      </c>
      <c r="BS8" s="100">
        <v>1581.6567051276536</v>
      </c>
      <c r="BT8" s="100">
        <v>6.3741547607806579</v>
      </c>
      <c r="BU8" s="100">
        <v>1973.4383139376914</v>
      </c>
      <c r="BV8" s="100">
        <v>6.7009532310558235</v>
      </c>
      <c r="BW8" s="100">
        <v>2074.6151203348827</v>
      </c>
      <c r="BX8" s="100">
        <v>6.1308047580690559</v>
      </c>
      <c r="BY8" s="100">
        <v>1898.0971530981794</v>
      </c>
      <c r="BZ8" s="100">
        <v>6.0796965245489432</v>
      </c>
      <c r="CA8" s="100">
        <v>1882.2740440003527</v>
      </c>
      <c r="CB8" s="100">
        <v>7.7196426171246877</v>
      </c>
      <c r="CC8" s="100">
        <v>2390.001354261803</v>
      </c>
      <c r="CD8" s="100">
        <v>10.114990856040775</v>
      </c>
      <c r="CE8" s="100">
        <v>3131.6011690302234</v>
      </c>
      <c r="CF8" s="100">
        <v>7.0649040101872469</v>
      </c>
      <c r="CG8" s="100">
        <v>2187.2942815539714</v>
      </c>
      <c r="CH8" s="100">
        <v>8.7172249655164382</v>
      </c>
      <c r="CI8" s="100">
        <v>2698.8528493238891</v>
      </c>
      <c r="CJ8" s="100">
        <v>9.3283415118013782</v>
      </c>
      <c r="CK8" s="100">
        <v>2888.0545320537062</v>
      </c>
      <c r="CL8" s="100">
        <v>9.2031729587041511</v>
      </c>
      <c r="CM8" s="100">
        <v>2849.3023480148049</v>
      </c>
      <c r="CN8" s="100">
        <v>8.2078014394025249</v>
      </c>
      <c r="CO8" s="100">
        <v>2541.1353256390216</v>
      </c>
      <c r="CP8" s="100">
        <v>5.7110700545450648</v>
      </c>
      <c r="CQ8" s="100">
        <v>1768.1472888871519</v>
      </c>
      <c r="CR8" s="100">
        <v>7.8492289440308571</v>
      </c>
      <c r="CS8" s="100">
        <v>2430.121281071953</v>
      </c>
      <c r="CT8" s="100">
        <v>7.8144267693131217</v>
      </c>
      <c r="CU8" s="100">
        <v>2419.3465277793421</v>
      </c>
    </row>
    <row r="9" spans="1:99">
      <c r="C9" s="99" t="s">
        <v>175</v>
      </c>
      <c r="D9" s="100">
        <v>34</v>
      </c>
      <c r="E9" s="100">
        <v>23868</v>
      </c>
      <c r="F9" s="100">
        <v>40.057300374569984</v>
      </c>
      <c r="G9" s="100">
        <v>28120.224862948129</v>
      </c>
      <c r="H9" s="100">
        <v>21.039460423127288</v>
      </c>
      <c r="I9" s="100">
        <v>14769.701217035356</v>
      </c>
      <c r="J9" s="100">
        <v>40</v>
      </c>
      <c r="K9" s="100">
        <v>28080</v>
      </c>
      <c r="L9" s="100">
        <v>32</v>
      </c>
      <c r="M9" s="100">
        <v>22464</v>
      </c>
      <c r="N9" s="100">
        <v>24</v>
      </c>
      <c r="O9" s="100">
        <v>16848</v>
      </c>
      <c r="P9" s="100">
        <v>28</v>
      </c>
      <c r="Q9" s="100">
        <v>19656</v>
      </c>
      <c r="R9" s="100">
        <v>25</v>
      </c>
      <c r="S9" s="100">
        <v>17550</v>
      </c>
      <c r="T9" s="100">
        <v>29</v>
      </c>
      <c r="U9" s="100">
        <v>20358</v>
      </c>
      <c r="V9" s="100">
        <v>39</v>
      </c>
      <c r="W9" s="100">
        <v>27378</v>
      </c>
      <c r="X9" s="100">
        <v>32</v>
      </c>
      <c r="Y9" s="100">
        <v>22464</v>
      </c>
      <c r="Z9" s="100">
        <v>30</v>
      </c>
      <c r="AA9" s="100">
        <v>21060</v>
      </c>
      <c r="AB9" s="100">
        <v>43</v>
      </c>
      <c r="AC9" s="100">
        <v>30186</v>
      </c>
      <c r="AD9" s="100">
        <v>26</v>
      </c>
      <c r="AE9" s="100">
        <v>18252</v>
      </c>
      <c r="AF9" s="100">
        <v>21</v>
      </c>
      <c r="AG9" s="100">
        <v>14742</v>
      </c>
      <c r="AH9" s="100">
        <v>29</v>
      </c>
      <c r="AI9" s="100">
        <v>20358</v>
      </c>
      <c r="AJ9" s="100">
        <v>35</v>
      </c>
      <c r="AK9" s="100">
        <v>24570</v>
      </c>
      <c r="AL9" s="100">
        <v>13.266301934198253</v>
      </c>
      <c r="AM9" s="100">
        <v>9312.9439578071742</v>
      </c>
      <c r="AN9" s="100">
        <v>7.6725936935322734</v>
      </c>
      <c r="AO9" s="100">
        <v>5386.1607728596555</v>
      </c>
      <c r="AP9" s="100">
        <v>8.5051204764163675</v>
      </c>
      <c r="AQ9" s="100">
        <v>5970.5945744442897</v>
      </c>
      <c r="AR9" s="100">
        <v>7.5630222754787857</v>
      </c>
      <c r="AS9" s="100">
        <v>5309.2416373861079</v>
      </c>
      <c r="AT9" s="100">
        <v>7.4842876592855205</v>
      </c>
      <c r="AU9" s="100">
        <v>5253.9699368184356</v>
      </c>
      <c r="AV9" s="100">
        <v>5.0888191381543342</v>
      </c>
      <c r="AW9" s="100">
        <v>3572.3510349843427</v>
      </c>
      <c r="AX9" s="100">
        <v>7.5802856482644794</v>
      </c>
      <c r="AY9" s="100">
        <v>5321.3605250816645</v>
      </c>
      <c r="AZ9" s="100">
        <v>8.8540843102300766</v>
      </c>
      <c r="BA9" s="100">
        <v>6215.5671857815141</v>
      </c>
      <c r="BB9" s="100">
        <v>8.9359981621006526</v>
      </c>
      <c r="BC9" s="100">
        <v>6273.0707097946579</v>
      </c>
      <c r="BD9" s="100">
        <v>5.7015197701729159</v>
      </c>
      <c r="BE9" s="100">
        <v>4002.466878661387</v>
      </c>
      <c r="BF9" s="100">
        <v>6.4753686925818918</v>
      </c>
      <c r="BG9" s="100">
        <v>4545.7088221924878</v>
      </c>
      <c r="BH9" s="100">
        <v>6.2559794909420257</v>
      </c>
      <c r="BI9" s="100">
        <v>4391.6976026413022</v>
      </c>
      <c r="BJ9" s="100">
        <v>6.3362553339673875</v>
      </c>
      <c r="BK9" s="100">
        <v>4448.051244445106</v>
      </c>
      <c r="BL9" s="100">
        <v>5.6019313661677437</v>
      </c>
      <c r="BM9" s="100">
        <v>3932.5558190497559</v>
      </c>
      <c r="BN9" s="100">
        <v>6.6672430075564177</v>
      </c>
      <c r="BO9" s="100">
        <v>4680.4045913046057</v>
      </c>
      <c r="BP9" s="100">
        <v>5.0465091754707299</v>
      </c>
      <c r="BQ9" s="100">
        <v>3542.6494411804524</v>
      </c>
      <c r="BR9" s="100">
        <v>4.8865924492765398</v>
      </c>
      <c r="BS9" s="100">
        <v>3430.3878993921307</v>
      </c>
      <c r="BT9" s="100">
        <v>6.5733470970550538</v>
      </c>
      <c r="BU9" s="100">
        <v>4614.4896621326479</v>
      </c>
      <c r="BV9" s="100">
        <v>6.8924090376574201</v>
      </c>
      <c r="BW9" s="100">
        <v>4838.4711444355089</v>
      </c>
      <c r="BX9" s="100">
        <v>5.5898513970629624</v>
      </c>
      <c r="BY9" s="100">
        <v>3924.0756807381995</v>
      </c>
      <c r="BZ9" s="100">
        <v>6.9803923059636004</v>
      </c>
      <c r="CA9" s="100">
        <v>4900.2353987864471</v>
      </c>
      <c r="CB9" s="100">
        <v>7.9466909293930605</v>
      </c>
      <c r="CC9" s="100">
        <v>5578.5770324339283</v>
      </c>
      <c r="CD9" s="100">
        <v>9.4957057015892978</v>
      </c>
      <c r="CE9" s="100">
        <v>6665.9854025156874</v>
      </c>
      <c r="CF9" s="100">
        <v>7.2726953046045173</v>
      </c>
      <c r="CG9" s="100">
        <v>5105.4321038323715</v>
      </c>
      <c r="CH9" s="100">
        <v>8.5277200749617332</v>
      </c>
      <c r="CI9" s="100">
        <v>5986.4594926231366</v>
      </c>
      <c r="CJ9" s="100">
        <v>8.0223737001491848</v>
      </c>
      <c r="CK9" s="100">
        <v>5631.7063375047273</v>
      </c>
      <c r="CL9" s="100">
        <v>8.8030350039778842</v>
      </c>
      <c r="CM9" s="100">
        <v>6179.730572792475</v>
      </c>
      <c r="CN9" s="100">
        <v>7.3156491090326856</v>
      </c>
      <c r="CO9" s="100">
        <v>5135.5856745409455</v>
      </c>
      <c r="CP9" s="100">
        <v>6.3963984610904729</v>
      </c>
      <c r="CQ9" s="100">
        <v>4490.2717196855119</v>
      </c>
      <c r="CR9" s="100">
        <v>6.8680753260270002</v>
      </c>
      <c r="CS9" s="100">
        <v>4821.3888788709537</v>
      </c>
      <c r="CT9" s="100">
        <v>7.070195648426159</v>
      </c>
      <c r="CU9" s="100">
        <v>4963.2773451951634</v>
      </c>
    </row>
    <row r="10" spans="1:99">
      <c r="C10" s="99" t="s">
        <v>176</v>
      </c>
      <c r="D10" s="100">
        <v>33</v>
      </c>
      <c r="E10" s="100">
        <v>17978.399999999998</v>
      </c>
      <c r="F10" s="100">
        <v>40.052091249609077</v>
      </c>
      <c r="G10" s="100">
        <v>21820.379312787023</v>
      </c>
      <c r="H10" s="100">
        <v>21.043844914585872</v>
      </c>
      <c r="I10" s="100">
        <v>11464.686709466381</v>
      </c>
      <c r="J10" s="100">
        <v>37</v>
      </c>
      <c r="K10" s="100">
        <v>20157.599999999999</v>
      </c>
      <c r="L10" s="100">
        <v>32</v>
      </c>
      <c r="M10" s="100">
        <v>17433.599999999999</v>
      </c>
      <c r="N10" s="100">
        <v>23</v>
      </c>
      <c r="O10" s="100">
        <v>12530.4</v>
      </c>
      <c r="P10" s="100">
        <v>25</v>
      </c>
      <c r="Q10" s="100">
        <v>13619.999999999998</v>
      </c>
      <c r="R10" s="100">
        <v>23</v>
      </c>
      <c r="S10" s="100">
        <v>12530.4</v>
      </c>
      <c r="T10" s="100">
        <v>26</v>
      </c>
      <c r="U10" s="100">
        <v>14164.8</v>
      </c>
      <c r="V10" s="100">
        <v>44</v>
      </c>
      <c r="W10" s="100">
        <v>23971.199999999997</v>
      </c>
      <c r="X10" s="100">
        <v>36</v>
      </c>
      <c r="Y10" s="100">
        <v>19612.8</v>
      </c>
      <c r="Z10" s="100">
        <v>37</v>
      </c>
      <c r="AA10" s="100">
        <v>20157.599999999999</v>
      </c>
      <c r="AB10" s="100">
        <v>37</v>
      </c>
      <c r="AC10" s="100">
        <v>20157.599999999999</v>
      </c>
      <c r="AD10" s="100">
        <v>27</v>
      </c>
      <c r="AE10" s="100">
        <v>14709.599999999999</v>
      </c>
      <c r="AF10" s="100">
        <v>22</v>
      </c>
      <c r="AG10" s="100">
        <v>11985.599999999999</v>
      </c>
      <c r="AH10" s="100">
        <v>32</v>
      </c>
      <c r="AI10" s="100">
        <v>17433.599999999999</v>
      </c>
      <c r="AJ10" s="100">
        <v>39</v>
      </c>
      <c r="AK10" s="100">
        <v>21247.199999999997</v>
      </c>
      <c r="AL10" s="100">
        <v>16.261918499984954</v>
      </c>
      <c r="AM10" s="100">
        <v>8859.4931987918026</v>
      </c>
      <c r="AN10" s="100">
        <v>8.248038220547194</v>
      </c>
      <c r="AO10" s="100">
        <v>4493.5312225541111</v>
      </c>
      <c r="AP10" s="100">
        <v>8.057482556604981</v>
      </c>
      <c r="AQ10" s="100">
        <v>4389.7164968383931</v>
      </c>
      <c r="AR10" s="100">
        <v>6.8251664437247577</v>
      </c>
      <c r="AS10" s="100">
        <v>3718.3506785412478</v>
      </c>
      <c r="AT10" s="100">
        <v>6.5247636004027614</v>
      </c>
      <c r="AU10" s="100">
        <v>3554.6912094994241</v>
      </c>
      <c r="AV10" s="100">
        <v>5.0888191381543342</v>
      </c>
      <c r="AW10" s="100">
        <v>2772.388666466481</v>
      </c>
      <c r="AX10" s="100">
        <v>7.3859193495910311</v>
      </c>
      <c r="AY10" s="100">
        <v>4023.8488616571935</v>
      </c>
      <c r="AZ10" s="100">
        <v>8.0304485604412328</v>
      </c>
      <c r="BA10" s="100">
        <v>4374.9883757283833</v>
      </c>
      <c r="BB10" s="100">
        <v>9.9998074671126354</v>
      </c>
      <c r="BC10" s="100">
        <v>5447.8951080829629</v>
      </c>
      <c r="BD10" s="100">
        <v>5.7015197701729159</v>
      </c>
      <c r="BE10" s="100">
        <v>3106.1879707902044</v>
      </c>
      <c r="BF10" s="100">
        <v>6.4753686925818918</v>
      </c>
      <c r="BG10" s="100">
        <v>3527.7808637186145</v>
      </c>
      <c r="BH10" s="100">
        <v>5.5052619520289818</v>
      </c>
      <c r="BI10" s="100">
        <v>2999.2667114653891</v>
      </c>
      <c r="BJ10" s="100">
        <v>6.5625501673233657</v>
      </c>
      <c r="BK10" s="100">
        <v>3575.2773311577694</v>
      </c>
      <c r="BL10" s="100">
        <v>5.0017244340783433</v>
      </c>
      <c r="BM10" s="100">
        <v>2724.939471685881</v>
      </c>
      <c r="BN10" s="100">
        <v>7.1550900568898133</v>
      </c>
      <c r="BO10" s="100">
        <v>3898.0930629935701</v>
      </c>
      <c r="BP10" s="100">
        <v>4.8596014282310733</v>
      </c>
      <c r="BQ10" s="100">
        <v>2647.5108581002887</v>
      </c>
      <c r="BR10" s="100">
        <v>5.7750638036904558</v>
      </c>
      <c r="BS10" s="100">
        <v>3146.2547602505601</v>
      </c>
      <c r="BT10" s="100">
        <v>6.7725394333294489</v>
      </c>
      <c r="BU10" s="100">
        <v>3689.6794832778833</v>
      </c>
      <c r="BV10" s="100">
        <v>7.083864844259014</v>
      </c>
      <c r="BW10" s="100">
        <v>3859.2895671523106</v>
      </c>
      <c r="BX10" s="100">
        <v>5.7701691840649936</v>
      </c>
      <c r="BY10" s="100">
        <v>3143.5881714786083</v>
      </c>
      <c r="BZ10" s="100">
        <v>7.2055662513172649</v>
      </c>
      <c r="CA10" s="100">
        <v>3925.5924937176455</v>
      </c>
      <c r="CB10" s="100">
        <v>8.1737392416614352</v>
      </c>
      <c r="CC10" s="100">
        <v>4453.0531388571499</v>
      </c>
      <c r="CD10" s="100">
        <v>9.4957057015892978</v>
      </c>
      <c r="CE10" s="100">
        <v>5173.2604662258491</v>
      </c>
      <c r="CF10" s="100">
        <v>7.0649040101872469</v>
      </c>
      <c r="CG10" s="100">
        <v>3848.959704750012</v>
      </c>
      <c r="CH10" s="100">
        <v>7.5801956221882065</v>
      </c>
      <c r="CI10" s="100">
        <v>4129.6905749681346</v>
      </c>
      <c r="CJ10" s="100">
        <v>8.0223737001491848</v>
      </c>
      <c r="CK10" s="100">
        <v>4370.5891918412754</v>
      </c>
      <c r="CL10" s="100">
        <v>10.403586822882954</v>
      </c>
      <c r="CM10" s="100">
        <v>5667.8741011066322</v>
      </c>
      <c r="CN10" s="100">
        <v>7.6725100411806206</v>
      </c>
      <c r="CO10" s="100">
        <v>4179.9834704352015</v>
      </c>
      <c r="CP10" s="100">
        <v>5.9395128567268678</v>
      </c>
      <c r="CQ10" s="100">
        <v>3235.8466043447975</v>
      </c>
      <c r="CR10" s="100">
        <v>6.671844602426229</v>
      </c>
      <c r="CS10" s="100">
        <v>3634.8209394018095</v>
      </c>
      <c r="CT10" s="100">
        <v>7.8144267693131217</v>
      </c>
      <c r="CU10" s="100">
        <v>4257.299703921788</v>
      </c>
    </row>
    <row r="11" spans="1:99">
      <c r="C11" s="99" t="s">
        <v>177</v>
      </c>
      <c r="D11" s="100">
        <v>34</v>
      </c>
      <c r="E11" s="100">
        <v>18115.199999999997</v>
      </c>
      <c r="F11" s="100">
        <v>38.052091249609077</v>
      </c>
      <c r="G11" s="100">
        <v>20274.154217791714</v>
      </c>
      <c r="H11" s="100">
        <v>23.043844914585872</v>
      </c>
      <c r="I11" s="100">
        <v>12277.760570491351</v>
      </c>
      <c r="J11" s="100">
        <v>40</v>
      </c>
      <c r="K11" s="100">
        <v>21312</v>
      </c>
      <c r="L11" s="100">
        <v>30</v>
      </c>
      <c r="M11" s="100">
        <v>15983.999999999998</v>
      </c>
      <c r="N11" s="100">
        <v>25</v>
      </c>
      <c r="O11" s="100">
        <v>13319.999999999998</v>
      </c>
      <c r="P11" s="100">
        <v>25</v>
      </c>
      <c r="Q11" s="100">
        <v>13319.999999999998</v>
      </c>
      <c r="R11" s="100">
        <v>22</v>
      </c>
      <c r="S11" s="100">
        <v>11721.599999999999</v>
      </c>
      <c r="T11" s="100">
        <v>28</v>
      </c>
      <c r="U11" s="100">
        <v>14918.399999999998</v>
      </c>
      <c r="V11" s="100">
        <v>42</v>
      </c>
      <c r="W11" s="100">
        <v>22377.599999999999</v>
      </c>
      <c r="X11" s="100">
        <v>34</v>
      </c>
      <c r="Y11" s="100">
        <v>18115.199999999997</v>
      </c>
      <c r="Z11" s="100">
        <v>32</v>
      </c>
      <c r="AA11" s="100">
        <v>17049.599999999999</v>
      </c>
      <c r="AB11" s="100">
        <v>42</v>
      </c>
      <c r="AC11" s="100">
        <v>22377.599999999999</v>
      </c>
      <c r="AD11" s="100">
        <v>27</v>
      </c>
      <c r="AE11" s="100">
        <v>14385.599999999999</v>
      </c>
      <c r="AF11" s="100">
        <v>23</v>
      </c>
      <c r="AG11" s="100">
        <v>12254.4</v>
      </c>
      <c r="AH11" s="100">
        <v>30</v>
      </c>
      <c r="AI11" s="100">
        <v>15983.999999999998</v>
      </c>
      <c r="AJ11" s="100">
        <v>37</v>
      </c>
      <c r="AK11" s="100">
        <v>19713.599999999999</v>
      </c>
      <c r="AL11" s="100">
        <v>14.122192381565881</v>
      </c>
      <c r="AM11" s="100">
        <v>7524.3041008983009</v>
      </c>
      <c r="AN11" s="100">
        <v>7.86440853587058</v>
      </c>
      <c r="AO11" s="100">
        <v>4190.1568679118445</v>
      </c>
      <c r="AP11" s="100">
        <v>7.6098446367935928</v>
      </c>
      <c r="AQ11" s="100">
        <v>4054.5252224836258</v>
      </c>
      <c r="AR11" s="100">
        <v>6.8251664437247577</v>
      </c>
      <c r="AS11" s="100">
        <v>3636.4486812165505</v>
      </c>
      <c r="AT11" s="100">
        <v>6.5247636004027614</v>
      </c>
      <c r="AU11" s="100">
        <v>3476.3940462945911</v>
      </c>
      <c r="AV11" s="100">
        <v>5.2923719036805075</v>
      </c>
      <c r="AW11" s="100">
        <v>2819.7757502809741</v>
      </c>
      <c r="AX11" s="100">
        <v>6.9971867522441347</v>
      </c>
      <c r="AY11" s="100">
        <v>3728.1011015956747</v>
      </c>
      <c r="AZ11" s="100">
        <v>9.0599932476772889</v>
      </c>
      <c r="BA11" s="100">
        <v>4827.1644023624594</v>
      </c>
      <c r="BB11" s="100">
        <v>9.1487600231030495</v>
      </c>
      <c r="BC11" s="100">
        <v>4874.459340309304</v>
      </c>
      <c r="BD11" s="100">
        <v>5.7015197701729159</v>
      </c>
      <c r="BE11" s="100">
        <v>3037.7697335481294</v>
      </c>
      <c r="BF11" s="100">
        <v>6.6457731318603628</v>
      </c>
      <c r="BG11" s="100">
        <v>3540.867924655201</v>
      </c>
      <c r="BH11" s="100">
        <v>6.2559794909420257</v>
      </c>
      <c r="BI11" s="100">
        <v>3333.1858727739109</v>
      </c>
      <c r="BJ11" s="100">
        <v>7.4677295007472786</v>
      </c>
      <c r="BK11" s="100">
        <v>3978.8062779981497</v>
      </c>
      <c r="BL11" s="100">
        <v>5.0017244340783433</v>
      </c>
      <c r="BM11" s="100">
        <v>2664.918778476941</v>
      </c>
      <c r="BN11" s="100">
        <v>6.3420116413341532</v>
      </c>
      <c r="BO11" s="100">
        <v>3379.0238025028366</v>
      </c>
      <c r="BP11" s="100">
        <v>5.0465091754707299</v>
      </c>
      <c r="BQ11" s="100">
        <v>2688.7800886908049</v>
      </c>
      <c r="BR11" s="100">
        <v>5.5529459650869777</v>
      </c>
      <c r="BS11" s="100">
        <v>2958.6096101983417</v>
      </c>
      <c r="BT11" s="100">
        <v>6.9717317696038448</v>
      </c>
      <c r="BU11" s="100">
        <v>3714.5386868449282</v>
      </c>
      <c r="BV11" s="100">
        <v>6.8924090376574201</v>
      </c>
      <c r="BW11" s="100">
        <v>3672.2755352638733</v>
      </c>
      <c r="BX11" s="100">
        <v>5.229215823058901</v>
      </c>
      <c r="BY11" s="100">
        <v>2786.126190525782</v>
      </c>
      <c r="BZ11" s="100">
        <v>6.3048704699026068</v>
      </c>
      <c r="CA11" s="100">
        <v>3359.2349863641084</v>
      </c>
      <c r="CB11" s="100">
        <v>7.9466909293930605</v>
      </c>
      <c r="CC11" s="100">
        <v>4233.9969271806222</v>
      </c>
      <c r="CD11" s="100">
        <v>9.9085624712236147</v>
      </c>
      <c r="CE11" s="100">
        <v>5279.2820846679415</v>
      </c>
      <c r="CF11" s="100">
        <v>7.0649040101872469</v>
      </c>
      <c r="CG11" s="100">
        <v>3764.180856627765</v>
      </c>
      <c r="CH11" s="100">
        <v>8.1487102938523215</v>
      </c>
      <c r="CI11" s="100">
        <v>4341.6328445645167</v>
      </c>
      <c r="CJ11" s="100">
        <v>8.5820741908572682</v>
      </c>
      <c r="CK11" s="100">
        <v>4572.529128888752</v>
      </c>
      <c r="CL11" s="100">
        <v>9.6033109134304198</v>
      </c>
      <c r="CM11" s="100">
        <v>5116.6440546757276</v>
      </c>
      <c r="CN11" s="100">
        <v>6.9587881768847488</v>
      </c>
      <c r="CO11" s="100">
        <v>3707.6423406441941</v>
      </c>
      <c r="CP11" s="100">
        <v>6.3963984610904729</v>
      </c>
      <c r="CQ11" s="100">
        <v>3408.0011000690038</v>
      </c>
      <c r="CR11" s="100">
        <v>6.8680753260270002</v>
      </c>
      <c r="CS11" s="100">
        <v>3659.3105337071852</v>
      </c>
      <c r="CT11" s="100">
        <v>7.4423112088696408</v>
      </c>
      <c r="CU11" s="100">
        <v>3965.2634120857442</v>
      </c>
    </row>
    <row r="12" spans="1:99">
      <c r="C12" s="99" t="s">
        <v>178</v>
      </c>
      <c r="D12" s="100">
        <v>30</v>
      </c>
      <c r="E12" s="100">
        <v>16884</v>
      </c>
      <c r="F12" s="100">
        <v>35.052091249609077</v>
      </c>
      <c r="G12" s="100">
        <v>19727.316955279988</v>
      </c>
      <c r="H12" s="100">
        <v>21.043844914585872</v>
      </c>
      <c r="I12" s="100">
        <v>11843.475917928929</v>
      </c>
      <c r="J12" s="100">
        <v>37</v>
      </c>
      <c r="K12" s="100">
        <v>20823.599999999999</v>
      </c>
      <c r="L12" s="100">
        <v>30</v>
      </c>
      <c r="M12" s="100">
        <v>16884</v>
      </c>
      <c r="N12" s="100">
        <v>21</v>
      </c>
      <c r="O12" s="100">
        <v>11818.8</v>
      </c>
      <c r="P12" s="100">
        <v>29</v>
      </c>
      <c r="Q12" s="100">
        <v>16321.199999999999</v>
      </c>
      <c r="R12" s="100">
        <v>23</v>
      </c>
      <c r="S12" s="100">
        <v>12944.4</v>
      </c>
      <c r="T12" s="100">
        <v>30</v>
      </c>
      <c r="U12" s="100">
        <v>16884</v>
      </c>
      <c r="V12" s="100">
        <v>45</v>
      </c>
      <c r="W12" s="100">
        <v>25325.999999999996</v>
      </c>
      <c r="X12" s="100">
        <v>34</v>
      </c>
      <c r="Y12" s="100">
        <v>19135.199999999997</v>
      </c>
      <c r="Z12" s="100">
        <v>33</v>
      </c>
      <c r="AA12" s="100">
        <v>18572.399999999998</v>
      </c>
      <c r="AB12" s="100">
        <v>42</v>
      </c>
      <c r="AC12" s="100">
        <v>23637.599999999999</v>
      </c>
      <c r="AD12" s="100">
        <v>28</v>
      </c>
      <c r="AE12" s="100">
        <v>15758.399999999998</v>
      </c>
      <c r="AF12" s="100">
        <v>21</v>
      </c>
      <c r="AG12" s="100">
        <v>11818.8</v>
      </c>
      <c r="AH12" s="100">
        <v>34</v>
      </c>
      <c r="AI12" s="100">
        <v>19135.199999999997</v>
      </c>
      <c r="AJ12" s="100">
        <v>38</v>
      </c>
      <c r="AK12" s="100">
        <v>21386.399999999998</v>
      </c>
      <c r="AL12" s="100">
        <v>14.978082828933511</v>
      </c>
      <c r="AM12" s="100">
        <v>8429.6650161237794</v>
      </c>
      <c r="AN12" s="100">
        <v>7.6725936935322734</v>
      </c>
      <c r="AO12" s="100">
        <v>4318.1357307199632</v>
      </c>
      <c r="AP12" s="100">
        <v>8.057482556604981</v>
      </c>
      <c r="AQ12" s="100">
        <v>4534.7511828572833</v>
      </c>
      <c r="AR12" s="100">
        <v>7.9319501913557993</v>
      </c>
      <c r="AS12" s="100">
        <v>4464.1015676950437</v>
      </c>
      <c r="AT12" s="100">
        <v>6.3328587886262095</v>
      </c>
      <c r="AU12" s="100">
        <v>3564.1329262388304</v>
      </c>
      <c r="AV12" s="100">
        <v>5.2923719036805075</v>
      </c>
      <c r="AW12" s="100">
        <v>2978.5469073913891</v>
      </c>
      <c r="AX12" s="100">
        <v>6.6084541548972391</v>
      </c>
      <c r="AY12" s="100">
        <v>3719.2379983761657</v>
      </c>
      <c r="AZ12" s="100">
        <v>8.4422664353356556</v>
      </c>
      <c r="BA12" s="100">
        <v>4751.3075498069065</v>
      </c>
      <c r="BB12" s="100">
        <v>8.7232363010982557</v>
      </c>
      <c r="BC12" s="100">
        <v>4909.4373902580983</v>
      </c>
      <c r="BD12" s="100">
        <v>5.9295805609798329</v>
      </c>
      <c r="BE12" s="100">
        <v>3337.1679397194498</v>
      </c>
      <c r="BF12" s="100">
        <v>7.1569864496957756</v>
      </c>
      <c r="BG12" s="100">
        <v>4027.951973888782</v>
      </c>
      <c r="BH12" s="100">
        <v>6.2559794909420257</v>
      </c>
      <c r="BI12" s="100">
        <v>3520.865257502172</v>
      </c>
      <c r="BJ12" s="100">
        <v>7.0151398340353213</v>
      </c>
      <c r="BK12" s="100">
        <v>3948.1206985950785</v>
      </c>
      <c r="BL12" s="100">
        <v>5.0017244340783433</v>
      </c>
      <c r="BM12" s="100">
        <v>2814.9705114992912</v>
      </c>
      <c r="BN12" s="100">
        <v>7.4803214231120787</v>
      </c>
      <c r="BO12" s="100">
        <v>4209.9248969274777</v>
      </c>
      <c r="BP12" s="100">
        <v>5.4203246699500438</v>
      </c>
      <c r="BQ12" s="100">
        <v>3050.5587242478846</v>
      </c>
      <c r="BR12" s="100">
        <v>4.8865924492765398</v>
      </c>
      <c r="BS12" s="100">
        <v>2750.1742304528366</v>
      </c>
      <c r="BT12" s="100">
        <v>6.3741547607806579</v>
      </c>
      <c r="BU12" s="100">
        <v>3587.3742993673541</v>
      </c>
      <c r="BV12" s="100">
        <v>6.8924090376574201</v>
      </c>
      <c r="BW12" s="100">
        <v>3879.0478063935957</v>
      </c>
      <c r="BX12" s="100">
        <v>5.229215823058901</v>
      </c>
      <c r="BY12" s="100">
        <v>2943.0026652175493</v>
      </c>
      <c r="BZ12" s="100">
        <v>6.5300444152562713</v>
      </c>
      <c r="CA12" s="100">
        <v>3675.1089969062291</v>
      </c>
      <c r="CB12" s="100">
        <v>8.6278358661981809</v>
      </c>
      <c r="CC12" s="100">
        <v>4855.7460254963362</v>
      </c>
      <c r="CD12" s="100">
        <v>10.527847625675092</v>
      </c>
      <c r="CE12" s="100">
        <v>5925.0726437299409</v>
      </c>
      <c r="CF12" s="100">
        <v>7.4804865990217895</v>
      </c>
      <c r="CG12" s="100">
        <v>4210.0178579294625</v>
      </c>
      <c r="CH12" s="100">
        <v>8.9067298560711432</v>
      </c>
      <c r="CI12" s="100">
        <v>5012.7075629968394</v>
      </c>
      <c r="CJ12" s="100">
        <v>8.5820741908572682</v>
      </c>
      <c r="CK12" s="100">
        <v>4829.9913546144699</v>
      </c>
      <c r="CL12" s="100">
        <v>10.403586822882954</v>
      </c>
      <c r="CM12" s="100">
        <v>5855.1386639185257</v>
      </c>
      <c r="CN12" s="100">
        <v>7.8509405072545899</v>
      </c>
      <c r="CO12" s="100">
        <v>4418.5093174828826</v>
      </c>
      <c r="CP12" s="100">
        <v>6.1679556589086699</v>
      </c>
      <c r="CQ12" s="100">
        <v>3471.3254448337993</v>
      </c>
      <c r="CR12" s="100">
        <v>7.8492289440308571</v>
      </c>
      <c r="CS12" s="100">
        <v>4417.5460497005661</v>
      </c>
      <c r="CT12" s="100">
        <v>7.6283689890913813</v>
      </c>
      <c r="CU12" s="100">
        <v>4293.2460670606288</v>
      </c>
    </row>
    <row r="13" spans="1:99">
      <c r="C13" s="99" t="s">
        <v>179</v>
      </c>
      <c r="D13" s="100">
        <v>37</v>
      </c>
      <c r="E13" s="100">
        <v>3152.4</v>
      </c>
      <c r="F13" s="100">
        <v>43.052091249609077</v>
      </c>
      <c r="G13" s="100">
        <v>3668.0381744666934</v>
      </c>
      <c r="H13" s="100">
        <v>25.039460423127288</v>
      </c>
      <c r="I13" s="100">
        <v>2133.3620280504451</v>
      </c>
      <c r="J13" s="100">
        <v>46</v>
      </c>
      <c r="K13" s="100">
        <v>3919.2000000000003</v>
      </c>
      <c r="L13" s="100">
        <v>31</v>
      </c>
      <c r="M13" s="100">
        <v>2641.2000000000003</v>
      </c>
      <c r="N13" s="100">
        <v>23</v>
      </c>
      <c r="O13" s="100">
        <v>1959.6000000000001</v>
      </c>
      <c r="P13" s="100">
        <v>26</v>
      </c>
      <c r="Q13" s="100">
        <v>2215.2000000000003</v>
      </c>
      <c r="R13" s="100">
        <v>25</v>
      </c>
      <c r="S13" s="100">
        <v>2130</v>
      </c>
      <c r="T13" s="100">
        <v>27</v>
      </c>
      <c r="U13" s="100">
        <v>2300.4</v>
      </c>
      <c r="V13" s="100">
        <v>40</v>
      </c>
      <c r="W13" s="100">
        <v>3408</v>
      </c>
      <c r="X13" s="100">
        <v>34</v>
      </c>
      <c r="Y13" s="100">
        <v>2896.8</v>
      </c>
      <c r="Z13" s="100">
        <v>37</v>
      </c>
      <c r="AA13" s="100">
        <v>3152.4</v>
      </c>
      <c r="AB13" s="100">
        <v>40</v>
      </c>
      <c r="AC13" s="100">
        <v>3408</v>
      </c>
      <c r="AD13" s="100">
        <v>29</v>
      </c>
      <c r="AE13" s="100">
        <v>2470.8000000000002</v>
      </c>
      <c r="AF13" s="100">
        <v>24</v>
      </c>
      <c r="AG13" s="100">
        <v>2044.8000000000002</v>
      </c>
      <c r="AH13" s="100">
        <v>37</v>
      </c>
      <c r="AI13" s="100">
        <v>3152.4</v>
      </c>
      <c r="AJ13" s="100">
        <v>39</v>
      </c>
      <c r="AK13" s="100">
        <v>3322.8</v>
      </c>
      <c r="AL13" s="100">
        <v>14.550137605249695</v>
      </c>
      <c r="AM13" s="100">
        <v>1239.6717239672741</v>
      </c>
      <c r="AN13" s="100">
        <v>8.4398530628855006</v>
      </c>
      <c r="AO13" s="100">
        <v>719.07548095784466</v>
      </c>
      <c r="AP13" s="100">
        <v>8.9527583962277557</v>
      </c>
      <c r="AQ13" s="100">
        <v>762.77501535860483</v>
      </c>
      <c r="AR13" s="100">
        <v>7.0096304016632649</v>
      </c>
      <c r="AS13" s="100">
        <v>597.22051022171024</v>
      </c>
      <c r="AT13" s="100">
        <v>7.8680972828386251</v>
      </c>
      <c r="AU13" s="100">
        <v>670.36188849785083</v>
      </c>
      <c r="AV13" s="100">
        <v>5.2923719036805075</v>
      </c>
      <c r="AW13" s="100">
        <v>450.91008619357928</v>
      </c>
      <c r="AX13" s="100">
        <v>7.1915530509175838</v>
      </c>
      <c r="AY13" s="100">
        <v>612.72031993817814</v>
      </c>
      <c r="AZ13" s="100">
        <v>8.4422664353356556</v>
      </c>
      <c r="BA13" s="100">
        <v>719.28110029059792</v>
      </c>
      <c r="BB13" s="100">
        <v>10.850854911122221</v>
      </c>
      <c r="BC13" s="100">
        <v>924.49283842761326</v>
      </c>
      <c r="BD13" s="100">
        <v>5.7015197701729159</v>
      </c>
      <c r="BE13" s="100">
        <v>485.76948441873247</v>
      </c>
      <c r="BF13" s="100">
        <v>6.3049642533034209</v>
      </c>
      <c r="BG13" s="100">
        <v>537.18295438145151</v>
      </c>
      <c r="BH13" s="100">
        <v>6.506218670579706</v>
      </c>
      <c r="BI13" s="100">
        <v>554.32983073339096</v>
      </c>
      <c r="BJ13" s="100">
        <v>6.7888450006793448</v>
      </c>
      <c r="BK13" s="100">
        <v>578.40959405788021</v>
      </c>
      <c r="BL13" s="100">
        <v>5.802000343530878</v>
      </c>
      <c r="BM13" s="100">
        <v>494.33042926883081</v>
      </c>
      <c r="BN13" s="100">
        <v>6.9924743737786823</v>
      </c>
      <c r="BO13" s="100">
        <v>595.75881664594374</v>
      </c>
      <c r="BP13" s="100">
        <v>5.7941401644293569</v>
      </c>
      <c r="BQ13" s="100">
        <v>493.66074200938124</v>
      </c>
      <c r="BR13" s="100">
        <v>5.3308281264834978</v>
      </c>
      <c r="BS13" s="100">
        <v>454.18655637639404</v>
      </c>
      <c r="BT13" s="100">
        <v>7.3701164421526348</v>
      </c>
      <c r="BU13" s="100">
        <v>627.93392087140455</v>
      </c>
      <c r="BV13" s="100">
        <v>7.4667764574622044</v>
      </c>
      <c r="BW13" s="100">
        <v>636.16935417577986</v>
      </c>
      <c r="BX13" s="100">
        <v>5.9504869710670247</v>
      </c>
      <c r="BY13" s="100">
        <v>506.98148993491054</v>
      </c>
      <c r="BZ13" s="100">
        <v>6.7552183606099359</v>
      </c>
      <c r="CA13" s="100">
        <v>575.54460432396661</v>
      </c>
      <c r="CB13" s="100">
        <v>7.7196426171246877</v>
      </c>
      <c r="CC13" s="100">
        <v>657.71355097902347</v>
      </c>
      <c r="CD13" s="100">
        <v>9.9085624712236147</v>
      </c>
      <c r="CE13" s="100">
        <v>844.20952254825204</v>
      </c>
      <c r="CF13" s="100">
        <v>8.3116517766908782</v>
      </c>
      <c r="CG13" s="100">
        <v>708.1527313740628</v>
      </c>
      <c r="CH13" s="100">
        <v>9.4752445277352582</v>
      </c>
      <c r="CI13" s="100">
        <v>807.29083376304402</v>
      </c>
      <c r="CJ13" s="100">
        <v>8.0223737001491848</v>
      </c>
      <c r="CK13" s="100">
        <v>683.50623925271054</v>
      </c>
      <c r="CL13" s="100">
        <v>10.003448868156687</v>
      </c>
      <c r="CM13" s="100">
        <v>852.2938435669497</v>
      </c>
      <c r="CN13" s="100">
        <v>8.3862319054764942</v>
      </c>
      <c r="CO13" s="100">
        <v>714.50695834659734</v>
      </c>
      <c r="CP13" s="100">
        <v>6.1679556589086699</v>
      </c>
      <c r="CQ13" s="100">
        <v>525.50982213901875</v>
      </c>
      <c r="CR13" s="100">
        <v>8.4379211148331734</v>
      </c>
      <c r="CS13" s="100">
        <v>718.91087898378635</v>
      </c>
      <c r="CT13" s="100">
        <v>8.0004845495348622</v>
      </c>
      <c r="CU13" s="100">
        <v>681.64128362037025</v>
      </c>
    </row>
    <row r="14" spans="1:99">
      <c r="C14" s="99" t="s">
        <v>180</v>
      </c>
      <c r="D14" s="100">
        <v>30</v>
      </c>
      <c r="E14" s="100">
        <v>14652</v>
      </c>
      <c r="F14" s="100">
        <v>37.052091249609077</v>
      </c>
      <c r="G14" s="100">
        <v>18096.241366309074</v>
      </c>
      <c r="H14" s="100">
        <v>21.039460423127288</v>
      </c>
      <c r="I14" s="100">
        <v>10275.672470655367</v>
      </c>
      <c r="J14" s="100">
        <v>41</v>
      </c>
      <c r="K14" s="100">
        <v>20024.399999999998</v>
      </c>
      <c r="L14" s="100">
        <v>29</v>
      </c>
      <c r="M14" s="100">
        <v>14163.599999999999</v>
      </c>
      <c r="N14" s="100">
        <v>22</v>
      </c>
      <c r="O14" s="100">
        <v>10744.8</v>
      </c>
      <c r="P14" s="100">
        <v>27</v>
      </c>
      <c r="Q14" s="100">
        <v>13186.8</v>
      </c>
      <c r="R14" s="100">
        <v>21</v>
      </c>
      <c r="S14" s="100">
        <v>10256.4</v>
      </c>
      <c r="T14" s="100">
        <v>28</v>
      </c>
      <c r="U14" s="100">
        <v>13675.199999999999</v>
      </c>
      <c r="V14" s="100">
        <v>44</v>
      </c>
      <c r="W14" s="100">
        <v>21489.599999999999</v>
      </c>
      <c r="X14" s="100">
        <v>34</v>
      </c>
      <c r="Y14" s="100">
        <v>16605.599999999999</v>
      </c>
      <c r="Z14" s="100">
        <v>33</v>
      </c>
      <c r="AA14" s="100">
        <v>16117.199999999999</v>
      </c>
      <c r="AB14" s="100">
        <v>38</v>
      </c>
      <c r="AC14" s="100">
        <v>18559.2</v>
      </c>
      <c r="AD14" s="100">
        <v>28</v>
      </c>
      <c r="AE14" s="100">
        <v>13675.199999999999</v>
      </c>
      <c r="AF14" s="100">
        <v>22</v>
      </c>
      <c r="AG14" s="100">
        <v>10744.8</v>
      </c>
      <c r="AH14" s="100">
        <v>30</v>
      </c>
      <c r="AI14" s="100">
        <v>14652</v>
      </c>
      <c r="AJ14" s="100">
        <v>35</v>
      </c>
      <c r="AK14" s="100">
        <v>17094</v>
      </c>
      <c r="AL14" s="100">
        <v>15.833973276301139</v>
      </c>
      <c r="AM14" s="100">
        <v>7733.3125481454754</v>
      </c>
      <c r="AN14" s="100">
        <v>7.2889640088556584</v>
      </c>
      <c r="AO14" s="100">
        <v>3559.9300219251036</v>
      </c>
      <c r="AP14" s="100">
        <v>8.2813015165106751</v>
      </c>
      <c r="AQ14" s="100">
        <v>4044.5876606638135</v>
      </c>
      <c r="AR14" s="100">
        <v>7.9319501913557993</v>
      </c>
      <c r="AS14" s="100">
        <v>3873.9644734581721</v>
      </c>
      <c r="AT14" s="100">
        <v>6.7166684121793141</v>
      </c>
      <c r="AU14" s="100">
        <v>3280.4208525083768</v>
      </c>
      <c r="AV14" s="100">
        <v>5.6994774347328541</v>
      </c>
      <c r="AW14" s="100">
        <v>2783.624779123526</v>
      </c>
      <c r="AX14" s="100">
        <v>6.9971867522441347</v>
      </c>
      <c r="AY14" s="100">
        <v>3417.426009796035</v>
      </c>
      <c r="AZ14" s="100">
        <v>9.2659021851244994</v>
      </c>
      <c r="BA14" s="100">
        <v>4525.4666272148052</v>
      </c>
      <c r="BB14" s="100">
        <v>8.9359981621006526</v>
      </c>
      <c r="BC14" s="100">
        <v>4364.3415023699581</v>
      </c>
      <c r="BD14" s="100">
        <v>6.1576413517867499</v>
      </c>
      <c r="BE14" s="100">
        <v>3007.3920362126487</v>
      </c>
      <c r="BF14" s="100">
        <v>6.8161775711388337</v>
      </c>
      <c r="BG14" s="100">
        <v>3329.0211257442061</v>
      </c>
      <c r="BH14" s="100">
        <v>6.0057403113043444</v>
      </c>
      <c r="BI14" s="100">
        <v>2933.2035680410418</v>
      </c>
      <c r="BJ14" s="100">
        <v>6.3362553339673875</v>
      </c>
      <c r="BK14" s="100">
        <v>3094.6271051096719</v>
      </c>
      <c r="BL14" s="100">
        <v>5.0017244340783433</v>
      </c>
      <c r="BM14" s="100">
        <v>2442.8422136038625</v>
      </c>
      <c r="BN14" s="100">
        <v>6.3420116413341532</v>
      </c>
      <c r="BO14" s="100">
        <v>3097.4384856276001</v>
      </c>
      <c r="BP14" s="100">
        <v>5.0465091754707299</v>
      </c>
      <c r="BQ14" s="100">
        <v>2464.7150812999043</v>
      </c>
      <c r="BR14" s="100">
        <v>5.5529459650869777</v>
      </c>
      <c r="BS14" s="100">
        <v>2712.0588093484798</v>
      </c>
      <c r="BT14" s="100">
        <v>6.3741547607806579</v>
      </c>
      <c r="BU14" s="100">
        <v>3113.137185165273</v>
      </c>
      <c r="BV14" s="100">
        <v>6.8924090376574201</v>
      </c>
      <c r="BW14" s="100">
        <v>3366.2525739918838</v>
      </c>
      <c r="BX14" s="100">
        <v>5.0488980360568698</v>
      </c>
      <c r="BY14" s="100">
        <v>2465.8818008101753</v>
      </c>
      <c r="BZ14" s="100">
        <v>6.9803923059636004</v>
      </c>
      <c r="CA14" s="100">
        <v>3409.2236022326224</v>
      </c>
      <c r="CB14" s="100">
        <v>8.6278358661981809</v>
      </c>
      <c r="CC14" s="100">
        <v>4213.8350370511916</v>
      </c>
      <c r="CD14" s="100">
        <v>9.082848931954981</v>
      </c>
      <c r="CE14" s="100">
        <v>4436.0634183668126</v>
      </c>
      <c r="CF14" s="100">
        <v>8.1038604822736051</v>
      </c>
      <c r="CG14" s="100">
        <v>3957.9254595424286</v>
      </c>
      <c r="CH14" s="100">
        <v>8.5277200749617332</v>
      </c>
      <c r="CI14" s="100">
        <v>4164.9384846113107</v>
      </c>
      <c r="CJ14" s="100">
        <v>8.5820741908572682</v>
      </c>
      <c r="CK14" s="100">
        <v>4191.4850348146892</v>
      </c>
      <c r="CL14" s="100">
        <v>9.2031729587041511</v>
      </c>
      <c r="CM14" s="100">
        <v>4494.8296730311076</v>
      </c>
      <c r="CN14" s="100">
        <v>7.8509405072545899</v>
      </c>
      <c r="CO14" s="100">
        <v>3834.3993437431413</v>
      </c>
      <c r="CP14" s="100">
        <v>5.7110700545450648</v>
      </c>
      <c r="CQ14" s="100">
        <v>2789.2866146398096</v>
      </c>
      <c r="CR14" s="100">
        <v>7.6529982204300859</v>
      </c>
      <c r="CS14" s="100">
        <v>3737.7243308580537</v>
      </c>
      <c r="CT14" s="100">
        <v>8.0004845495348622</v>
      </c>
      <c r="CU14" s="100">
        <v>3907.4366539928265</v>
      </c>
    </row>
    <row r="15" spans="1:99">
      <c r="C15" s="99" t="s">
        <v>181</v>
      </c>
      <c r="D15" s="100">
        <v>31</v>
      </c>
      <c r="E15" s="100">
        <v>23659.199999999997</v>
      </c>
      <c r="F15" s="100">
        <v>33.052091249609077</v>
      </c>
      <c r="G15" s="100">
        <v>25225.356041701645</v>
      </c>
      <c r="H15" s="100">
        <v>19.039460423127288</v>
      </c>
      <c r="I15" s="100">
        <v>14530.916194930745</v>
      </c>
      <c r="J15" s="100">
        <v>43</v>
      </c>
      <c r="K15" s="100">
        <v>32817.599999999999</v>
      </c>
      <c r="L15" s="100">
        <v>29</v>
      </c>
      <c r="M15" s="100">
        <v>22132.799999999999</v>
      </c>
      <c r="N15" s="100">
        <v>20</v>
      </c>
      <c r="O15" s="100">
        <v>15263.999999999998</v>
      </c>
      <c r="P15" s="100">
        <v>27</v>
      </c>
      <c r="Q15" s="100">
        <v>20606.399999999998</v>
      </c>
      <c r="R15" s="100">
        <v>20</v>
      </c>
      <c r="S15" s="100">
        <v>15263.999999999998</v>
      </c>
      <c r="T15" s="100">
        <v>26</v>
      </c>
      <c r="U15" s="100">
        <v>19843.199999999997</v>
      </c>
      <c r="V15" s="100">
        <v>43</v>
      </c>
      <c r="W15" s="100">
        <v>32817.599999999999</v>
      </c>
      <c r="X15" s="100">
        <v>37</v>
      </c>
      <c r="Y15" s="100">
        <v>28238.399999999998</v>
      </c>
      <c r="Z15" s="100">
        <v>36</v>
      </c>
      <c r="AA15" s="100">
        <v>27475.199999999997</v>
      </c>
      <c r="AB15" s="100">
        <v>36</v>
      </c>
      <c r="AC15" s="100">
        <v>27475.199999999997</v>
      </c>
      <c r="AD15" s="100">
        <v>26</v>
      </c>
      <c r="AE15" s="100">
        <v>19843.199999999997</v>
      </c>
      <c r="AF15" s="100">
        <v>20</v>
      </c>
      <c r="AG15" s="100">
        <v>15263.999999999998</v>
      </c>
      <c r="AH15" s="100">
        <v>34</v>
      </c>
      <c r="AI15" s="100">
        <v>25948.799999999999</v>
      </c>
      <c r="AJ15" s="100">
        <v>40</v>
      </c>
      <c r="AK15" s="100">
        <v>30527.999999999996</v>
      </c>
      <c r="AL15" s="100">
        <v>14.550137605249695</v>
      </c>
      <c r="AM15" s="100">
        <v>11104.665020326567</v>
      </c>
      <c r="AN15" s="100">
        <v>7.2889640088556584</v>
      </c>
      <c r="AO15" s="100">
        <v>5562.9373315586381</v>
      </c>
      <c r="AP15" s="100">
        <v>7.833663596699286</v>
      </c>
      <c r="AQ15" s="100">
        <v>5978.6520570008943</v>
      </c>
      <c r="AR15" s="100">
        <v>7.3785583175402785</v>
      </c>
      <c r="AS15" s="100">
        <v>5631.3157079467401</v>
      </c>
      <c r="AT15" s="100">
        <v>6.1409539768496577</v>
      </c>
      <c r="AU15" s="100">
        <v>4686.7760751316582</v>
      </c>
      <c r="AV15" s="100">
        <v>4.8852663726281609</v>
      </c>
      <c r="AW15" s="100">
        <v>3728.4352955898121</v>
      </c>
      <c r="AX15" s="100">
        <v>7.1915530509175838</v>
      </c>
      <c r="AY15" s="100">
        <v>5488.5932884602998</v>
      </c>
      <c r="AZ15" s="100">
        <v>9.4718111225717099</v>
      </c>
      <c r="BA15" s="100">
        <v>7228.8862487467286</v>
      </c>
      <c r="BB15" s="100">
        <v>8.9359981621006526</v>
      </c>
      <c r="BC15" s="100">
        <v>6819.9537973152173</v>
      </c>
      <c r="BD15" s="100">
        <v>5.4734589793659998</v>
      </c>
      <c r="BE15" s="100">
        <v>4177.3438930521306</v>
      </c>
      <c r="BF15" s="100">
        <v>6.8161775711388337</v>
      </c>
      <c r="BG15" s="100">
        <v>5202.1067222931579</v>
      </c>
      <c r="BH15" s="100">
        <v>6.0057403113043444</v>
      </c>
      <c r="BI15" s="100">
        <v>4583.5810055874754</v>
      </c>
      <c r="BJ15" s="100">
        <v>7.0151398340353213</v>
      </c>
      <c r="BK15" s="100">
        <v>5353.9547213357564</v>
      </c>
      <c r="BL15" s="100">
        <v>5.4018623888046102</v>
      </c>
      <c r="BM15" s="100">
        <v>4122.7013751356781</v>
      </c>
      <c r="BN15" s="100">
        <v>7.317705740000946</v>
      </c>
      <c r="BO15" s="100">
        <v>5584.8730207687213</v>
      </c>
      <c r="BP15" s="100">
        <v>5.2334169227103873</v>
      </c>
      <c r="BQ15" s="100">
        <v>3994.1437954125672</v>
      </c>
      <c r="BR15" s="100">
        <v>4.6644746106730608</v>
      </c>
      <c r="BS15" s="100">
        <v>3559.9270228656796</v>
      </c>
      <c r="BT15" s="100">
        <v>6.174962424506262</v>
      </c>
      <c r="BU15" s="100">
        <v>4712.7313223831788</v>
      </c>
      <c r="BV15" s="100">
        <v>6.7009532310558235</v>
      </c>
      <c r="BW15" s="100">
        <v>5114.1675059418039</v>
      </c>
      <c r="BX15" s="100">
        <v>5.7701691840649936</v>
      </c>
      <c r="BY15" s="100">
        <v>4403.7931212784024</v>
      </c>
      <c r="BZ15" s="100">
        <v>6.3048704699026068</v>
      </c>
      <c r="CA15" s="100">
        <v>4811.8771426296689</v>
      </c>
      <c r="CB15" s="100">
        <v>8.400787553929808</v>
      </c>
      <c r="CC15" s="100">
        <v>6411.4810611592293</v>
      </c>
      <c r="CD15" s="100">
        <v>9.2892773167721394</v>
      </c>
      <c r="CE15" s="100">
        <v>7089.5764481604965</v>
      </c>
      <c r="CF15" s="100">
        <v>8.1038604822736051</v>
      </c>
      <c r="CG15" s="100">
        <v>6184.8663200712144</v>
      </c>
      <c r="CH15" s="100">
        <v>7.7697005127429115</v>
      </c>
      <c r="CI15" s="100">
        <v>5929.8354313253894</v>
      </c>
      <c r="CJ15" s="100">
        <v>8.5820741908572682</v>
      </c>
      <c r="CK15" s="100">
        <v>6549.8390224622663</v>
      </c>
      <c r="CL15" s="100">
        <v>9.0031039813410185</v>
      </c>
      <c r="CM15" s="100">
        <v>6871.168958559465</v>
      </c>
      <c r="CN15" s="100">
        <v>6.7803577108107813</v>
      </c>
      <c r="CO15" s="100">
        <v>5174.769004890788</v>
      </c>
      <c r="CP15" s="100">
        <v>5.4826272523632626</v>
      </c>
      <c r="CQ15" s="100">
        <v>4184.3411190036413</v>
      </c>
      <c r="CR15" s="100">
        <v>7.0643060496277714</v>
      </c>
      <c r="CS15" s="100">
        <v>5391.478377075915</v>
      </c>
      <c r="CT15" s="100">
        <v>7.8144267693131217</v>
      </c>
      <c r="CU15" s="100">
        <v>5963.9705103397737</v>
      </c>
    </row>
    <row r="16" spans="1:99">
      <c r="C16" s="99" t="s">
        <v>182</v>
      </c>
      <c r="D16" s="100">
        <v>35</v>
      </c>
      <c r="E16" s="100">
        <v>11928</v>
      </c>
      <c r="F16" s="100">
        <v>36.057300374569984</v>
      </c>
      <c r="G16" s="100">
        <v>12288.327967653451</v>
      </c>
      <c r="H16" s="100">
        <v>22.039460423127288</v>
      </c>
      <c r="I16" s="100">
        <v>7511.04811220178</v>
      </c>
      <c r="J16" s="100">
        <v>43</v>
      </c>
      <c r="K16" s="100">
        <v>14654.4</v>
      </c>
      <c r="L16" s="100">
        <v>32</v>
      </c>
      <c r="M16" s="100">
        <v>10905.6</v>
      </c>
      <c r="N16" s="100">
        <v>25</v>
      </c>
      <c r="O16" s="100">
        <v>8520</v>
      </c>
      <c r="P16" s="100">
        <v>31</v>
      </c>
      <c r="Q16" s="100">
        <v>10564.800000000001</v>
      </c>
      <c r="R16" s="100">
        <v>25</v>
      </c>
      <c r="S16" s="100">
        <v>8520</v>
      </c>
      <c r="T16" s="100">
        <v>32</v>
      </c>
      <c r="U16" s="100">
        <v>10905.6</v>
      </c>
      <c r="V16" s="100">
        <v>41</v>
      </c>
      <c r="W16" s="100">
        <v>13972.800000000001</v>
      </c>
      <c r="X16" s="100">
        <v>34</v>
      </c>
      <c r="Y16" s="100">
        <v>11587.2</v>
      </c>
      <c r="Z16" s="100">
        <v>37</v>
      </c>
      <c r="AA16" s="100">
        <v>12609.6</v>
      </c>
      <c r="AB16" s="100">
        <v>45</v>
      </c>
      <c r="AC16" s="100">
        <v>15336</v>
      </c>
      <c r="AD16" s="100">
        <v>29</v>
      </c>
      <c r="AE16" s="100">
        <v>9883.2000000000007</v>
      </c>
      <c r="AF16" s="100">
        <v>23</v>
      </c>
      <c r="AG16" s="100">
        <v>7838.4000000000005</v>
      </c>
      <c r="AH16" s="100">
        <v>36</v>
      </c>
      <c r="AI16" s="100">
        <v>12268.800000000001</v>
      </c>
      <c r="AJ16" s="100">
        <v>36</v>
      </c>
      <c r="AK16" s="100">
        <v>12268.800000000001</v>
      </c>
      <c r="AL16" s="100">
        <v>15.406028052617325</v>
      </c>
      <c r="AM16" s="100">
        <v>5250.3743603319845</v>
      </c>
      <c r="AN16" s="100">
        <v>8.4398530628855006</v>
      </c>
      <c r="AO16" s="100">
        <v>2876.3019238313786</v>
      </c>
      <c r="AP16" s="100">
        <v>9.4003963160391439</v>
      </c>
      <c r="AQ16" s="100">
        <v>3203.6550645061402</v>
      </c>
      <c r="AR16" s="100">
        <v>7.3785583175402785</v>
      </c>
      <c r="AS16" s="100">
        <v>2514.612674617727</v>
      </c>
      <c r="AT16" s="100">
        <v>7.8680972828386251</v>
      </c>
      <c r="AU16" s="100">
        <v>2681.4475539914033</v>
      </c>
      <c r="AV16" s="100">
        <v>6.1065829657852007</v>
      </c>
      <c r="AW16" s="100">
        <v>2081.1234747395965</v>
      </c>
      <c r="AX16" s="100">
        <v>7.1915530509175838</v>
      </c>
      <c r="AY16" s="100">
        <v>2450.8812797527125</v>
      </c>
      <c r="AZ16" s="100">
        <v>10.089537934913345</v>
      </c>
      <c r="BA16" s="100">
        <v>3438.5145282184681</v>
      </c>
      <c r="BB16" s="100">
        <v>10.425331189117427</v>
      </c>
      <c r="BC16" s="100">
        <v>3552.9528692512195</v>
      </c>
      <c r="BD16" s="100">
        <v>6.1576413517867499</v>
      </c>
      <c r="BE16" s="100">
        <v>2098.5241726889244</v>
      </c>
      <c r="BF16" s="100">
        <v>6.9865820104173046</v>
      </c>
      <c r="BG16" s="100">
        <v>2381.0271491502176</v>
      </c>
      <c r="BH16" s="100">
        <v>6.506218670579706</v>
      </c>
      <c r="BI16" s="100">
        <v>2217.3193229335639</v>
      </c>
      <c r="BJ16" s="100">
        <v>6.7888450006793448</v>
      </c>
      <c r="BK16" s="100">
        <v>2313.6383762315209</v>
      </c>
      <c r="BL16" s="100">
        <v>5.802000343530878</v>
      </c>
      <c r="BM16" s="100">
        <v>1977.3217170753232</v>
      </c>
      <c r="BN16" s="100">
        <v>7.4803214231120787</v>
      </c>
      <c r="BO16" s="100">
        <v>2549.2935409965967</v>
      </c>
      <c r="BP16" s="100">
        <v>5.0465091754707299</v>
      </c>
      <c r="BQ16" s="100">
        <v>1719.8503270004248</v>
      </c>
      <c r="BR16" s="100">
        <v>5.5529459650869777</v>
      </c>
      <c r="BS16" s="100">
        <v>1892.4439849016421</v>
      </c>
      <c r="BT16" s="100">
        <v>6.3741547607806579</v>
      </c>
      <c r="BU16" s="100">
        <v>2172.3119424740485</v>
      </c>
      <c r="BV16" s="100">
        <v>7.083864844259014</v>
      </c>
      <c r="BW16" s="100">
        <v>2414.1811389234722</v>
      </c>
      <c r="BX16" s="100">
        <v>6.1308047580690559</v>
      </c>
      <c r="BY16" s="100">
        <v>2089.3782615499345</v>
      </c>
      <c r="BZ16" s="100">
        <v>6.3048704699026068</v>
      </c>
      <c r="CA16" s="100">
        <v>2148.6998561428086</v>
      </c>
      <c r="CB16" s="100">
        <v>7.9466909293930605</v>
      </c>
      <c r="CC16" s="100">
        <v>2708.2322687371552</v>
      </c>
      <c r="CD16" s="100">
        <v>10.527847625675092</v>
      </c>
      <c r="CE16" s="100">
        <v>3587.8904708300715</v>
      </c>
      <c r="CF16" s="100">
        <v>8.3116517766908782</v>
      </c>
      <c r="CG16" s="100">
        <v>2832.6109254962512</v>
      </c>
      <c r="CH16" s="100">
        <v>8.1487102938523215</v>
      </c>
      <c r="CI16" s="100">
        <v>2777.0804681448712</v>
      </c>
      <c r="CJ16" s="100">
        <v>8.2089405303852132</v>
      </c>
      <c r="CK16" s="100">
        <v>2797.6069327552809</v>
      </c>
      <c r="CL16" s="100">
        <v>9.6033109134304198</v>
      </c>
      <c r="CM16" s="100">
        <v>3272.808359297087</v>
      </c>
      <c r="CN16" s="100">
        <v>8.0293709733285574</v>
      </c>
      <c r="CO16" s="100">
        <v>2736.4096277103727</v>
      </c>
      <c r="CP16" s="100">
        <v>6.624841263272276</v>
      </c>
      <c r="CQ16" s="100">
        <v>2257.7459025231919</v>
      </c>
      <c r="CR16" s="100">
        <v>6.8680753260270002</v>
      </c>
      <c r="CS16" s="100">
        <v>2340.6400711100018</v>
      </c>
      <c r="CT16" s="100">
        <v>7.4423112088696408</v>
      </c>
      <c r="CU16" s="100">
        <v>2536.3396599827738</v>
      </c>
    </row>
    <row r="17" spans="2:99">
      <c r="C17" s="99" t="s">
        <v>183</v>
      </c>
      <c r="D17" s="100">
        <v>31</v>
      </c>
      <c r="E17" s="100">
        <v>13094.4</v>
      </c>
      <c r="F17" s="100">
        <v>36.057300374569984</v>
      </c>
      <c r="G17" s="100">
        <v>15230.60367821836</v>
      </c>
      <c r="H17" s="100">
        <v>21.043844914585872</v>
      </c>
      <c r="I17" s="100">
        <v>8888.9200919210725</v>
      </c>
      <c r="J17" s="100">
        <v>38</v>
      </c>
      <c r="K17" s="100">
        <v>16051.199999999999</v>
      </c>
      <c r="L17" s="100">
        <v>35</v>
      </c>
      <c r="M17" s="100">
        <v>14784</v>
      </c>
      <c r="N17" s="100">
        <v>25</v>
      </c>
      <c r="O17" s="100">
        <v>10560</v>
      </c>
      <c r="P17" s="100">
        <v>30</v>
      </c>
      <c r="Q17" s="100">
        <v>12672</v>
      </c>
      <c r="R17" s="100">
        <v>22</v>
      </c>
      <c r="S17" s="100">
        <v>9292.7999999999993</v>
      </c>
      <c r="T17" s="100">
        <v>30</v>
      </c>
      <c r="U17" s="100">
        <v>12672</v>
      </c>
      <c r="V17" s="100">
        <v>45</v>
      </c>
      <c r="W17" s="100">
        <v>19008</v>
      </c>
      <c r="X17" s="100">
        <v>37</v>
      </c>
      <c r="Y17" s="100">
        <v>15628.8</v>
      </c>
      <c r="Z17" s="100">
        <v>33</v>
      </c>
      <c r="AA17" s="100">
        <v>13939.199999999999</v>
      </c>
      <c r="AB17" s="100">
        <v>45</v>
      </c>
      <c r="AC17" s="100">
        <v>19008</v>
      </c>
      <c r="AD17" s="100">
        <v>27</v>
      </c>
      <c r="AE17" s="100">
        <v>11404.8</v>
      </c>
      <c r="AF17" s="100">
        <v>21</v>
      </c>
      <c r="AG17" s="100">
        <v>8870.4</v>
      </c>
      <c r="AH17" s="100">
        <v>35</v>
      </c>
      <c r="AI17" s="100">
        <v>14784</v>
      </c>
      <c r="AJ17" s="100">
        <v>40</v>
      </c>
      <c r="AK17" s="100">
        <v>16896</v>
      </c>
      <c r="AL17" s="100">
        <v>15.406028052617325</v>
      </c>
      <c r="AM17" s="100">
        <v>6507.5062494255581</v>
      </c>
      <c r="AN17" s="100">
        <v>8.248038220547194</v>
      </c>
      <c r="AO17" s="100">
        <v>3483.9713443591345</v>
      </c>
      <c r="AP17" s="100">
        <v>8.2813015165106751</v>
      </c>
      <c r="AQ17" s="100">
        <v>3498.0217605741091</v>
      </c>
      <c r="AR17" s="100">
        <v>7.0096304016632649</v>
      </c>
      <c r="AS17" s="100">
        <v>2960.8678816625629</v>
      </c>
      <c r="AT17" s="100">
        <v>6.9085732239558659</v>
      </c>
      <c r="AU17" s="100">
        <v>2918.1813297989574</v>
      </c>
      <c r="AV17" s="100">
        <v>5.9030302002590274</v>
      </c>
      <c r="AW17" s="100">
        <v>2493.4399565894132</v>
      </c>
      <c r="AX17" s="100">
        <v>6.9971867522441347</v>
      </c>
      <c r="AY17" s="100">
        <v>2955.6116841479225</v>
      </c>
      <c r="AZ17" s="100">
        <v>8.4422664353356556</v>
      </c>
      <c r="BA17" s="100">
        <v>3566.0133422857807</v>
      </c>
      <c r="BB17" s="100">
        <v>8.7232363010982557</v>
      </c>
      <c r="BC17" s="100">
        <v>3684.6950135839029</v>
      </c>
      <c r="BD17" s="100">
        <v>5.7015197701729159</v>
      </c>
      <c r="BE17" s="100">
        <v>2408.3219509210394</v>
      </c>
      <c r="BF17" s="100">
        <v>6.3049642533034209</v>
      </c>
      <c r="BG17" s="100">
        <v>2663.2169005953647</v>
      </c>
      <c r="BH17" s="100">
        <v>5.5052619520289818</v>
      </c>
      <c r="BI17" s="100">
        <v>2325.4226485370418</v>
      </c>
      <c r="BJ17" s="100">
        <v>6.5625501673233657</v>
      </c>
      <c r="BK17" s="100">
        <v>2772.0211906773893</v>
      </c>
      <c r="BL17" s="100">
        <v>5.6019313661677437</v>
      </c>
      <c r="BM17" s="100">
        <v>2366.2558090692546</v>
      </c>
      <c r="BN17" s="100">
        <v>7.6429371062232114</v>
      </c>
      <c r="BO17" s="100">
        <v>3228.3766336686845</v>
      </c>
      <c r="BP17" s="100">
        <v>4.8596014282310733</v>
      </c>
      <c r="BQ17" s="100">
        <v>2052.6956432848051</v>
      </c>
      <c r="BR17" s="100">
        <v>5.1087102878800188</v>
      </c>
      <c r="BS17" s="100">
        <v>2157.9192256005199</v>
      </c>
      <c r="BT17" s="100">
        <v>6.174962424506262</v>
      </c>
      <c r="BU17" s="100">
        <v>2608.3041281114447</v>
      </c>
      <c r="BV17" s="100">
        <v>7.083864844259014</v>
      </c>
      <c r="BW17" s="100">
        <v>2992.2245102150073</v>
      </c>
      <c r="BX17" s="100">
        <v>5.7701691840649936</v>
      </c>
      <c r="BY17" s="100">
        <v>2437.319463349053</v>
      </c>
      <c r="BZ17" s="100">
        <v>6.7552183606099359</v>
      </c>
      <c r="CA17" s="100">
        <v>2853.4042355216366</v>
      </c>
      <c r="CB17" s="100">
        <v>7.4925943048563148</v>
      </c>
      <c r="CC17" s="100">
        <v>3164.8718343713072</v>
      </c>
      <c r="CD17" s="100">
        <v>10.940704395309409</v>
      </c>
      <c r="CE17" s="100">
        <v>4621.3535365786938</v>
      </c>
      <c r="CF17" s="100">
        <v>7.6882778934390625</v>
      </c>
      <c r="CG17" s="100">
        <v>3247.52858218866</v>
      </c>
      <c r="CH17" s="100">
        <v>8.5277200749617332</v>
      </c>
      <c r="CI17" s="100">
        <v>3602.1089596638358</v>
      </c>
      <c r="CJ17" s="100">
        <v>8.5820741908572682</v>
      </c>
      <c r="CK17" s="100">
        <v>3625.0681382181101</v>
      </c>
      <c r="CL17" s="100">
        <v>9.6033109134304198</v>
      </c>
      <c r="CM17" s="100">
        <v>4056.4385298330089</v>
      </c>
      <c r="CN17" s="100">
        <v>8.0293709733285574</v>
      </c>
      <c r="CO17" s="100">
        <v>3391.6062991339822</v>
      </c>
      <c r="CP17" s="100">
        <v>6.8532840654540772</v>
      </c>
      <c r="CQ17" s="100">
        <v>2894.8271892478019</v>
      </c>
      <c r="CR17" s="100">
        <v>7.2605367732285435</v>
      </c>
      <c r="CS17" s="100">
        <v>3066.8507330117368</v>
      </c>
      <c r="CT17" s="100">
        <v>8.7447156704218276</v>
      </c>
      <c r="CU17" s="100">
        <v>3693.7678991861799</v>
      </c>
    </row>
    <row r="18" spans="2:99">
      <c r="C18" s="99" t="s">
        <v>184</v>
      </c>
      <c r="D18" s="100">
        <v>29</v>
      </c>
      <c r="E18" s="100">
        <v>18931.199999999997</v>
      </c>
      <c r="F18" s="100">
        <v>40.052091249609077</v>
      </c>
      <c r="G18" s="100">
        <v>26146.005167744803</v>
      </c>
      <c r="H18" s="100">
        <v>22.043844914585872</v>
      </c>
      <c r="I18" s="100">
        <v>14390.221960241655</v>
      </c>
      <c r="J18" s="100">
        <v>37</v>
      </c>
      <c r="K18" s="100">
        <v>24153.599999999999</v>
      </c>
      <c r="L18" s="100">
        <v>32</v>
      </c>
      <c r="M18" s="100">
        <v>20889.599999999999</v>
      </c>
      <c r="N18" s="100">
        <v>21</v>
      </c>
      <c r="O18" s="100">
        <v>13708.8</v>
      </c>
      <c r="P18" s="100">
        <v>28</v>
      </c>
      <c r="Q18" s="100">
        <v>18278.399999999998</v>
      </c>
      <c r="R18" s="100">
        <v>22</v>
      </c>
      <c r="S18" s="100">
        <v>14361.599999999999</v>
      </c>
      <c r="T18" s="100">
        <v>30</v>
      </c>
      <c r="U18" s="100">
        <v>19584</v>
      </c>
      <c r="V18" s="100">
        <v>37</v>
      </c>
      <c r="W18" s="100">
        <v>24153.599999999999</v>
      </c>
      <c r="X18" s="100">
        <v>38</v>
      </c>
      <c r="Y18" s="100">
        <v>24806.399999999998</v>
      </c>
      <c r="Z18" s="100">
        <v>30</v>
      </c>
      <c r="AA18" s="100">
        <v>19584</v>
      </c>
      <c r="AB18" s="100">
        <v>41</v>
      </c>
      <c r="AC18" s="100">
        <v>26764.799999999999</v>
      </c>
      <c r="AD18" s="100">
        <v>31</v>
      </c>
      <c r="AE18" s="100">
        <v>20236.8</v>
      </c>
      <c r="AF18" s="100">
        <v>20</v>
      </c>
      <c r="AG18" s="100">
        <v>13056</v>
      </c>
      <c r="AH18" s="100">
        <v>35</v>
      </c>
      <c r="AI18" s="100">
        <v>22848</v>
      </c>
      <c r="AJ18" s="100">
        <v>35</v>
      </c>
      <c r="AK18" s="100">
        <v>22848</v>
      </c>
      <c r="AL18" s="100">
        <v>13.694247157882067</v>
      </c>
      <c r="AM18" s="100">
        <v>8939.6045446654134</v>
      </c>
      <c r="AN18" s="100">
        <v>8.0562233782088875</v>
      </c>
      <c r="AO18" s="100">
        <v>5259.1026212947618</v>
      </c>
      <c r="AP18" s="100">
        <v>8.9527583962277557</v>
      </c>
      <c r="AQ18" s="100">
        <v>5844.3606810574784</v>
      </c>
      <c r="AR18" s="100">
        <v>7.0096304016632649</v>
      </c>
      <c r="AS18" s="100">
        <v>4575.8867262057793</v>
      </c>
      <c r="AT18" s="100">
        <v>7.6761924710620733</v>
      </c>
      <c r="AU18" s="100">
        <v>5011.018445109321</v>
      </c>
      <c r="AV18" s="100">
        <v>4.8852663726281609</v>
      </c>
      <c r="AW18" s="100">
        <v>3189.1018880516631</v>
      </c>
      <c r="AX18" s="100">
        <v>6.41408785622379</v>
      </c>
      <c r="AY18" s="100">
        <v>4187.1165525428896</v>
      </c>
      <c r="AZ18" s="100">
        <v>9.6777200600189222</v>
      </c>
      <c r="BA18" s="100">
        <v>6317.6156551803515</v>
      </c>
      <c r="BB18" s="100">
        <v>10.212569328115032</v>
      </c>
      <c r="BC18" s="100">
        <v>6666.7652573934929</v>
      </c>
      <c r="BD18" s="100">
        <v>6.1576413517867499</v>
      </c>
      <c r="BE18" s="100">
        <v>4019.7082744463901</v>
      </c>
      <c r="BF18" s="100">
        <v>5.9641553747464791</v>
      </c>
      <c r="BG18" s="100">
        <v>3893.4006286345011</v>
      </c>
      <c r="BH18" s="100">
        <v>5.5052619520289818</v>
      </c>
      <c r="BI18" s="100">
        <v>3593.8350022845193</v>
      </c>
      <c r="BJ18" s="100">
        <v>6.5625501673233657</v>
      </c>
      <c r="BK18" s="100">
        <v>4284.0327492286924</v>
      </c>
      <c r="BL18" s="100">
        <v>5.0017244340783433</v>
      </c>
      <c r="BM18" s="100">
        <v>3265.1257105663421</v>
      </c>
      <c r="BN18" s="100">
        <v>6.8298586906675505</v>
      </c>
      <c r="BO18" s="100">
        <v>4458.5317532677764</v>
      </c>
      <c r="BP18" s="100">
        <v>5.2334169227103873</v>
      </c>
      <c r="BQ18" s="100">
        <v>3416.3745671453407</v>
      </c>
      <c r="BR18" s="100">
        <v>5.1087102878800188</v>
      </c>
      <c r="BS18" s="100">
        <v>3334.966075928076</v>
      </c>
      <c r="BT18" s="100">
        <v>6.5733470970550538</v>
      </c>
      <c r="BU18" s="100">
        <v>4291.0809849575389</v>
      </c>
      <c r="BV18" s="100">
        <v>6.8924090376574201</v>
      </c>
      <c r="BW18" s="100">
        <v>4499.3646197827638</v>
      </c>
      <c r="BX18" s="100">
        <v>5.4095336100609321</v>
      </c>
      <c r="BY18" s="100">
        <v>3531.3435406477761</v>
      </c>
      <c r="BZ18" s="100">
        <v>6.0796965245489432</v>
      </c>
      <c r="CA18" s="100">
        <v>3968.8258912255496</v>
      </c>
      <c r="CB18" s="100">
        <v>7.4925943048563148</v>
      </c>
      <c r="CC18" s="100">
        <v>4891.1655622102016</v>
      </c>
      <c r="CD18" s="100">
        <v>10.321419240857933</v>
      </c>
      <c r="CE18" s="100">
        <v>6737.822480432058</v>
      </c>
      <c r="CF18" s="100">
        <v>8.1038604822736051</v>
      </c>
      <c r="CG18" s="100">
        <v>5290.2001228282088</v>
      </c>
      <c r="CH18" s="100">
        <v>8.3382151844070282</v>
      </c>
      <c r="CI18" s="100">
        <v>5443.1868723809075</v>
      </c>
      <c r="CJ18" s="100">
        <v>8.0223737001491848</v>
      </c>
      <c r="CK18" s="100">
        <v>5237.0055514573878</v>
      </c>
      <c r="CL18" s="100">
        <v>8.6029660266147499</v>
      </c>
      <c r="CM18" s="100">
        <v>5616.0162221741084</v>
      </c>
      <c r="CN18" s="100">
        <v>6.9587881768847488</v>
      </c>
      <c r="CO18" s="100">
        <v>4542.6969218703634</v>
      </c>
      <c r="CP18" s="100">
        <v>6.3963984610904729</v>
      </c>
      <c r="CQ18" s="100">
        <v>4175.5689153998601</v>
      </c>
      <c r="CR18" s="100">
        <v>6.8680753260270002</v>
      </c>
      <c r="CS18" s="100">
        <v>4483.4795728304252</v>
      </c>
      <c r="CT18" s="100">
        <v>7.6283689890913813</v>
      </c>
      <c r="CU18" s="100">
        <v>4979.7992760788529</v>
      </c>
    </row>
    <row r="19" spans="2:99">
      <c r="C19" s="99" t="s">
        <v>185</v>
      </c>
      <c r="D19" s="100">
        <v>36</v>
      </c>
      <c r="E19" s="100">
        <v>11880</v>
      </c>
      <c r="F19" s="100">
        <v>39.052091249609077</v>
      </c>
      <c r="G19" s="100">
        <v>12887.190112370996</v>
      </c>
      <c r="H19" s="100">
        <v>22.039460423127288</v>
      </c>
      <c r="I19" s="100">
        <v>7273.0219396320053</v>
      </c>
      <c r="J19" s="100">
        <v>43</v>
      </c>
      <c r="K19" s="100">
        <v>14190</v>
      </c>
      <c r="L19" s="100">
        <v>31</v>
      </c>
      <c r="M19" s="100">
        <v>10230</v>
      </c>
      <c r="N19" s="100">
        <v>24</v>
      </c>
      <c r="O19" s="100">
        <v>7920</v>
      </c>
      <c r="P19" s="100">
        <v>26</v>
      </c>
      <c r="Q19" s="100">
        <v>8580</v>
      </c>
      <c r="R19" s="100">
        <v>24</v>
      </c>
      <c r="S19" s="100">
        <v>7920</v>
      </c>
      <c r="T19" s="100">
        <v>32</v>
      </c>
      <c r="U19" s="100">
        <v>10560</v>
      </c>
      <c r="V19" s="100">
        <v>40</v>
      </c>
      <c r="W19" s="100">
        <v>13200</v>
      </c>
      <c r="X19" s="100">
        <v>37</v>
      </c>
      <c r="Y19" s="100">
        <v>12210</v>
      </c>
      <c r="Z19" s="100">
        <v>36</v>
      </c>
      <c r="AA19" s="100">
        <v>11880</v>
      </c>
      <c r="AB19" s="100">
        <v>40</v>
      </c>
      <c r="AC19" s="100">
        <v>13200</v>
      </c>
      <c r="AD19" s="100">
        <v>28</v>
      </c>
      <c r="AE19" s="100">
        <v>9240</v>
      </c>
      <c r="AF19" s="100">
        <v>22</v>
      </c>
      <c r="AG19" s="100">
        <v>7260</v>
      </c>
      <c r="AH19" s="100">
        <v>36</v>
      </c>
      <c r="AI19" s="100">
        <v>11880</v>
      </c>
      <c r="AJ19" s="100">
        <v>36</v>
      </c>
      <c r="AK19" s="100">
        <v>11880</v>
      </c>
      <c r="AL19" s="100">
        <v>14.978082828933511</v>
      </c>
      <c r="AM19" s="100">
        <v>4942.7673335480586</v>
      </c>
      <c r="AN19" s="100">
        <v>8.4398530628855006</v>
      </c>
      <c r="AO19" s="100">
        <v>2785.151510752215</v>
      </c>
      <c r="AP19" s="100">
        <v>9.1765773561334516</v>
      </c>
      <c r="AQ19" s="100">
        <v>3028.2705275240392</v>
      </c>
      <c r="AR19" s="100">
        <v>6.8251664437247577</v>
      </c>
      <c r="AS19" s="100">
        <v>2252.3049264291699</v>
      </c>
      <c r="AT19" s="100">
        <v>7.6761924710620733</v>
      </c>
      <c r="AU19" s="100">
        <v>2533.1435154504843</v>
      </c>
      <c r="AV19" s="100">
        <v>5.0888191381543342</v>
      </c>
      <c r="AW19" s="100">
        <v>1679.3103155909303</v>
      </c>
      <c r="AX19" s="100">
        <v>7.1915530509175838</v>
      </c>
      <c r="AY19" s="100">
        <v>2373.2125068028026</v>
      </c>
      <c r="AZ19" s="100">
        <v>9.2659021851244994</v>
      </c>
      <c r="BA19" s="100">
        <v>3057.7477210910847</v>
      </c>
      <c r="BB19" s="100">
        <v>10.425331189117427</v>
      </c>
      <c r="BC19" s="100">
        <v>3440.3592924087511</v>
      </c>
      <c r="BD19" s="100">
        <v>5.4734589793659998</v>
      </c>
      <c r="BE19" s="100">
        <v>1806.24146319078</v>
      </c>
      <c r="BF19" s="100">
        <v>6.4753686925818918</v>
      </c>
      <c r="BG19" s="100">
        <v>2136.8716685520244</v>
      </c>
      <c r="BH19" s="100">
        <v>6.506218670579706</v>
      </c>
      <c r="BI19" s="100">
        <v>2147.052161291303</v>
      </c>
      <c r="BJ19" s="100">
        <v>6.5625501673233657</v>
      </c>
      <c r="BK19" s="100">
        <v>2165.6415552167109</v>
      </c>
      <c r="BL19" s="100">
        <v>5.4018623888046102</v>
      </c>
      <c r="BM19" s="100">
        <v>1782.6145883055215</v>
      </c>
      <c r="BN19" s="100">
        <v>6.9924743737786823</v>
      </c>
      <c r="BO19" s="100">
        <v>2307.5165433469651</v>
      </c>
      <c r="BP19" s="100">
        <v>5.7941401644293569</v>
      </c>
      <c r="BQ19" s="100">
        <v>1912.0662542616878</v>
      </c>
      <c r="BR19" s="100">
        <v>5.7750638036904558</v>
      </c>
      <c r="BS19" s="100">
        <v>1905.7710552178505</v>
      </c>
      <c r="BT19" s="100">
        <v>6.5733470970550538</v>
      </c>
      <c r="BU19" s="100">
        <v>2169.2045420281679</v>
      </c>
      <c r="BV19" s="100">
        <v>6.8924090376574201</v>
      </c>
      <c r="BW19" s="100">
        <v>2274.4949824269488</v>
      </c>
      <c r="BX19" s="100">
        <v>5.229215823058901</v>
      </c>
      <c r="BY19" s="100">
        <v>1725.6412216094373</v>
      </c>
      <c r="BZ19" s="100">
        <v>7.4307401966709294</v>
      </c>
      <c r="CA19" s="100">
        <v>2452.1442649014066</v>
      </c>
      <c r="CB19" s="100">
        <v>8.8548841784665537</v>
      </c>
      <c r="CC19" s="100">
        <v>2922.1117788939628</v>
      </c>
      <c r="CD19" s="100">
        <v>10.527847625675092</v>
      </c>
      <c r="CE19" s="100">
        <v>3474.1897164727802</v>
      </c>
      <c r="CF19" s="100">
        <v>8.3116517766908782</v>
      </c>
      <c r="CG19" s="100">
        <v>2742.8450863079897</v>
      </c>
      <c r="CH19" s="100">
        <v>9.0962347466258482</v>
      </c>
      <c r="CI19" s="100">
        <v>3001.7574663865298</v>
      </c>
      <c r="CJ19" s="100">
        <v>8.5820741908572682</v>
      </c>
      <c r="CK19" s="100">
        <v>2832.0844829828984</v>
      </c>
      <c r="CL19" s="100">
        <v>10.403586822882954</v>
      </c>
      <c r="CM19" s="100">
        <v>3433.1836515513746</v>
      </c>
      <c r="CN19" s="100">
        <v>8.2078014394025249</v>
      </c>
      <c r="CO19" s="100">
        <v>2708.5744750028334</v>
      </c>
      <c r="CP19" s="100">
        <v>5.9395128567268678</v>
      </c>
      <c r="CQ19" s="100">
        <v>1960.0392427198665</v>
      </c>
      <c r="CR19" s="100">
        <v>7.6529982204300859</v>
      </c>
      <c r="CS19" s="100">
        <v>2525.4894127419284</v>
      </c>
      <c r="CT19" s="100">
        <v>8.7447156704218276</v>
      </c>
      <c r="CU19" s="100">
        <v>2885.756171239203</v>
      </c>
    </row>
    <row r="20" spans="2:99">
      <c r="B20" s="99" t="s">
        <v>127</v>
      </c>
      <c r="C20" s="99" t="s">
        <v>186</v>
      </c>
      <c r="D20" s="100">
        <v>37</v>
      </c>
      <c r="E20" s="100">
        <v>10611.6</v>
      </c>
      <c r="F20" s="100">
        <v>36.109391624179061</v>
      </c>
      <c r="G20" s="100">
        <v>10356.173517814555</v>
      </c>
      <c r="H20" s="100">
        <v>60.078920846254576</v>
      </c>
      <c r="I20" s="100">
        <v>17230.634498705815</v>
      </c>
      <c r="J20" s="100">
        <v>56</v>
      </c>
      <c r="K20" s="100">
        <v>16060.800000000001</v>
      </c>
      <c r="L20" s="100">
        <v>52</v>
      </c>
      <c r="M20" s="100">
        <v>14913.6</v>
      </c>
      <c r="N20" s="100">
        <v>50</v>
      </c>
      <c r="O20" s="100">
        <v>14340</v>
      </c>
      <c r="P20" s="100">
        <v>46</v>
      </c>
      <c r="Q20" s="100">
        <v>13192.800000000001</v>
      </c>
      <c r="R20" s="100">
        <v>42</v>
      </c>
      <c r="S20" s="100">
        <v>12045.6</v>
      </c>
      <c r="T20" s="100">
        <v>39</v>
      </c>
      <c r="U20" s="100">
        <v>11185.2</v>
      </c>
      <c r="V20" s="100">
        <v>53</v>
      </c>
      <c r="W20" s="100">
        <v>15200.400000000001</v>
      </c>
      <c r="X20" s="100">
        <v>46</v>
      </c>
      <c r="Y20" s="100">
        <v>13192.800000000001</v>
      </c>
      <c r="Z20" s="100">
        <v>45</v>
      </c>
      <c r="AA20" s="100">
        <v>12906</v>
      </c>
      <c r="AB20" s="100">
        <v>51</v>
      </c>
      <c r="AC20" s="100">
        <v>14626.800000000001</v>
      </c>
      <c r="AD20" s="100">
        <v>59</v>
      </c>
      <c r="AE20" s="100">
        <v>16921.2</v>
      </c>
      <c r="AF20" s="100">
        <v>39</v>
      </c>
      <c r="AG20" s="100">
        <v>11185.2</v>
      </c>
      <c r="AH20" s="100">
        <v>53</v>
      </c>
      <c r="AI20" s="100">
        <v>15200.400000000001</v>
      </c>
      <c r="AJ20" s="100">
        <v>62</v>
      </c>
      <c r="AK20" s="100">
        <v>17781.600000000002</v>
      </c>
      <c r="AL20" s="100">
        <v>27.388494315764135</v>
      </c>
      <c r="AM20" s="100">
        <v>7855.0201697611537</v>
      </c>
      <c r="AN20" s="100">
        <v>9.3989272745770336</v>
      </c>
      <c r="AO20" s="100">
        <v>2695.6123423486933</v>
      </c>
      <c r="AP20" s="100">
        <v>9.8480342358505322</v>
      </c>
      <c r="AQ20" s="100">
        <v>2824.4162188419327</v>
      </c>
      <c r="AR20" s="100">
        <v>12.543549139818476</v>
      </c>
      <c r="AS20" s="100">
        <v>3597.489893299939</v>
      </c>
      <c r="AT20" s="100">
        <v>11.514288706593108</v>
      </c>
      <c r="AU20" s="100">
        <v>3302.2980010509036</v>
      </c>
      <c r="AV20" s="100">
        <v>11.602507634991882</v>
      </c>
      <c r="AW20" s="100">
        <v>3327.5991897156719</v>
      </c>
      <c r="AX20" s="100">
        <v>11.85634421908034</v>
      </c>
      <c r="AY20" s="100">
        <v>3400.3995220322417</v>
      </c>
      <c r="AZ20" s="100">
        <v>10.913173684702189</v>
      </c>
      <c r="BA20" s="100">
        <v>3129.8982127725881</v>
      </c>
      <c r="BB20" s="100">
        <v>8.9359981621006526</v>
      </c>
      <c r="BC20" s="100">
        <v>2562.8442728904674</v>
      </c>
      <c r="BD20" s="100">
        <v>11.859161121959666</v>
      </c>
      <c r="BE20" s="100">
        <v>3401.2074097780323</v>
      </c>
      <c r="BF20" s="100">
        <v>12.098715188771429</v>
      </c>
      <c r="BG20" s="100">
        <v>3469.9115161396462</v>
      </c>
      <c r="BH20" s="100">
        <v>9.2588496465941983</v>
      </c>
      <c r="BI20" s="100">
        <v>2655.4380786432162</v>
      </c>
      <c r="BJ20" s="100">
        <v>10.409562334374995</v>
      </c>
      <c r="BK20" s="100">
        <v>2985.4624774987487</v>
      </c>
      <c r="BL20" s="100">
        <v>12.404276596514292</v>
      </c>
      <c r="BM20" s="100">
        <v>3557.546527880299</v>
      </c>
      <c r="BN20" s="100">
        <v>11.545713500890383</v>
      </c>
      <c r="BO20" s="100">
        <v>3311.310632055362</v>
      </c>
      <c r="BP20" s="100">
        <v>14.391896537453563</v>
      </c>
      <c r="BQ20" s="100">
        <v>4127.5959269416826</v>
      </c>
      <c r="BR20" s="100">
        <v>10.217420575760038</v>
      </c>
      <c r="BS20" s="100">
        <v>2930.3562211279791</v>
      </c>
      <c r="BT20" s="100">
        <v>12.748309521561316</v>
      </c>
      <c r="BU20" s="100">
        <v>3656.2151707837857</v>
      </c>
      <c r="BV20" s="100">
        <v>14.167729688518028</v>
      </c>
      <c r="BW20" s="100">
        <v>4063.3048746669706</v>
      </c>
      <c r="BX20" s="100">
        <v>12.802562877144204</v>
      </c>
      <c r="BY20" s="100">
        <v>3671.7750331649581</v>
      </c>
      <c r="BZ20" s="100">
        <v>8.106262032731923</v>
      </c>
      <c r="CA20" s="100">
        <v>2324.8759509875158</v>
      </c>
      <c r="CB20" s="100">
        <v>8.1737392416614352</v>
      </c>
      <c r="CC20" s="100">
        <v>2344.2284145084996</v>
      </c>
      <c r="CD20" s="100">
        <v>8.463563777503504</v>
      </c>
      <c r="CE20" s="100">
        <v>2427.3500913880052</v>
      </c>
      <c r="CF20" s="100">
        <v>11.012938604115414</v>
      </c>
      <c r="CG20" s="100">
        <v>3158.5107916603006</v>
      </c>
      <c r="CH20" s="100">
        <v>9.8542543088446681</v>
      </c>
      <c r="CI20" s="100">
        <v>2826.2001357766508</v>
      </c>
      <c r="CJ20" s="100">
        <v>11.940277135105765</v>
      </c>
      <c r="CK20" s="100">
        <v>3424.4714823483337</v>
      </c>
      <c r="CL20" s="100">
        <v>8.8030350039778842</v>
      </c>
      <c r="CM20" s="100">
        <v>2524.7104391408575</v>
      </c>
      <c r="CN20" s="100">
        <v>11.954841226955851</v>
      </c>
      <c r="CO20" s="100">
        <v>3428.6484638909383</v>
      </c>
      <c r="CP20" s="100">
        <v>13.021239724362749</v>
      </c>
      <c r="CQ20" s="100">
        <v>3734.4915529472364</v>
      </c>
      <c r="CR20" s="100">
        <v>10.596459074441658</v>
      </c>
      <c r="CS20" s="100">
        <v>3039.0644625498676</v>
      </c>
      <c r="CT20" s="100">
        <v>8.7447156704218276</v>
      </c>
      <c r="CU20" s="100">
        <v>2507.9844542769802</v>
      </c>
    </row>
    <row r="21" spans="2:99">
      <c r="C21" s="99" t="s">
        <v>187</v>
      </c>
      <c r="D21" s="100">
        <v>39</v>
      </c>
      <c r="E21" s="100">
        <v>2433.6</v>
      </c>
      <c r="F21" s="100">
        <v>34.098973374257248</v>
      </c>
      <c r="G21" s="100">
        <v>2127.7759385536524</v>
      </c>
      <c r="H21" s="100">
        <v>54.074536354795988</v>
      </c>
      <c r="I21" s="100">
        <v>3374.2510685392695</v>
      </c>
      <c r="J21" s="100">
        <v>62</v>
      </c>
      <c r="K21" s="100">
        <v>3868.7999999999997</v>
      </c>
      <c r="L21" s="100">
        <v>48</v>
      </c>
      <c r="M21" s="100">
        <v>2995.2</v>
      </c>
      <c r="N21" s="100">
        <v>58</v>
      </c>
      <c r="O21" s="100">
        <v>3619.2</v>
      </c>
      <c r="P21" s="100">
        <v>42</v>
      </c>
      <c r="Q21" s="100">
        <v>2620.7999999999997</v>
      </c>
      <c r="R21" s="100">
        <v>42</v>
      </c>
      <c r="S21" s="100">
        <v>2620.7999999999997</v>
      </c>
      <c r="T21" s="100">
        <v>34</v>
      </c>
      <c r="U21" s="100">
        <v>2121.6</v>
      </c>
      <c r="V21" s="100">
        <v>53</v>
      </c>
      <c r="W21" s="100">
        <v>3307.2</v>
      </c>
      <c r="X21" s="100">
        <v>44</v>
      </c>
      <c r="Y21" s="100">
        <v>2745.6</v>
      </c>
      <c r="Z21" s="100">
        <v>50</v>
      </c>
      <c r="AA21" s="100">
        <v>3120</v>
      </c>
      <c r="AB21" s="100">
        <v>48</v>
      </c>
      <c r="AC21" s="100">
        <v>2995.2</v>
      </c>
      <c r="AD21" s="100">
        <v>68</v>
      </c>
      <c r="AE21" s="100">
        <v>4243.2</v>
      </c>
      <c r="AF21" s="100">
        <v>39</v>
      </c>
      <c r="AG21" s="100">
        <v>2433.6</v>
      </c>
      <c r="AH21" s="100">
        <v>51</v>
      </c>
      <c r="AI21" s="100">
        <v>3182.4</v>
      </c>
      <c r="AJ21" s="100">
        <v>70</v>
      </c>
      <c r="AK21" s="100">
        <v>4368</v>
      </c>
      <c r="AL21" s="100">
        <v>28.244384763131762</v>
      </c>
      <c r="AM21" s="100">
        <v>1762.449609219422</v>
      </c>
      <c r="AN21" s="100">
        <v>10.358001486268568</v>
      </c>
      <c r="AO21" s="100">
        <v>646.33929274315869</v>
      </c>
      <c r="AP21" s="100">
        <v>10.29567215566192</v>
      </c>
      <c r="AQ21" s="100">
        <v>642.44994251330377</v>
      </c>
      <c r="AR21" s="100">
        <v>11.436765392187432</v>
      </c>
      <c r="AS21" s="100">
        <v>713.65416047249573</v>
      </c>
      <c r="AT21" s="100">
        <v>12.473812765475868</v>
      </c>
      <c r="AU21" s="100">
        <v>778.36591656569419</v>
      </c>
      <c r="AV21" s="100">
        <v>11.806060400518055</v>
      </c>
      <c r="AW21" s="100">
        <v>736.6981689923266</v>
      </c>
      <c r="AX21" s="100">
        <v>13.411274608467926</v>
      </c>
      <c r="AY21" s="100">
        <v>836.86353556839856</v>
      </c>
      <c r="AZ21" s="100">
        <v>11.324991559596612</v>
      </c>
      <c r="BA21" s="100">
        <v>706.67947331882851</v>
      </c>
      <c r="BB21" s="100">
        <v>10.212569328115032</v>
      </c>
      <c r="BC21" s="100">
        <v>637.264326074378</v>
      </c>
      <c r="BD21" s="100">
        <v>12.999465075994248</v>
      </c>
      <c r="BE21" s="100">
        <v>811.166620742041</v>
      </c>
      <c r="BF21" s="100">
        <v>13.461950702999196</v>
      </c>
      <c r="BG21" s="100">
        <v>840.02572386714985</v>
      </c>
      <c r="BH21" s="100">
        <v>9.7593280058695608</v>
      </c>
      <c r="BI21" s="100">
        <v>608.98206756626064</v>
      </c>
      <c r="BJ21" s="100">
        <v>9.9569726676630381</v>
      </c>
      <c r="BK21" s="100">
        <v>621.31509446217353</v>
      </c>
      <c r="BL21" s="100">
        <v>11.604000687061756</v>
      </c>
      <c r="BM21" s="100">
        <v>724.0896428726536</v>
      </c>
      <c r="BN21" s="100">
        <v>12.358791916446043</v>
      </c>
      <c r="BO21" s="100">
        <v>771.18861558623303</v>
      </c>
      <c r="BP21" s="100">
        <v>14.765712031932877</v>
      </c>
      <c r="BQ21" s="100">
        <v>921.38043079261149</v>
      </c>
      <c r="BR21" s="100">
        <v>10.217420575760038</v>
      </c>
      <c r="BS21" s="100">
        <v>637.56704392742631</v>
      </c>
      <c r="BT21" s="100">
        <v>12.150732512738129</v>
      </c>
      <c r="BU21" s="100">
        <v>758.20570879485922</v>
      </c>
      <c r="BV21" s="100">
        <v>13.018994848908459</v>
      </c>
      <c r="BW21" s="100">
        <v>812.38527857188785</v>
      </c>
      <c r="BX21" s="100">
        <v>13.163198451148267</v>
      </c>
      <c r="BY21" s="100">
        <v>821.38358335165185</v>
      </c>
      <c r="BZ21" s="100">
        <v>9.0069578141465811</v>
      </c>
      <c r="CA21" s="100">
        <v>562.03416760274661</v>
      </c>
      <c r="CB21" s="100">
        <v>8.8548841784665537</v>
      </c>
      <c r="CC21" s="100">
        <v>552.54477273631289</v>
      </c>
      <c r="CD21" s="100">
        <v>9.082848931954981</v>
      </c>
      <c r="CE21" s="100">
        <v>566.76977335399079</v>
      </c>
      <c r="CF21" s="100">
        <v>12.467477665036316</v>
      </c>
      <c r="CG21" s="100">
        <v>777.97060629826615</v>
      </c>
      <c r="CH21" s="100">
        <v>9.8542543088446681</v>
      </c>
      <c r="CI21" s="100">
        <v>614.90546887190726</v>
      </c>
      <c r="CJ21" s="100">
        <v>12.686544456049875</v>
      </c>
      <c r="CK21" s="100">
        <v>791.64037405751219</v>
      </c>
      <c r="CL21" s="100">
        <v>8.4028970492516173</v>
      </c>
      <c r="CM21" s="100">
        <v>524.34077587330091</v>
      </c>
      <c r="CN21" s="100">
        <v>11.954841226955851</v>
      </c>
      <c r="CO21" s="100">
        <v>745.98209256204507</v>
      </c>
      <c r="CP21" s="100">
        <v>13.021239724362749</v>
      </c>
      <c r="CQ21" s="100">
        <v>812.52535880023549</v>
      </c>
      <c r="CR21" s="100">
        <v>10.596459074441658</v>
      </c>
      <c r="CS21" s="100">
        <v>661.21904624515946</v>
      </c>
      <c r="CT21" s="100">
        <v>10.97740903308272</v>
      </c>
      <c r="CU21" s="100">
        <v>684.99032366436177</v>
      </c>
    </row>
    <row r="22" spans="2:99">
      <c r="C22" s="99" t="s">
        <v>188</v>
      </c>
      <c r="D22" s="100">
        <v>37.4371562560748</v>
      </c>
      <c r="E22" s="100">
        <v>7008.2356511372018</v>
      </c>
      <c r="F22" s="100">
        <v>40.109391624179061</v>
      </c>
      <c r="G22" s="100">
        <v>7508.4781120463194</v>
      </c>
      <c r="H22" s="100">
        <v>56.083305337713163</v>
      </c>
      <c r="I22" s="100">
        <v>10498.794759219903</v>
      </c>
      <c r="J22" s="100">
        <v>56</v>
      </c>
      <c r="K22" s="100">
        <v>10483.199999999999</v>
      </c>
      <c r="L22" s="100">
        <v>44</v>
      </c>
      <c r="M22" s="100">
        <v>8236.7999999999993</v>
      </c>
      <c r="N22" s="100">
        <v>59</v>
      </c>
      <c r="O22" s="100">
        <v>11044.8</v>
      </c>
      <c r="P22" s="100">
        <v>48</v>
      </c>
      <c r="Q22" s="100">
        <v>8985.5999999999985</v>
      </c>
      <c r="R22" s="100">
        <v>42</v>
      </c>
      <c r="S22" s="100">
        <v>7862.4</v>
      </c>
      <c r="T22" s="100">
        <v>40</v>
      </c>
      <c r="U22" s="100">
        <v>7488</v>
      </c>
      <c r="V22" s="100">
        <v>59</v>
      </c>
      <c r="W22" s="100">
        <v>11044.8</v>
      </c>
      <c r="X22" s="100">
        <v>46</v>
      </c>
      <c r="Y22" s="100">
        <v>8611.1999999999989</v>
      </c>
      <c r="Z22" s="100">
        <v>46</v>
      </c>
      <c r="AA22" s="100">
        <v>8611.1999999999989</v>
      </c>
      <c r="AB22" s="100">
        <v>47</v>
      </c>
      <c r="AC22" s="100">
        <v>8798.4</v>
      </c>
      <c r="AD22" s="100">
        <v>63</v>
      </c>
      <c r="AE22" s="100">
        <v>11793.599999999999</v>
      </c>
      <c r="AF22" s="100">
        <v>38</v>
      </c>
      <c r="AG22" s="100">
        <v>7113.5999999999995</v>
      </c>
      <c r="AH22" s="100">
        <v>51</v>
      </c>
      <c r="AI22" s="100">
        <v>9547.1999999999989</v>
      </c>
      <c r="AJ22" s="100">
        <v>72</v>
      </c>
      <c r="AK22" s="100">
        <v>13478.4</v>
      </c>
      <c r="AL22" s="100">
        <v>29.956165657867022</v>
      </c>
      <c r="AM22" s="100">
        <v>5607.7942111527063</v>
      </c>
      <c r="AN22" s="100">
        <v>9.3989272745770336</v>
      </c>
      <c r="AO22" s="100">
        <v>1759.4791858008207</v>
      </c>
      <c r="AP22" s="100">
        <v>9.6242152759448381</v>
      </c>
      <c r="AQ22" s="100">
        <v>1801.6530996568736</v>
      </c>
      <c r="AR22" s="100">
        <v>11.621229350125938</v>
      </c>
      <c r="AS22" s="100">
        <v>2175.4941343435758</v>
      </c>
      <c r="AT22" s="100">
        <v>11.130479083040004</v>
      </c>
      <c r="AU22" s="100">
        <v>2083.6256843450888</v>
      </c>
      <c r="AV22" s="100">
        <v>12.009613166044229</v>
      </c>
      <c r="AW22" s="100">
        <v>2248.1995846834793</v>
      </c>
      <c r="AX22" s="100">
        <v>12.439443115100685</v>
      </c>
      <c r="AY22" s="100">
        <v>2328.663751146848</v>
      </c>
      <c r="AZ22" s="100">
        <v>10.295446872360555</v>
      </c>
      <c r="BA22" s="100">
        <v>1927.3076545058959</v>
      </c>
      <c r="BB22" s="100">
        <v>9.3615218841054446</v>
      </c>
      <c r="BC22" s="100">
        <v>1752.4768967045391</v>
      </c>
      <c r="BD22" s="100">
        <v>12.771404285187332</v>
      </c>
      <c r="BE22" s="100">
        <v>2390.8068821870684</v>
      </c>
      <c r="BF22" s="100">
        <v>11.928310749492958</v>
      </c>
      <c r="BG22" s="100">
        <v>2232.9797723050815</v>
      </c>
      <c r="BH22" s="100">
        <v>9.7593280058695608</v>
      </c>
      <c r="BI22" s="100">
        <v>1826.9462026987817</v>
      </c>
      <c r="BJ22" s="100">
        <v>10.183267501019015</v>
      </c>
      <c r="BK22" s="100">
        <v>1906.3076761907596</v>
      </c>
      <c r="BL22" s="100">
        <v>11.203862732335487</v>
      </c>
      <c r="BM22" s="100">
        <v>2097.3631034932032</v>
      </c>
      <c r="BN22" s="100">
        <v>10.895250768445853</v>
      </c>
      <c r="BO22" s="100">
        <v>2039.5909438530637</v>
      </c>
      <c r="BP22" s="100">
        <v>13.270450054015626</v>
      </c>
      <c r="BQ22" s="100">
        <v>2484.2282501117252</v>
      </c>
      <c r="BR22" s="100">
        <v>10.439538414363517</v>
      </c>
      <c r="BS22" s="100">
        <v>1954.2815911688501</v>
      </c>
      <c r="BT22" s="100">
        <v>12.349924849012524</v>
      </c>
      <c r="BU22" s="100">
        <v>2311.9059317351443</v>
      </c>
      <c r="BV22" s="100">
        <v>12.253171622502078</v>
      </c>
      <c r="BW22" s="100">
        <v>2293.793727732389</v>
      </c>
      <c r="BX22" s="100">
        <v>13.163198451148267</v>
      </c>
      <c r="BY22" s="100">
        <v>2464.1507500549556</v>
      </c>
      <c r="BZ22" s="100">
        <v>9.2321317595002466</v>
      </c>
      <c r="CA22" s="100">
        <v>1728.255065378446</v>
      </c>
      <c r="CB22" s="100">
        <v>8.8548841784665537</v>
      </c>
      <c r="CC22" s="100">
        <v>1657.6343182089388</v>
      </c>
      <c r="CD22" s="100">
        <v>8.463563777503504</v>
      </c>
      <c r="CE22" s="100">
        <v>1584.3791391486559</v>
      </c>
      <c r="CF22" s="100">
        <v>12.467477665036316</v>
      </c>
      <c r="CG22" s="100">
        <v>2333.9118188947982</v>
      </c>
      <c r="CH22" s="100">
        <v>8.5277200749617332</v>
      </c>
      <c r="CI22" s="100">
        <v>1596.3891980328365</v>
      </c>
      <c r="CJ22" s="100">
        <v>11.380576644397681</v>
      </c>
      <c r="CK22" s="100">
        <v>2130.4439478312456</v>
      </c>
      <c r="CL22" s="100">
        <v>8.4028970492516173</v>
      </c>
      <c r="CM22" s="100">
        <v>1573.0223276199026</v>
      </c>
      <c r="CN22" s="100">
        <v>11.24111936265998</v>
      </c>
      <c r="CO22" s="100">
        <v>2104.3375446899481</v>
      </c>
      <c r="CP22" s="100">
        <v>12.792796922180946</v>
      </c>
      <c r="CQ22" s="100">
        <v>2394.8115838322728</v>
      </c>
      <c r="CR22" s="100">
        <v>11.577612692445516</v>
      </c>
      <c r="CS22" s="100">
        <v>2167.3290960258005</v>
      </c>
      <c r="CT22" s="100">
        <v>10.605293472639238</v>
      </c>
      <c r="CU22" s="100">
        <v>1985.3109380780652</v>
      </c>
    </row>
    <row r="23" spans="2:99">
      <c r="C23" s="99" t="s">
        <v>189</v>
      </c>
      <c r="D23" s="100">
        <v>37</v>
      </c>
      <c r="E23" s="100">
        <v>10878</v>
      </c>
      <c r="F23" s="100">
        <v>35.098973374257248</v>
      </c>
      <c r="G23" s="100">
        <v>10319.09817203163</v>
      </c>
      <c r="H23" s="100">
        <v>52.074536354795988</v>
      </c>
      <c r="I23" s="100">
        <v>15309.91368831002</v>
      </c>
      <c r="J23" s="100">
        <v>51</v>
      </c>
      <c r="K23" s="100">
        <v>14994</v>
      </c>
      <c r="L23" s="100">
        <v>46</v>
      </c>
      <c r="M23" s="100">
        <v>13524</v>
      </c>
      <c r="N23" s="100">
        <v>58</v>
      </c>
      <c r="O23" s="100">
        <v>17052</v>
      </c>
      <c r="P23" s="100">
        <v>43</v>
      </c>
      <c r="Q23" s="100">
        <v>12642</v>
      </c>
      <c r="R23" s="100">
        <v>44</v>
      </c>
      <c r="S23" s="100">
        <v>12936</v>
      </c>
      <c r="T23" s="100">
        <v>38</v>
      </c>
      <c r="U23" s="100">
        <v>11172</v>
      </c>
      <c r="V23" s="100">
        <v>60</v>
      </c>
      <c r="W23" s="100">
        <v>17640</v>
      </c>
      <c r="X23" s="100">
        <v>43</v>
      </c>
      <c r="Y23" s="100">
        <v>12642</v>
      </c>
      <c r="Z23" s="100">
        <v>42</v>
      </c>
      <c r="AA23" s="100">
        <v>12348</v>
      </c>
      <c r="AB23" s="100">
        <v>45</v>
      </c>
      <c r="AC23" s="100">
        <v>13230</v>
      </c>
      <c r="AD23" s="100">
        <v>59</v>
      </c>
      <c r="AE23" s="100">
        <v>17346</v>
      </c>
      <c r="AF23" s="100">
        <v>40</v>
      </c>
      <c r="AG23" s="100">
        <v>11760</v>
      </c>
      <c r="AH23" s="100">
        <v>50</v>
      </c>
      <c r="AI23" s="100">
        <v>14700</v>
      </c>
      <c r="AJ23" s="100">
        <v>59</v>
      </c>
      <c r="AK23" s="100">
        <v>17346</v>
      </c>
      <c r="AL23" s="100">
        <v>29.528220434183204</v>
      </c>
      <c r="AM23" s="100">
        <v>8681.2968076498619</v>
      </c>
      <c r="AN23" s="100">
        <v>9.2071124322387288</v>
      </c>
      <c r="AO23" s="100">
        <v>2706.8910550781861</v>
      </c>
      <c r="AP23" s="100">
        <v>9.6242152759448381</v>
      </c>
      <c r="AQ23" s="100">
        <v>2829.5192911277823</v>
      </c>
      <c r="AR23" s="100">
        <v>11.990157266002953</v>
      </c>
      <c r="AS23" s="100">
        <v>3525.1062362048683</v>
      </c>
      <c r="AT23" s="100">
        <v>10.746669459486903</v>
      </c>
      <c r="AU23" s="100">
        <v>3159.5208210891492</v>
      </c>
      <c r="AV23" s="100">
        <v>12.213165931570401</v>
      </c>
      <c r="AW23" s="100">
        <v>3590.6707838816978</v>
      </c>
      <c r="AX23" s="100">
        <v>11.85634421908034</v>
      </c>
      <c r="AY23" s="100">
        <v>3485.7652004096199</v>
      </c>
      <c r="AZ23" s="100">
        <v>10.295446872360555</v>
      </c>
      <c r="BA23" s="100">
        <v>3026.8613804740035</v>
      </c>
      <c r="BB23" s="100">
        <v>9.3615218841054446</v>
      </c>
      <c r="BC23" s="100">
        <v>2752.2874339270006</v>
      </c>
      <c r="BD23" s="100">
        <v>10.946917958732</v>
      </c>
      <c r="BE23" s="100">
        <v>3218.3938798672079</v>
      </c>
      <c r="BF23" s="100">
        <v>11.928310749492958</v>
      </c>
      <c r="BG23" s="100">
        <v>3506.9233603509297</v>
      </c>
      <c r="BH23" s="100">
        <v>8.7583712873188357</v>
      </c>
      <c r="BI23" s="100">
        <v>2574.9611584717377</v>
      </c>
      <c r="BJ23" s="100">
        <v>10.862152001086951</v>
      </c>
      <c r="BK23" s="100">
        <v>3193.4726883195635</v>
      </c>
      <c r="BL23" s="100">
        <v>12.404276596514292</v>
      </c>
      <c r="BM23" s="100">
        <v>3646.8573193752018</v>
      </c>
      <c r="BN23" s="100">
        <v>11.545713500890383</v>
      </c>
      <c r="BO23" s="100">
        <v>3394.4397692617727</v>
      </c>
      <c r="BP23" s="100">
        <v>13.457357801255283</v>
      </c>
      <c r="BQ23" s="100">
        <v>3956.4631935690531</v>
      </c>
      <c r="BR23" s="100">
        <v>9.3289492213461216</v>
      </c>
      <c r="BS23" s="100">
        <v>2742.7110710757597</v>
      </c>
      <c r="BT23" s="100">
        <v>12.349924849012524</v>
      </c>
      <c r="BU23" s="100">
        <v>3630.8779056096819</v>
      </c>
      <c r="BV23" s="100">
        <v>14.359185495119624</v>
      </c>
      <c r="BW23" s="100">
        <v>4221.6005355651696</v>
      </c>
      <c r="BX23" s="100">
        <v>11.900973942134049</v>
      </c>
      <c r="BY23" s="100">
        <v>3498.8863389874105</v>
      </c>
      <c r="BZ23" s="100">
        <v>8.5566099234392539</v>
      </c>
      <c r="CA23" s="100">
        <v>2515.6433174911408</v>
      </c>
      <c r="CB23" s="100">
        <v>8.8548841784665537</v>
      </c>
      <c r="CC23" s="100">
        <v>2603.3359484691669</v>
      </c>
      <c r="CD23" s="100">
        <v>8.463563777503504</v>
      </c>
      <c r="CE23" s="100">
        <v>2488.2877505860301</v>
      </c>
      <c r="CF23" s="100">
        <v>12.675268959453589</v>
      </c>
      <c r="CG23" s="100">
        <v>3726.5290740793553</v>
      </c>
      <c r="CH23" s="100">
        <v>9.6647494182899631</v>
      </c>
      <c r="CI23" s="100">
        <v>2841.4363289772491</v>
      </c>
      <c r="CJ23" s="100">
        <v>11.194009814161655</v>
      </c>
      <c r="CK23" s="100">
        <v>3291.0388853635263</v>
      </c>
      <c r="CL23" s="100">
        <v>9.8033798907935523</v>
      </c>
      <c r="CM23" s="100">
        <v>2882.1936878933043</v>
      </c>
      <c r="CN23" s="100">
        <v>11.954841226955851</v>
      </c>
      <c r="CO23" s="100">
        <v>3514.7233207250201</v>
      </c>
      <c r="CP23" s="100">
        <v>13.706568130908154</v>
      </c>
      <c r="CQ23" s="100">
        <v>4029.7310304869975</v>
      </c>
      <c r="CR23" s="100">
        <v>11.577612692445516</v>
      </c>
      <c r="CS23" s="100">
        <v>3403.8181315789816</v>
      </c>
      <c r="CT23" s="100">
        <v>10.233177912195755</v>
      </c>
      <c r="CU23" s="100">
        <v>3008.5543061855519</v>
      </c>
    </row>
    <row r="24" spans="2:99">
      <c r="C24" s="99" t="s">
        <v>190</v>
      </c>
      <c r="D24" s="100">
        <v>33</v>
      </c>
      <c r="E24" s="100">
        <v>12117.6</v>
      </c>
      <c r="F24" s="100">
        <v>37.109391624179061</v>
      </c>
      <c r="G24" s="100">
        <v>13626.568604398552</v>
      </c>
      <c r="H24" s="100">
        <v>51.087689829171744</v>
      </c>
      <c r="I24" s="100">
        <v>18759.399705271862</v>
      </c>
      <c r="J24" s="100">
        <v>52</v>
      </c>
      <c r="K24" s="100">
        <v>19094.399999999998</v>
      </c>
      <c r="L24" s="100">
        <v>52</v>
      </c>
      <c r="M24" s="100">
        <v>19094.399999999998</v>
      </c>
      <c r="N24" s="100">
        <v>50</v>
      </c>
      <c r="O24" s="100">
        <v>18360</v>
      </c>
      <c r="P24" s="100">
        <v>41</v>
      </c>
      <c r="Q24" s="100">
        <v>15055.199999999999</v>
      </c>
      <c r="R24" s="100">
        <v>49</v>
      </c>
      <c r="S24" s="100">
        <v>17992.8</v>
      </c>
      <c r="T24" s="100">
        <v>37</v>
      </c>
      <c r="U24" s="100">
        <v>13586.4</v>
      </c>
      <c r="V24" s="100">
        <v>54</v>
      </c>
      <c r="W24" s="100">
        <v>19828.8</v>
      </c>
      <c r="X24" s="100">
        <v>40</v>
      </c>
      <c r="Y24" s="100">
        <v>14688</v>
      </c>
      <c r="Z24" s="100">
        <v>42</v>
      </c>
      <c r="AA24" s="100">
        <v>15422.4</v>
      </c>
      <c r="AB24" s="100">
        <v>48</v>
      </c>
      <c r="AC24" s="100">
        <v>17625.599999999999</v>
      </c>
      <c r="AD24" s="100">
        <v>59</v>
      </c>
      <c r="AE24" s="100">
        <v>21664.799999999999</v>
      </c>
      <c r="AF24" s="100">
        <v>41</v>
      </c>
      <c r="AG24" s="100">
        <v>15055.199999999999</v>
      </c>
      <c r="AH24" s="100">
        <v>53</v>
      </c>
      <c r="AI24" s="100">
        <v>19461.599999999999</v>
      </c>
      <c r="AJ24" s="100">
        <v>62</v>
      </c>
      <c r="AK24" s="100">
        <v>22766.399999999998</v>
      </c>
      <c r="AL24" s="100">
        <v>28.244384763131762</v>
      </c>
      <c r="AM24" s="100">
        <v>10371.338085021984</v>
      </c>
      <c r="AN24" s="100">
        <v>9.590742116915342</v>
      </c>
      <c r="AO24" s="100">
        <v>3521.7205053313132</v>
      </c>
      <c r="AP24" s="100">
        <v>8.9527583962277557</v>
      </c>
      <c r="AQ24" s="100">
        <v>3287.4528830948316</v>
      </c>
      <c r="AR24" s="100">
        <v>12.728013097756982</v>
      </c>
      <c r="AS24" s="100">
        <v>4673.7264094963639</v>
      </c>
      <c r="AT24" s="100">
        <v>11.322383894816557</v>
      </c>
      <c r="AU24" s="100">
        <v>4157.5793661766393</v>
      </c>
      <c r="AV24" s="100">
        <v>11.602507634991882</v>
      </c>
      <c r="AW24" s="100">
        <v>4260.4408035690194</v>
      </c>
      <c r="AX24" s="100">
        <v>13.411274608467926</v>
      </c>
      <c r="AY24" s="100">
        <v>4924.6200362294221</v>
      </c>
      <c r="AZ24" s="100">
        <v>10.295446872360555</v>
      </c>
      <c r="BA24" s="100">
        <v>3780.4880915307958</v>
      </c>
      <c r="BB24" s="100">
        <v>10.638093050119824</v>
      </c>
      <c r="BC24" s="100">
        <v>3906.3077680039992</v>
      </c>
      <c r="BD24" s="100">
        <v>10.718857167925083</v>
      </c>
      <c r="BE24" s="100">
        <v>3935.9643520620907</v>
      </c>
      <c r="BF24" s="100">
        <v>11.757906310214487</v>
      </c>
      <c r="BG24" s="100">
        <v>4317.5031971107592</v>
      </c>
      <c r="BH24" s="100">
        <v>10.00956718550724</v>
      </c>
      <c r="BI24" s="100">
        <v>3675.5130705182587</v>
      </c>
      <c r="BJ24" s="100">
        <v>11.088446834442928</v>
      </c>
      <c r="BK24" s="100">
        <v>4071.677677607443</v>
      </c>
      <c r="BL24" s="100">
        <v>10.80372477760922</v>
      </c>
      <c r="BM24" s="100">
        <v>3967.1277383381057</v>
      </c>
      <c r="BN24" s="100">
        <v>11.708329184001515</v>
      </c>
      <c r="BO24" s="100">
        <v>4299.2984763653567</v>
      </c>
      <c r="BP24" s="100">
        <v>13.644265548494937</v>
      </c>
      <c r="BQ24" s="100">
        <v>5010.1743094073408</v>
      </c>
      <c r="BR24" s="100">
        <v>10.661656252966996</v>
      </c>
      <c r="BS24" s="100">
        <v>3914.9601760894807</v>
      </c>
      <c r="BT24" s="100">
        <v>11.951540176463734</v>
      </c>
      <c r="BU24" s="100">
        <v>4388.6055527974831</v>
      </c>
      <c r="BV24" s="100">
        <v>11.870260009298889</v>
      </c>
      <c r="BW24" s="100">
        <v>4358.7594754145521</v>
      </c>
      <c r="BX24" s="100">
        <v>13.163198451148267</v>
      </c>
      <c r="BY24" s="100">
        <v>4833.5264712616436</v>
      </c>
      <c r="BZ24" s="100">
        <v>8.7817838687929175</v>
      </c>
      <c r="CA24" s="100">
        <v>3224.6710366207594</v>
      </c>
      <c r="CB24" s="100">
        <v>8.6278358661981809</v>
      </c>
      <c r="CC24" s="100">
        <v>3168.1413300679719</v>
      </c>
      <c r="CD24" s="100">
        <v>8.8764205471378226</v>
      </c>
      <c r="CE24" s="100">
        <v>3259.4216249090082</v>
      </c>
      <c r="CF24" s="100">
        <v>11.012938604115414</v>
      </c>
      <c r="CG24" s="100">
        <v>4043.9510554311796</v>
      </c>
      <c r="CH24" s="100">
        <v>8.3382151844070282</v>
      </c>
      <c r="CI24" s="100">
        <v>3061.7926157142606</v>
      </c>
      <c r="CJ24" s="100">
        <v>10.447742493217543</v>
      </c>
      <c r="CK24" s="100">
        <v>3836.4110435094817</v>
      </c>
      <c r="CL24" s="100">
        <v>9.4032419360672854</v>
      </c>
      <c r="CM24" s="100">
        <v>3452.8704389239069</v>
      </c>
      <c r="CN24" s="100">
        <v>11.954841226955851</v>
      </c>
      <c r="CO24" s="100">
        <v>4389.8176985381888</v>
      </c>
      <c r="CP24" s="100">
        <v>13.706568130908154</v>
      </c>
      <c r="CQ24" s="100">
        <v>5033.0518176694741</v>
      </c>
      <c r="CR24" s="100">
        <v>10.203997627240115</v>
      </c>
      <c r="CS24" s="100">
        <v>3746.90792872257</v>
      </c>
      <c r="CT24" s="100">
        <v>9.1168312308653086</v>
      </c>
      <c r="CU24" s="100">
        <v>3347.7004279737412</v>
      </c>
    </row>
    <row r="25" spans="2:99">
      <c r="C25" s="99" t="s">
        <v>191</v>
      </c>
      <c r="D25" s="100">
        <v>36.412869797403978</v>
      </c>
      <c r="E25" s="100">
        <v>19313.386140543069</v>
      </c>
      <c r="F25" s="100">
        <v>33.109391624179061</v>
      </c>
      <c r="G25" s="100">
        <v>17561.221317464573</v>
      </c>
      <c r="H25" s="100">
        <v>54.074536354795988</v>
      </c>
      <c r="I25" s="100">
        <v>28681.134082583791</v>
      </c>
      <c r="J25" s="100">
        <v>53</v>
      </c>
      <c r="K25" s="100">
        <v>28111.199999999997</v>
      </c>
      <c r="L25" s="100">
        <v>44</v>
      </c>
      <c r="M25" s="100">
        <v>23337.599999999999</v>
      </c>
      <c r="N25" s="100">
        <v>59</v>
      </c>
      <c r="O25" s="100">
        <v>31293.599999999999</v>
      </c>
      <c r="P25" s="100">
        <v>42</v>
      </c>
      <c r="Q25" s="100">
        <v>22276.799999999999</v>
      </c>
      <c r="R25" s="100">
        <v>42</v>
      </c>
      <c r="S25" s="100">
        <v>22276.799999999999</v>
      </c>
      <c r="T25" s="100">
        <v>34</v>
      </c>
      <c r="U25" s="100">
        <v>18033.599999999999</v>
      </c>
      <c r="V25" s="100">
        <v>50</v>
      </c>
      <c r="W25" s="100">
        <v>26520</v>
      </c>
      <c r="X25" s="100">
        <v>44</v>
      </c>
      <c r="Y25" s="100">
        <v>23337.599999999999</v>
      </c>
      <c r="Z25" s="100">
        <v>47</v>
      </c>
      <c r="AA25" s="100">
        <v>24928.799999999999</v>
      </c>
      <c r="AB25" s="100">
        <v>44</v>
      </c>
      <c r="AC25" s="100">
        <v>23337.599999999999</v>
      </c>
      <c r="AD25" s="100">
        <v>67</v>
      </c>
      <c r="AE25" s="100">
        <v>35536.799999999996</v>
      </c>
      <c r="AF25" s="100">
        <v>37</v>
      </c>
      <c r="AG25" s="100">
        <v>19624.8</v>
      </c>
      <c r="AH25" s="100">
        <v>50</v>
      </c>
      <c r="AI25" s="100">
        <v>26520</v>
      </c>
      <c r="AJ25" s="100">
        <v>65</v>
      </c>
      <c r="AK25" s="100">
        <v>34476</v>
      </c>
      <c r="AL25" s="100">
        <v>25.248768197345058</v>
      </c>
      <c r="AM25" s="100">
        <v>13391.946651871818</v>
      </c>
      <c r="AN25" s="100">
        <v>9.7825569592536468</v>
      </c>
      <c r="AO25" s="100">
        <v>5188.6682111881337</v>
      </c>
      <c r="AP25" s="100">
        <v>9.6242152759448381</v>
      </c>
      <c r="AQ25" s="100">
        <v>5104.6837823611422</v>
      </c>
      <c r="AR25" s="100">
        <v>12.359085181879967</v>
      </c>
      <c r="AS25" s="100">
        <v>6555.2587804691348</v>
      </c>
      <c r="AT25" s="100">
        <v>11.130479083040004</v>
      </c>
      <c r="AU25" s="100">
        <v>5903.6061056444178</v>
      </c>
      <c r="AV25" s="100">
        <v>12.009613166044229</v>
      </c>
      <c r="AW25" s="100">
        <v>6369.8988232698584</v>
      </c>
      <c r="AX25" s="100">
        <v>13.605640907141375</v>
      </c>
      <c r="AY25" s="100">
        <v>7216.431937147785</v>
      </c>
      <c r="AZ25" s="100">
        <v>11.530900497043822</v>
      </c>
      <c r="BA25" s="100">
        <v>6115.9896236320428</v>
      </c>
      <c r="BB25" s="100">
        <v>9.3615218841054446</v>
      </c>
      <c r="BC25" s="100">
        <v>4965.3512073295278</v>
      </c>
      <c r="BD25" s="100">
        <v>10.718857167925083</v>
      </c>
      <c r="BE25" s="100">
        <v>5685.2818418674642</v>
      </c>
      <c r="BF25" s="100">
        <v>11.246692992379076</v>
      </c>
      <c r="BG25" s="100">
        <v>5965.2459631578613</v>
      </c>
      <c r="BH25" s="100">
        <v>8.7583712873188357</v>
      </c>
      <c r="BI25" s="100">
        <v>4645.4401307939106</v>
      </c>
      <c r="BJ25" s="100">
        <v>10.862152001086951</v>
      </c>
      <c r="BK25" s="100">
        <v>5761.2854213765186</v>
      </c>
      <c r="BL25" s="100">
        <v>11.403931709698622</v>
      </c>
      <c r="BM25" s="100">
        <v>6048.6453788241488</v>
      </c>
      <c r="BN25" s="100">
        <v>12.033560550223779</v>
      </c>
      <c r="BO25" s="100">
        <v>6382.6005158386924</v>
      </c>
      <c r="BP25" s="100">
        <v>11.962095823338027</v>
      </c>
      <c r="BQ25" s="100">
        <v>6344.6956246984892</v>
      </c>
      <c r="BR25" s="100">
        <v>10.217420575760038</v>
      </c>
      <c r="BS25" s="100">
        <v>5419.3198733831241</v>
      </c>
      <c r="BT25" s="100">
        <v>11.752347840189337</v>
      </c>
      <c r="BU25" s="100">
        <v>6233.4452944364239</v>
      </c>
      <c r="BV25" s="100">
        <v>12.061715815900483</v>
      </c>
      <c r="BW25" s="100">
        <v>6397.5340687536154</v>
      </c>
      <c r="BX25" s="100">
        <v>12.441927303140144</v>
      </c>
      <c r="BY25" s="100">
        <v>6599.1982415855318</v>
      </c>
      <c r="BZ25" s="100">
        <v>8.7817838687929175</v>
      </c>
      <c r="CA25" s="100">
        <v>4657.8581640077637</v>
      </c>
      <c r="CB25" s="100">
        <v>7.9466909293930605</v>
      </c>
      <c r="CC25" s="100">
        <v>4214.9248689500791</v>
      </c>
      <c r="CD25" s="100">
        <v>8.8764205471378226</v>
      </c>
      <c r="CE25" s="100">
        <v>4708.0534582019009</v>
      </c>
      <c r="CF25" s="100">
        <v>10.597356015280869</v>
      </c>
      <c r="CG25" s="100">
        <v>5620.8376305049733</v>
      </c>
      <c r="CH25" s="100">
        <v>9.6647494182899631</v>
      </c>
      <c r="CI25" s="100">
        <v>5126.1830914609964</v>
      </c>
      <c r="CJ25" s="100">
        <v>11.56714347463371</v>
      </c>
      <c r="CK25" s="100">
        <v>6135.2128989457196</v>
      </c>
      <c r="CL25" s="100">
        <v>9.4032419360672854</v>
      </c>
      <c r="CM25" s="100">
        <v>4987.4795228900875</v>
      </c>
      <c r="CN25" s="100">
        <v>10.170536566216173</v>
      </c>
      <c r="CO25" s="100">
        <v>5394.4525947210577</v>
      </c>
      <c r="CP25" s="100">
        <v>13.249682526544552</v>
      </c>
      <c r="CQ25" s="100">
        <v>7027.6316120792299</v>
      </c>
      <c r="CR25" s="100">
        <v>10.596459074441658</v>
      </c>
      <c r="CS25" s="100">
        <v>5620.3618930838547</v>
      </c>
      <c r="CT25" s="100">
        <v>10.419235692417496</v>
      </c>
      <c r="CU25" s="100">
        <v>5526.3626112582397</v>
      </c>
    </row>
    <row r="26" spans="2:99">
      <c r="C26" s="99" t="s">
        <v>192</v>
      </c>
      <c r="D26" s="100">
        <v>38</v>
      </c>
      <c r="E26" s="100">
        <v>18468</v>
      </c>
      <c r="F26" s="100">
        <v>39.109391624179061</v>
      </c>
      <c r="G26" s="100">
        <v>19007.164329351024</v>
      </c>
      <c r="H26" s="100">
        <v>51.074536354795988</v>
      </c>
      <c r="I26" s="100">
        <v>24822.224668430852</v>
      </c>
      <c r="J26" s="100">
        <v>53</v>
      </c>
      <c r="K26" s="100">
        <v>25758</v>
      </c>
      <c r="L26" s="100">
        <v>47</v>
      </c>
      <c r="M26" s="100">
        <v>22842</v>
      </c>
      <c r="N26" s="100">
        <v>53</v>
      </c>
      <c r="O26" s="100">
        <v>25758</v>
      </c>
      <c r="P26" s="100">
        <v>43</v>
      </c>
      <c r="Q26" s="100">
        <v>20898</v>
      </c>
      <c r="R26" s="100">
        <v>47</v>
      </c>
      <c r="S26" s="100">
        <v>22842</v>
      </c>
      <c r="T26" s="100">
        <v>38</v>
      </c>
      <c r="U26" s="100">
        <v>18468</v>
      </c>
      <c r="V26" s="100">
        <v>50</v>
      </c>
      <c r="W26" s="100">
        <v>24300</v>
      </c>
      <c r="X26" s="100">
        <v>41</v>
      </c>
      <c r="Y26" s="100">
        <v>19926</v>
      </c>
      <c r="Z26" s="100">
        <v>43</v>
      </c>
      <c r="AA26" s="100">
        <v>20898</v>
      </c>
      <c r="AB26" s="100">
        <v>47</v>
      </c>
      <c r="AC26" s="100">
        <v>22842</v>
      </c>
      <c r="AD26" s="100">
        <v>67</v>
      </c>
      <c r="AE26" s="100">
        <v>32562</v>
      </c>
      <c r="AF26" s="100">
        <v>40</v>
      </c>
      <c r="AG26" s="100">
        <v>19440</v>
      </c>
      <c r="AH26" s="100">
        <v>48</v>
      </c>
      <c r="AI26" s="100">
        <v>23328</v>
      </c>
      <c r="AJ26" s="100">
        <v>66</v>
      </c>
      <c r="AK26" s="100">
        <v>32076</v>
      </c>
      <c r="AL26" s="100">
        <v>27.816439539447948</v>
      </c>
      <c r="AM26" s="100">
        <v>13518.789616171704</v>
      </c>
      <c r="AN26" s="100">
        <v>9.7825569592536468</v>
      </c>
      <c r="AO26" s="100">
        <v>4754.3226821972721</v>
      </c>
      <c r="AP26" s="100">
        <v>9.8480342358505322</v>
      </c>
      <c r="AQ26" s="100">
        <v>4786.1446386233583</v>
      </c>
      <c r="AR26" s="100">
        <v>12.912477055695488</v>
      </c>
      <c r="AS26" s="100">
        <v>6275.4638490680072</v>
      </c>
      <c r="AT26" s="100">
        <v>12.090003141922764</v>
      </c>
      <c r="AU26" s="100">
        <v>5875.7415269744633</v>
      </c>
      <c r="AV26" s="100">
        <v>12.82382422814892</v>
      </c>
      <c r="AW26" s="100">
        <v>6232.3785748803757</v>
      </c>
      <c r="AX26" s="100">
        <v>13.411274608467926</v>
      </c>
      <c r="AY26" s="100">
        <v>6517.8794597154119</v>
      </c>
      <c r="AZ26" s="100">
        <v>11.119082622149399</v>
      </c>
      <c r="BA26" s="100">
        <v>5403.8741543646083</v>
      </c>
      <c r="BB26" s="100">
        <v>9.1487600231030495</v>
      </c>
      <c r="BC26" s="100">
        <v>4446.2973712280818</v>
      </c>
      <c r="BD26" s="100">
        <v>11.859161121959666</v>
      </c>
      <c r="BE26" s="100">
        <v>5763.5523052723975</v>
      </c>
      <c r="BF26" s="100">
        <v>12.098715188771429</v>
      </c>
      <c r="BG26" s="100">
        <v>5879.9755817429141</v>
      </c>
      <c r="BH26" s="100">
        <v>8.7583712873188357</v>
      </c>
      <c r="BI26" s="100">
        <v>4256.5684456369545</v>
      </c>
      <c r="BJ26" s="100">
        <v>11.088446834442928</v>
      </c>
      <c r="BK26" s="100">
        <v>5388.9851615392636</v>
      </c>
      <c r="BL26" s="100">
        <v>11.80406966442489</v>
      </c>
      <c r="BM26" s="100">
        <v>5736.7778569104967</v>
      </c>
      <c r="BN26" s="100">
        <v>11.870944867112646</v>
      </c>
      <c r="BO26" s="100">
        <v>5769.2792054167458</v>
      </c>
      <c r="BP26" s="100">
        <v>13.457357801255283</v>
      </c>
      <c r="BQ26" s="100">
        <v>6540.2758914100677</v>
      </c>
      <c r="BR26" s="100">
        <v>9.7731848985530796</v>
      </c>
      <c r="BS26" s="100">
        <v>4749.7678606967966</v>
      </c>
      <c r="BT26" s="100">
        <v>11.752347840189337</v>
      </c>
      <c r="BU26" s="100">
        <v>5711.6410503320176</v>
      </c>
      <c r="BV26" s="100">
        <v>13.78481807531484</v>
      </c>
      <c r="BW26" s="100">
        <v>6699.421584603012</v>
      </c>
      <c r="BX26" s="100">
        <v>13.523834025152331</v>
      </c>
      <c r="BY26" s="100">
        <v>6572.5833362240328</v>
      </c>
      <c r="BZ26" s="100">
        <v>7.8810880873782585</v>
      </c>
      <c r="CA26" s="100">
        <v>3830.2088104658337</v>
      </c>
      <c r="CB26" s="100">
        <v>7.9466909293930605</v>
      </c>
      <c r="CC26" s="100">
        <v>3862.0917916850276</v>
      </c>
      <c r="CD26" s="100">
        <v>9.082848931954981</v>
      </c>
      <c r="CE26" s="100">
        <v>4414.2645809301212</v>
      </c>
      <c r="CF26" s="100">
        <v>12.259686370619045</v>
      </c>
      <c r="CG26" s="100">
        <v>5958.2075761208562</v>
      </c>
      <c r="CH26" s="100">
        <v>8.9067298560711432</v>
      </c>
      <c r="CI26" s="100">
        <v>4328.6707100505755</v>
      </c>
      <c r="CJ26" s="100">
        <v>11.007442983925626</v>
      </c>
      <c r="CK26" s="100">
        <v>5349.6172901878545</v>
      </c>
      <c r="CL26" s="100">
        <v>8.4028970492516173</v>
      </c>
      <c r="CM26" s="100">
        <v>4083.8079659362861</v>
      </c>
      <c r="CN26" s="100">
        <v>10.34896703229014</v>
      </c>
      <c r="CO26" s="100">
        <v>5029.597977693008</v>
      </c>
      <c r="CP26" s="100">
        <v>12.792796922180946</v>
      </c>
      <c r="CQ26" s="100">
        <v>6217.29930417994</v>
      </c>
      <c r="CR26" s="100">
        <v>11.773843416046287</v>
      </c>
      <c r="CS26" s="100">
        <v>5722.0879001984949</v>
      </c>
      <c r="CT26" s="100">
        <v>9.3028890110870499</v>
      </c>
      <c r="CU26" s="100">
        <v>4521.2040593883066</v>
      </c>
    </row>
    <row r="27" spans="2:99">
      <c r="C27" s="99" t="s">
        <v>193</v>
      </c>
      <c r="D27" s="100">
        <v>36</v>
      </c>
      <c r="E27" s="100">
        <v>15379.199999999999</v>
      </c>
      <c r="F27" s="100">
        <v>38.109391624179061</v>
      </c>
      <c r="G27" s="100">
        <v>16280.332101849295</v>
      </c>
      <c r="H27" s="100">
        <v>50.087689829171744</v>
      </c>
      <c r="I27" s="100">
        <v>21397.461095022169</v>
      </c>
      <c r="J27" s="100">
        <v>58</v>
      </c>
      <c r="K27" s="100">
        <v>24777.599999999999</v>
      </c>
      <c r="L27" s="100">
        <v>49</v>
      </c>
      <c r="M27" s="100">
        <v>20932.8</v>
      </c>
      <c r="N27" s="100">
        <v>60</v>
      </c>
      <c r="O27" s="100">
        <v>25632</v>
      </c>
      <c r="P27" s="100">
        <v>46</v>
      </c>
      <c r="Q27" s="100">
        <v>19651.2</v>
      </c>
      <c r="R27" s="100">
        <v>46</v>
      </c>
      <c r="S27" s="100">
        <v>19651.2</v>
      </c>
      <c r="T27" s="100">
        <v>34</v>
      </c>
      <c r="U27" s="100">
        <v>14524.8</v>
      </c>
      <c r="V27" s="100">
        <v>51</v>
      </c>
      <c r="W27" s="100">
        <v>21787.200000000001</v>
      </c>
      <c r="X27" s="100">
        <v>47</v>
      </c>
      <c r="Y27" s="100">
        <v>20078.399999999998</v>
      </c>
      <c r="Z27" s="100">
        <v>41</v>
      </c>
      <c r="AA27" s="100">
        <v>17515.2</v>
      </c>
      <c r="AB27" s="100">
        <v>49</v>
      </c>
      <c r="AC27" s="100">
        <v>20932.8</v>
      </c>
      <c r="AD27" s="100">
        <v>62</v>
      </c>
      <c r="AE27" s="100">
        <v>26486.399999999998</v>
      </c>
      <c r="AF27" s="100">
        <v>40</v>
      </c>
      <c r="AG27" s="100">
        <v>17088</v>
      </c>
      <c r="AH27" s="100">
        <v>47</v>
      </c>
      <c r="AI27" s="100">
        <v>20078.399999999998</v>
      </c>
      <c r="AJ27" s="100">
        <v>67</v>
      </c>
      <c r="AK27" s="100">
        <v>28622.399999999998</v>
      </c>
      <c r="AL27" s="100">
        <v>27.816439539447948</v>
      </c>
      <c r="AM27" s="100">
        <v>11883.182971252163</v>
      </c>
      <c r="AN27" s="100">
        <v>8.6316679052238072</v>
      </c>
      <c r="AO27" s="100">
        <v>3687.4485291116102</v>
      </c>
      <c r="AP27" s="100">
        <v>8.9527583962277557</v>
      </c>
      <c r="AQ27" s="100">
        <v>3824.6183868684971</v>
      </c>
      <c r="AR27" s="100">
        <v>11.805693308064445</v>
      </c>
      <c r="AS27" s="100">
        <v>5043.3921812051303</v>
      </c>
      <c r="AT27" s="100">
        <v>10.746669459486903</v>
      </c>
      <c r="AU27" s="100">
        <v>4590.9771930928046</v>
      </c>
      <c r="AV27" s="100">
        <v>12.009613166044229</v>
      </c>
      <c r="AW27" s="100">
        <v>5130.5067445340947</v>
      </c>
      <c r="AX27" s="100">
        <v>12.050710517753789</v>
      </c>
      <c r="AY27" s="100">
        <v>5148.0635331844187</v>
      </c>
      <c r="AZ27" s="100">
        <v>10.501355809807766</v>
      </c>
      <c r="BA27" s="100">
        <v>4486.1792019498771</v>
      </c>
      <c r="BB27" s="100">
        <v>9.3615218841054446</v>
      </c>
      <c r="BC27" s="100">
        <v>3999.2421488898458</v>
      </c>
      <c r="BD27" s="100">
        <v>11.631100331152748</v>
      </c>
      <c r="BE27" s="100">
        <v>4968.8060614684537</v>
      </c>
      <c r="BF27" s="100">
        <v>12.609928506606842</v>
      </c>
      <c r="BG27" s="100">
        <v>5386.9614580224425</v>
      </c>
      <c r="BH27" s="100">
        <v>8.2578929280434732</v>
      </c>
      <c r="BI27" s="100">
        <v>3527.7718588601715</v>
      </c>
      <c r="BJ27" s="100">
        <v>11.541036501154885</v>
      </c>
      <c r="BK27" s="100">
        <v>4930.3307932933667</v>
      </c>
      <c r="BL27" s="100">
        <v>12.004138641788023</v>
      </c>
      <c r="BM27" s="100">
        <v>5128.1680277718433</v>
      </c>
      <c r="BN27" s="100">
        <v>12.19617623333491</v>
      </c>
      <c r="BO27" s="100">
        <v>5210.2064868806738</v>
      </c>
      <c r="BP27" s="100">
        <v>13.644265548494937</v>
      </c>
      <c r="BQ27" s="100">
        <v>5828.8302423170371</v>
      </c>
      <c r="BR27" s="100">
        <v>9.3289492213461216</v>
      </c>
      <c r="BS27" s="100">
        <v>3985.3271073590631</v>
      </c>
      <c r="BT27" s="100">
        <v>12.748309521561316</v>
      </c>
      <c r="BU27" s="100">
        <v>5446.0778276109941</v>
      </c>
      <c r="BV27" s="100">
        <v>13.210450655510053</v>
      </c>
      <c r="BW27" s="100">
        <v>5643.5045200338946</v>
      </c>
      <c r="BX27" s="100">
        <v>12.802562877144204</v>
      </c>
      <c r="BY27" s="100">
        <v>5469.2548611160037</v>
      </c>
      <c r="BZ27" s="100">
        <v>7.8810880873782585</v>
      </c>
      <c r="CA27" s="100">
        <v>3366.8008309279921</v>
      </c>
      <c r="CB27" s="100">
        <v>8.400787553929808</v>
      </c>
      <c r="CC27" s="100">
        <v>3588.8164430388138</v>
      </c>
      <c r="CD27" s="100">
        <v>8.0507070078691871</v>
      </c>
      <c r="CE27" s="100">
        <v>3439.2620337617168</v>
      </c>
      <c r="CF27" s="100">
        <v>10.181773426446325</v>
      </c>
      <c r="CG27" s="100">
        <v>4349.6536077778701</v>
      </c>
      <c r="CH27" s="100">
        <v>8.7172249655164382</v>
      </c>
      <c r="CI27" s="100">
        <v>3723.9985052686225</v>
      </c>
      <c r="CJ27" s="100">
        <v>12.126843965341791</v>
      </c>
      <c r="CK27" s="100">
        <v>5180.5877419940134</v>
      </c>
      <c r="CL27" s="100">
        <v>8.6029660266147499</v>
      </c>
      <c r="CM27" s="100">
        <v>3675.1870865698211</v>
      </c>
      <c r="CN27" s="100">
        <v>9.8136756340682361</v>
      </c>
      <c r="CO27" s="100">
        <v>4192.4022308739504</v>
      </c>
      <c r="CP27" s="100">
        <v>13.706568130908154</v>
      </c>
      <c r="CQ27" s="100">
        <v>5855.4459055239631</v>
      </c>
      <c r="CR27" s="100">
        <v>11.773843416046287</v>
      </c>
      <c r="CS27" s="100">
        <v>5029.7859073349737</v>
      </c>
      <c r="CT27" s="100">
        <v>9.6750045715305326</v>
      </c>
      <c r="CU27" s="100">
        <v>4133.1619529578438</v>
      </c>
    </row>
    <row r="28" spans="2:99">
      <c r="C28" s="99" t="s">
        <v>194</v>
      </c>
      <c r="D28" s="100">
        <v>34</v>
      </c>
      <c r="E28" s="100">
        <v>25092</v>
      </c>
      <c r="F28" s="100">
        <v>32.098973374257248</v>
      </c>
      <c r="G28" s="100">
        <v>23689.042350201849</v>
      </c>
      <c r="H28" s="100">
        <v>47.070151863337401</v>
      </c>
      <c r="I28" s="100">
        <v>34737.772075143002</v>
      </c>
      <c r="J28" s="100">
        <v>51</v>
      </c>
      <c r="K28" s="100">
        <v>37638</v>
      </c>
      <c r="L28" s="100">
        <v>50</v>
      </c>
      <c r="M28" s="100">
        <v>36900</v>
      </c>
      <c r="N28" s="100">
        <v>52</v>
      </c>
      <c r="O28" s="100">
        <v>38376</v>
      </c>
      <c r="P28" s="100">
        <v>43</v>
      </c>
      <c r="Q28" s="100">
        <v>31734</v>
      </c>
      <c r="R28" s="100">
        <v>47</v>
      </c>
      <c r="S28" s="100">
        <v>34686</v>
      </c>
      <c r="T28" s="100">
        <v>32</v>
      </c>
      <c r="U28" s="100">
        <v>23616</v>
      </c>
      <c r="V28" s="100">
        <v>51</v>
      </c>
      <c r="W28" s="100">
        <v>37638</v>
      </c>
      <c r="X28" s="100">
        <v>45</v>
      </c>
      <c r="Y28" s="100">
        <v>33210</v>
      </c>
      <c r="Z28" s="100">
        <v>45</v>
      </c>
      <c r="AA28" s="100">
        <v>33210</v>
      </c>
      <c r="AB28" s="100">
        <v>44</v>
      </c>
      <c r="AC28" s="100">
        <v>32472</v>
      </c>
      <c r="AD28" s="100">
        <v>64</v>
      </c>
      <c r="AE28" s="100">
        <v>47232</v>
      </c>
      <c r="AF28" s="100">
        <v>42</v>
      </c>
      <c r="AG28" s="100">
        <v>30996</v>
      </c>
      <c r="AH28" s="100">
        <v>50</v>
      </c>
      <c r="AI28" s="100">
        <v>36900</v>
      </c>
      <c r="AJ28" s="100">
        <v>64</v>
      </c>
      <c r="AK28" s="100">
        <v>47232</v>
      </c>
      <c r="AL28" s="100">
        <v>25.676713421028872</v>
      </c>
      <c r="AM28" s="100">
        <v>18949.414504719309</v>
      </c>
      <c r="AN28" s="100">
        <v>9.2071124322387288</v>
      </c>
      <c r="AO28" s="100">
        <v>6794.8489749921819</v>
      </c>
      <c r="AP28" s="100">
        <v>9.6242152759448381</v>
      </c>
      <c r="AQ28" s="100">
        <v>7102.6708736472901</v>
      </c>
      <c r="AR28" s="100">
        <v>11.436765392187432</v>
      </c>
      <c r="AS28" s="100">
        <v>8440.3328594343257</v>
      </c>
      <c r="AT28" s="100">
        <v>11.322383894816557</v>
      </c>
      <c r="AU28" s="100">
        <v>8355.9193143746197</v>
      </c>
      <c r="AV28" s="100">
        <v>10.584743807361015</v>
      </c>
      <c r="AW28" s="100">
        <v>7811.5409298324294</v>
      </c>
      <c r="AX28" s="100">
        <v>11.661977920406892</v>
      </c>
      <c r="AY28" s="100">
        <v>8606.5397052602857</v>
      </c>
      <c r="AZ28" s="100">
        <v>10.707264747254978</v>
      </c>
      <c r="BA28" s="100">
        <v>7901.961383474174</v>
      </c>
      <c r="BB28" s="100">
        <v>9.9998074671126354</v>
      </c>
      <c r="BC28" s="100">
        <v>7379.8579107291253</v>
      </c>
      <c r="BD28" s="100">
        <v>11.403039540345832</v>
      </c>
      <c r="BE28" s="100">
        <v>8415.4431807752244</v>
      </c>
      <c r="BF28" s="100">
        <v>11.417097431657547</v>
      </c>
      <c r="BG28" s="100">
        <v>8425.8179045632696</v>
      </c>
      <c r="BH28" s="100">
        <v>8.7583712873188357</v>
      </c>
      <c r="BI28" s="100">
        <v>6463.6780100413007</v>
      </c>
      <c r="BJ28" s="100">
        <v>11.088446834442928</v>
      </c>
      <c r="BK28" s="100">
        <v>8183.273763818881</v>
      </c>
      <c r="BL28" s="100">
        <v>11.604000687061756</v>
      </c>
      <c r="BM28" s="100">
        <v>8563.7525070515767</v>
      </c>
      <c r="BN28" s="100">
        <v>11.220482134668117</v>
      </c>
      <c r="BO28" s="100">
        <v>8280.7158153850705</v>
      </c>
      <c r="BP28" s="100">
        <v>13.270450054015626</v>
      </c>
      <c r="BQ28" s="100">
        <v>9793.5921398635328</v>
      </c>
      <c r="BR28" s="100">
        <v>9.5510670599496006</v>
      </c>
      <c r="BS28" s="100">
        <v>7048.6874902428053</v>
      </c>
      <c r="BT28" s="100">
        <v>10.358001486268568</v>
      </c>
      <c r="BU28" s="100">
        <v>7644.2050968662033</v>
      </c>
      <c r="BV28" s="100">
        <v>11.487348396095697</v>
      </c>
      <c r="BW28" s="100">
        <v>8477.6631163186248</v>
      </c>
      <c r="BX28" s="100">
        <v>12.261609516138112</v>
      </c>
      <c r="BY28" s="100">
        <v>9049.0678229099267</v>
      </c>
      <c r="BZ28" s="100">
        <v>8.3314359780855884</v>
      </c>
      <c r="CA28" s="100">
        <v>6148.5997518271643</v>
      </c>
      <c r="CB28" s="100">
        <v>8.6278358661981809</v>
      </c>
      <c r="CC28" s="100">
        <v>6367.3428692542575</v>
      </c>
      <c r="CD28" s="100">
        <v>8.8764205471378226</v>
      </c>
      <c r="CE28" s="100">
        <v>6550.7983637877132</v>
      </c>
      <c r="CF28" s="100">
        <v>11.844103781784501</v>
      </c>
      <c r="CG28" s="100">
        <v>8740.9485909569612</v>
      </c>
      <c r="CH28" s="100">
        <v>8.9067298560711432</v>
      </c>
      <c r="CI28" s="100">
        <v>6573.1666337805036</v>
      </c>
      <c r="CJ28" s="100">
        <v>11.194009814161655</v>
      </c>
      <c r="CK28" s="100">
        <v>8261.1792428513018</v>
      </c>
      <c r="CL28" s="100">
        <v>8.6029660266147499</v>
      </c>
      <c r="CM28" s="100">
        <v>6348.9889276416852</v>
      </c>
      <c r="CN28" s="100">
        <v>11.24111936265998</v>
      </c>
      <c r="CO28" s="100">
        <v>8295.9460896430646</v>
      </c>
      <c r="CP28" s="100">
        <v>11.193697306908328</v>
      </c>
      <c r="CQ28" s="100">
        <v>8260.9486124983468</v>
      </c>
      <c r="CR28" s="100">
        <v>10.596459074441658</v>
      </c>
      <c r="CS28" s="100">
        <v>7820.1867969379437</v>
      </c>
      <c r="CT28" s="100">
        <v>10.047120131974014</v>
      </c>
      <c r="CU28" s="100">
        <v>7414.7746573968216</v>
      </c>
    </row>
    <row r="29" spans="2:99">
      <c r="C29" s="99" t="s">
        <v>195</v>
      </c>
      <c r="D29" s="100">
        <v>34.412869797403978</v>
      </c>
      <c r="E29" s="100">
        <v>11645.315139441505</v>
      </c>
      <c r="F29" s="100">
        <v>34.104182499218155</v>
      </c>
      <c r="G29" s="100">
        <v>11540.855357735423</v>
      </c>
      <c r="H29" s="100">
        <v>58.074536354795988</v>
      </c>
      <c r="I29" s="100">
        <v>19652.423102462963</v>
      </c>
      <c r="J29" s="100">
        <v>51</v>
      </c>
      <c r="K29" s="100">
        <v>17258.399999999998</v>
      </c>
      <c r="L29" s="100">
        <v>52</v>
      </c>
      <c r="M29" s="100">
        <v>17596.8</v>
      </c>
      <c r="N29" s="100">
        <v>61</v>
      </c>
      <c r="O29" s="100">
        <v>20642.399999999998</v>
      </c>
      <c r="P29" s="100">
        <v>43</v>
      </c>
      <c r="Q29" s="100">
        <v>14551.199999999999</v>
      </c>
      <c r="R29" s="100">
        <v>43</v>
      </c>
      <c r="S29" s="100">
        <v>14551.199999999999</v>
      </c>
      <c r="T29" s="100">
        <v>36</v>
      </c>
      <c r="U29" s="100">
        <v>12182.4</v>
      </c>
      <c r="V29" s="100">
        <v>57</v>
      </c>
      <c r="W29" s="100">
        <v>19288.8</v>
      </c>
      <c r="X29" s="100">
        <v>46</v>
      </c>
      <c r="Y29" s="100">
        <v>15566.4</v>
      </c>
      <c r="Z29" s="100">
        <v>43</v>
      </c>
      <c r="AA29" s="100">
        <v>14551.199999999999</v>
      </c>
      <c r="AB29" s="100">
        <v>53</v>
      </c>
      <c r="AC29" s="100">
        <v>17935.199999999997</v>
      </c>
      <c r="AD29" s="100">
        <v>62</v>
      </c>
      <c r="AE29" s="100">
        <v>20980.799999999999</v>
      </c>
      <c r="AF29" s="100">
        <v>44</v>
      </c>
      <c r="AG29" s="100">
        <v>14889.599999999999</v>
      </c>
      <c r="AH29" s="100">
        <v>53</v>
      </c>
      <c r="AI29" s="100">
        <v>17935.199999999997</v>
      </c>
      <c r="AJ29" s="100">
        <v>64</v>
      </c>
      <c r="AK29" s="100">
        <v>21657.599999999999</v>
      </c>
      <c r="AL29" s="100">
        <v>28.244384763131762</v>
      </c>
      <c r="AM29" s="100">
        <v>9557.8998038437876</v>
      </c>
      <c r="AN29" s="100">
        <v>8.6316679052238072</v>
      </c>
      <c r="AO29" s="100">
        <v>2920.9564191277364</v>
      </c>
      <c r="AP29" s="100">
        <v>10.967129035379003</v>
      </c>
      <c r="AQ29" s="100">
        <v>3711.2764655722544</v>
      </c>
      <c r="AR29" s="100">
        <v>13.096941013633995</v>
      </c>
      <c r="AS29" s="100">
        <v>4432.0048390137435</v>
      </c>
      <c r="AT29" s="100">
        <v>12.090003141922764</v>
      </c>
      <c r="AU29" s="100">
        <v>4091.2570632266634</v>
      </c>
      <c r="AV29" s="100">
        <v>11.602507634991882</v>
      </c>
      <c r="AW29" s="100">
        <v>3926.2885836812529</v>
      </c>
      <c r="AX29" s="100">
        <v>12.245076816427238</v>
      </c>
      <c r="AY29" s="100">
        <v>4143.7339946789771</v>
      </c>
      <c r="AZ29" s="100">
        <v>10.295446872360555</v>
      </c>
      <c r="BA29" s="100">
        <v>3483.9792216068117</v>
      </c>
      <c r="BB29" s="100">
        <v>10.425331189117427</v>
      </c>
      <c r="BC29" s="100">
        <v>3527.9320743973371</v>
      </c>
      <c r="BD29" s="100">
        <v>12.771404285187332</v>
      </c>
      <c r="BE29" s="100">
        <v>4321.8432101073931</v>
      </c>
      <c r="BF29" s="100">
        <v>12.609928506606842</v>
      </c>
      <c r="BG29" s="100">
        <v>4267.1998066357546</v>
      </c>
      <c r="BH29" s="100">
        <v>10.00956718550724</v>
      </c>
      <c r="BI29" s="100">
        <v>3387.2375355756499</v>
      </c>
      <c r="BJ29" s="100">
        <v>11.314741667798907</v>
      </c>
      <c r="BK29" s="100">
        <v>3828.9085803831499</v>
      </c>
      <c r="BL29" s="100">
        <v>12.204207619151157</v>
      </c>
      <c r="BM29" s="100">
        <v>4129.9038583207512</v>
      </c>
      <c r="BN29" s="100">
        <v>11.708329184001515</v>
      </c>
      <c r="BO29" s="100">
        <v>3962.0985958661126</v>
      </c>
      <c r="BP29" s="100">
        <v>14.391896537453563</v>
      </c>
      <c r="BQ29" s="100">
        <v>4870.2177882742853</v>
      </c>
      <c r="BR29" s="100">
        <v>10.661656252966996</v>
      </c>
      <c r="BS29" s="100">
        <v>3607.904476004031</v>
      </c>
      <c r="BT29" s="100">
        <v>11.951540176463734</v>
      </c>
      <c r="BU29" s="100">
        <v>4044.4011957153275</v>
      </c>
      <c r="BV29" s="100">
        <v>12.827539042306864</v>
      </c>
      <c r="BW29" s="100">
        <v>4340.8392119166419</v>
      </c>
      <c r="BX29" s="100">
        <v>13.523834025152331</v>
      </c>
      <c r="BY29" s="100">
        <v>4576.4654341115483</v>
      </c>
      <c r="BZ29" s="100">
        <v>8.3314359780855884</v>
      </c>
      <c r="CA29" s="100">
        <v>2819.357934984163</v>
      </c>
      <c r="CB29" s="100">
        <v>9.3089808030032994</v>
      </c>
      <c r="CC29" s="100">
        <v>3150.1591037363164</v>
      </c>
      <c r="CD29" s="100">
        <v>8.6699921623206642</v>
      </c>
      <c r="CE29" s="100">
        <v>2933.9253477293128</v>
      </c>
      <c r="CF29" s="100">
        <v>12.051895076201774</v>
      </c>
      <c r="CG29" s="100">
        <v>4078.3612937866801</v>
      </c>
      <c r="CH29" s="100">
        <v>9.0962347466258482</v>
      </c>
      <c r="CI29" s="100">
        <v>3078.1658382581868</v>
      </c>
      <c r="CJ29" s="100">
        <v>10.634309323453571</v>
      </c>
      <c r="CK29" s="100">
        <v>3598.6502750566883</v>
      </c>
      <c r="CL29" s="100">
        <v>9.4032419360672854</v>
      </c>
      <c r="CM29" s="100">
        <v>3182.057071165169</v>
      </c>
      <c r="CN29" s="100">
        <v>9.9921061001422036</v>
      </c>
      <c r="CO29" s="100">
        <v>3381.3287042881216</v>
      </c>
      <c r="CP29" s="100">
        <v>11.650582911271933</v>
      </c>
      <c r="CQ29" s="100">
        <v>3942.5572571744219</v>
      </c>
      <c r="CR29" s="100">
        <v>10.596459074441658</v>
      </c>
      <c r="CS29" s="100">
        <v>3585.8417507910567</v>
      </c>
      <c r="CT29" s="100">
        <v>9.1168312308653086</v>
      </c>
      <c r="CU29" s="100">
        <v>3085.1356885248201</v>
      </c>
    </row>
    <row r="30" spans="2:99">
      <c r="C30" s="99" t="s">
        <v>196</v>
      </c>
      <c r="D30" s="100">
        <v>40</v>
      </c>
      <c r="E30" s="100">
        <v>5568</v>
      </c>
      <c r="F30" s="100">
        <v>40.104182499218155</v>
      </c>
      <c r="G30" s="100">
        <v>5582.5022038911666</v>
      </c>
      <c r="H30" s="100">
        <v>58.087689829171744</v>
      </c>
      <c r="I30" s="100">
        <v>8085.8064242207065</v>
      </c>
      <c r="J30" s="100">
        <v>54</v>
      </c>
      <c r="K30" s="100">
        <v>7516.7999999999993</v>
      </c>
      <c r="L30" s="100">
        <v>50</v>
      </c>
      <c r="M30" s="100">
        <v>6959.9999999999991</v>
      </c>
      <c r="N30" s="100">
        <v>53</v>
      </c>
      <c r="O30" s="100">
        <v>7377.5999999999995</v>
      </c>
      <c r="P30" s="100">
        <v>46</v>
      </c>
      <c r="Q30" s="100">
        <v>6403.2</v>
      </c>
      <c r="R30" s="100">
        <v>50</v>
      </c>
      <c r="S30" s="100">
        <v>6959.9999999999991</v>
      </c>
      <c r="T30" s="100">
        <v>41</v>
      </c>
      <c r="U30" s="100">
        <v>5707.2</v>
      </c>
      <c r="V30" s="100">
        <v>60</v>
      </c>
      <c r="W30" s="100">
        <v>8352</v>
      </c>
      <c r="X30" s="100">
        <v>43</v>
      </c>
      <c r="Y30" s="100">
        <v>5985.5999999999995</v>
      </c>
      <c r="Z30" s="100">
        <v>44</v>
      </c>
      <c r="AA30" s="100">
        <v>6124.7999999999993</v>
      </c>
      <c r="AB30" s="100">
        <v>47</v>
      </c>
      <c r="AC30" s="100">
        <v>6542.4</v>
      </c>
      <c r="AD30" s="100">
        <v>65</v>
      </c>
      <c r="AE30" s="100">
        <v>9048</v>
      </c>
      <c r="AF30" s="100">
        <v>44</v>
      </c>
      <c r="AG30" s="100">
        <v>6124.7999999999993</v>
      </c>
      <c r="AH30" s="100">
        <v>53</v>
      </c>
      <c r="AI30" s="100">
        <v>7377.5999999999995</v>
      </c>
      <c r="AJ30" s="100">
        <v>72</v>
      </c>
      <c r="AK30" s="100">
        <v>10022.4</v>
      </c>
      <c r="AL30" s="100">
        <v>29.528220434183204</v>
      </c>
      <c r="AM30" s="100">
        <v>4110.328284438302</v>
      </c>
      <c r="AN30" s="100">
        <v>10.549816328606877</v>
      </c>
      <c r="AO30" s="100">
        <v>1468.534432942077</v>
      </c>
      <c r="AP30" s="100">
        <v>10.743310075473307</v>
      </c>
      <c r="AQ30" s="100">
        <v>1495.4687625058841</v>
      </c>
      <c r="AR30" s="100">
        <v>13.650332887449515</v>
      </c>
      <c r="AS30" s="100">
        <v>1900.1263379329723</v>
      </c>
      <c r="AT30" s="100">
        <v>12.090003141922764</v>
      </c>
      <c r="AU30" s="100">
        <v>1682.9284373556486</v>
      </c>
      <c r="AV30" s="100">
        <v>13.434482524727441</v>
      </c>
      <c r="AW30" s="100">
        <v>1870.0799674420596</v>
      </c>
      <c r="AX30" s="100">
        <v>13.411274608467926</v>
      </c>
      <c r="AY30" s="100">
        <v>1866.8494254987352</v>
      </c>
      <c r="AZ30" s="100">
        <v>11.736809434491034</v>
      </c>
      <c r="BA30" s="100">
        <v>1633.7638732811517</v>
      </c>
      <c r="BB30" s="100">
        <v>9.7870456061102384</v>
      </c>
      <c r="BC30" s="100">
        <v>1362.3567483705451</v>
      </c>
      <c r="BD30" s="100">
        <v>10.946917958732</v>
      </c>
      <c r="BE30" s="100">
        <v>1523.8109798554942</v>
      </c>
      <c r="BF30" s="100">
        <v>12.439524067328371</v>
      </c>
      <c r="BG30" s="100">
        <v>1731.5817501721092</v>
      </c>
      <c r="BH30" s="100">
        <v>9.7593280058695608</v>
      </c>
      <c r="BI30" s="100">
        <v>1358.4984584170427</v>
      </c>
      <c r="BJ30" s="100">
        <v>9.9569726676630381</v>
      </c>
      <c r="BK30" s="100">
        <v>1386.0105953386949</v>
      </c>
      <c r="BL30" s="100">
        <v>11.003793754972355</v>
      </c>
      <c r="BM30" s="100">
        <v>1531.7280906921517</v>
      </c>
      <c r="BN30" s="100">
        <v>12.19617623333491</v>
      </c>
      <c r="BO30" s="100">
        <v>1697.7077316802192</v>
      </c>
      <c r="BP30" s="100">
        <v>11.962095823338027</v>
      </c>
      <c r="BQ30" s="100">
        <v>1665.1237386086532</v>
      </c>
      <c r="BR30" s="100">
        <v>9.7731848985530796</v>
      </c>
      <c r="BS30" s="100">
        <v>1360.4273378785886</v>
      </c>
      <c r="BT30" s="100">
        <v>11.553155503914942</v>
      </c>
      <c r="BU30" s="100">
        <v>1608.1992461449597</v>
      </c>
      <c r="BV30" s="100">
        <v>13.210450655510053</v>
      </c>
      <c r="BW30" s="100">
        <v>1838.8947312469993</v>
      </c>
      <c r="BX30" s="100">
        <v>13.88446959915639</v>
      </c>
      <c r="BY30" s="100">
        <v>1932.7181682025694</v>
      </c>
      <c r="BZ30" s="100">
        <v>9.0069578141465811</v>
      </c>
      <c r="CA30" s="100">
        <v>1253.7685277292039</v>
      </c>
      <c r="CB30" s="100">
        <v>8.400787553929808</v>
      </c>
      <c r="CC30" s="100">
        <v>1169.3896275070292</v>
      </c>
      <c r="CD30" s="100">
        <v>8.2571353926863473</v>
      </c>
      <c r="CE30" s="100">
        <v>1149.3932466619394</v>
      </c>
      <c r="CF30" s="100">
        <v>12.675268959453589</v>
      </c>
      <c r="CG30" s="100">
        <v>1764.3974391559395</v>
      </c>
      <c r="CH30" s="100">
        <v>8.7172249655164382</v>
      </c>
      <c r="CI30" s="100">
        <v>1213.4377151998881</v>
      </c>
      <c r="CJ30" s="100">
        <v>11.753710304869736</v>
      </c>
      <c r="CK30" s="100">
        <v>1636.1164744378673</v>
      </c>
      <c r="CL30" s="100">
        <v>8.6029660266147499</v>
      </c>
      <c r="CM30" s="100">
        <v>1197.5328709047731</v>
      </c>
      <c r="CN30" s="100">
        <v>11.954841226955851</v>
      </c>
      <c r="CO30" s="100">
        <v>1664.1138987922543</v>
      </c>
      <c r="CP30" s="100">
        <v>13.021239724362749</v>
      </c>
      <c r="CQ30" s="100">
        <v>1812.5565696312945</v>
      </c>
      <c r="CR30" s="100">
        <v>11.381381968844742</v>
      </c>
      <c r="CS30" s="100">
        <v>1584.288370063188</v>
      </c>
      <c r="CT30" s="100">
        <v>9.6750045715305326</v>
      </c>
      <c r="CU30" s="100">
        <v>1346.7606363570501</v>
      </c>
    </row>
    <row r="31" spans="2:99">
      <c r="C31" s="99" t="s">
        <v>197</v>
      </c>
      <c r="D31" s="100">
        <v>34.412869797403978</v>
      </c>
      <c r="E31" s="100">
        <v>11727.906026955276</v>
      </c>
      <c r="F31" s="100">
        <v>38.109391624179061</v>
      </c>
      <c r="G31" s="100">
        <v>12987.680665520224</v>
      </c>
      <c r="H31" s="100">
        <v>58.074536354795988</v>
      </c>
      <c r="I31" s="100">
        <v>19791.801989714473</v>
      </c>
      <c r="J31" s="100">
        <v>51</v>
      </c>
      <c r="K31" s="100">
        <v>17380.8</v>
      </c>
      <c r="L31" s="100">
        <v>45</v>
      </c>
      <c r="M31" s="100">
        <v>15336</v>
      </c>
      <c r="N31" s="100">
        <v>54</v>
      </c>
      <c r="O31" s="100">
        <v>18403.2</v>
      </c>
      <c r="P31" s="100">
        <v>41</v>
      </c>
      <c r="Q31" s="100">
        <v>13972.800000000001</v>
      </c>
      <c r="R31" s="100">
        <v>46</v>
      </c>
      <c r="S31" s="100">
        <v>15676.800000000001</v>
      </c>
      <c r="T31" s="100">
        <v>38</v>
      </c>
      <c r="U31" s="100">
        <v>12950.4</v>
      </c>
      <c r="V31" s="100">
        <v>58</v>
      </c>
      <c r="W31" s="100">
        <v>19766.400000000001</v>
      </c>
      <c r="X31" s="100">
        <v>48</v>
      </c>
      <c r="Y31" s="100">
        <v>16358.400000000001</v>
      </c>
      <c r="Z31" s="100">
        <v>46</v>
      </c>
      <c r="AA31" s="100">
        <v>15676.800000000001</v>
      </c>
      <c r="AB31" s="100">
        <v>53</v>
      </c>
      <c r="AC31" s="100">
        <v>18062.400000000001</v>
      </c>
      <c r="AD31" s="100">
        <v>65</v>
      </c>
      <c r="AE31" s="100">
        <v>22152</v>
      </c>
      <c r="AF31" s="100">
        <v>44</v>
      </c>
      <c r="AG31" s="100">
        <v>14995.2</v>
      </c>
      <c r="AH31" s="100">
        <v>47</v>
      </c>
      <c r="AI31" s="100">
        <v>16017.6</v>
      </c>
      <c r="AJ31" s="100">
        <v>62</v>
      </c>
      <c r="AK31" s="100">
        <v>21129.600000000002</v>
      </c>
      <c r="AL31" s="100">
        <v>25.676713421028872</v>
      </c>
      <c r="AM31" s="100">
        <v>8750.6239338866399</v>
      </c>
      <c r="AN31" s="100">
        <v>9.3989272745770336</v>
      </c>
      <c r="AO31" s="100">
        <v>3203.154415175853</v>
      </c>
      <c r="AP31" s="100">
        <v>9.6242152759448381</v>
      </c>
      <c r="AQ31" s="100">
        <v>3279.9325660420009</v>
      </c>
      <c r="AR31" s="100">
        <v>12.543549139818476</v>
      </c>
      <c r="AS31" s="100">
        <v>4274.8415468501362</v>
      </c>
      <c r="AT31" s="100">
        <v>11.322383894816557</v>
      </c>
      <c r="AU31" s="100">
        <v>3858.6684313534829</v>
      </c>
      <c r="AV31" s="100">
        <v>10.991849338413362</v>
      </c>
      <c r="AW31" s="100">
        <v>3746.0222545312736</v>
      </c>
      <c r="AX31" s="100">
        <v>12.82817571244758</v>
      </c>
      <c r="AY31" s="100">
        <v>4371.8422828021357</v>
      </c>
      <c r="AZ31" s="100">
        <v>10.501355809807766</v>
      </c>
      <c r="BA31" s="100">
        <v>3578.8620599824867</v>
      </c>
      <c r="BB31" s="100">
        <v>9.9998074671126354</v>
      </c>
      <c r="BC31" s="100">
        <v>3407.9343847919863</v>
      </c>
      <c r="BD31" s="100">
        <v>12.543343494380416</v>
      </c>
      <c r="BE31" s="100">
        <v>4274.7714628848462</v>
      </c>
      <c r="BF31" s="100">
        <v>12.950737385163784</v>
      </c>
      <c r="BG31" s="100">
        <v>4413.6113008638176</v>
      </c>
      <c r="BH31" s="100">
        <v>10.259806365144922</v>
      </c>
      <c r="BI31" s="100">
        <v>3496.5420092413892</v>
      </c>
      <c r="BJ31" s="100">
        <v>10.183267501019015</v>
      </c>
      <c r="BK31" s="100">
        <v>3470.4575643472804</v>
      </c>
      <c r="BL31" s="100">
        <v>11.403931709698622</v>
      </c>
      <c r="BM31" s="100">
        <v>3886.4599266652904</v>
      </c>
      <c r="BN31" s="100">
        <v>11.708329184001515</v>
      </c>
      <c r="BO31" s="100">
        <v>3990.1985859077167</v>
      </c>
      <c r="BP31" s="100">
        <v>11.962095823338027</v>
      </c>
      <c r="BQ31" s="100">
        <v>4076.6822565935995</v>
      </c>
      <c r="BR31" s="100">
        <v>9.1068313827426426</v>
      </c>
      <c r="BS31" s="100">
        <v>3103.6081352386927</v>
      </c>
      <c r="BT31" s="100">
        <v>11.752347840189337</v>
      </c>
      <c r="BU31" s="100">
        <v>4005.2001439365263</v>
      </c>
      <c r="BV31" s="100">
        <v>13.976273881916434</v>
      </c>
      <c r="BW31" s="100">
        <v>4763.1141389571212</v>
      </c>
      <c r="BX31" s="100">
        <v>12.441927303140144</v>
      </c>
      <c r="BY31" s="100">
        <v>4240.2088249101607</v>
      </c>
      <c r="BZ31" s="100">
        <v>9.2321317595002466</v>
      </c>
      <c r="CA31" s="100">
        <v>3146.3105036376842</v>
      </c>
      <c r="CB31" s="100">
        <v>9.5360291152716723</v>
      </c>
      <c r="CC31" s="100">
        <v>3249.878722484586</v>
      </c>
      <c r="CD31" s="100">
        <v>9.082848931954981</v>
      </c>
      <c r="CE31" s="100">
        <v>3095.4349160102574</v>
      </c>
      <c r="CF31" s="100">
        <v>11.012938604115414</v>
      </c>
      <c r="CG31" s="100">
        <v>3753.2094762825332</v>
      </c>
      <c r="CH31" s="100">
        <v>9.0962347466258482</v>
      </c>
      <c r="CI31" s="100">
        <v>3099.9968016500893</v>
      </c>
      <c r="CJ31" s="100">
        <v>10.634309323453571</v>
      </c>
      <c r="CK31" s="100">
        <v>3624.1726174329774</v>
      </c>
      <c r="CL31" s="100">
        <v>9.6033109134304198</v>
      </c>
      <c r="CM31" s="100">
        <v>3272.808359297087</v>
      </c>
      <c r="CN31" s="100">
        <v>11.419549828733947</v>
      </c>
      <c r="CO31" s="100">
        <v>3891.7825816325294</v>
      </c>
      <c r="CP31" s="100">
        <v>13.021239724362749</v>
      </c>
      <c r="CQ31" s="100">
        <v>4437.6384980628254</v>
      </c>
      <c r="CR31" s="100">
        <v>11.185151245243972</v>
      </c>
      <c r="CS31" s="100">
        <v>3811.8995443791459</v>
      </c>
      <c r="CT31" s="100">
        <v>10.047120131974014</v>
      </c>
      <c r="CU31" s="100">
        <v>3424.0585409767441</v>
      </c>
    </row>
    <row r="32" spans="2:99">
      <c r="C32" s="99" t="s">
        <v>198</v>
      </c>
      <c r="D32" s="100">
        <v>35.412869797403978</v>
      </c>
      <c r="E32" s="100">
        <v>29746.810629819342</v>
      </c>
      <c r="F32" s="100">
        <v>35.104182499218155</v>
      </c>
      <c r="G32" s="100">
        <v>29487.513299343249</v>
      </c>
      <c r="H32" s="100">
        <v>50.074536354795988</v>
      </c>
      <c r="I32" s="100">
        <v>42062.610538028632</v>
      </c>
      <c r="J32" s="100">
        <v>51</v>
      </c>
      <c r="K32" s="100">
        <v>42840</v>
      </c>
      <c r="L32" s="100">
        <v>45</v>
      </c>
      <c r="M32" s="100">
        <v>37800</v>
      </c>
      <c r="N32" s="100">
        <v>55</v>
      </c>
      <c r="O32" s="100">
        <v>46200</v>
      </c>
      <c r="P32" s="100">
        <v>41</v>
      </c>
      <c r="Q32" s="100">
        <v>34440</v>
      </c>
      <c r="R32" s="100">
        <v>40</v>
      </c>
      <c r="S32" s="100">
        <v>33600</v>
      </c>
      <c r="T32" s="100">
        <v>37</v>
      </c>
      <c r="U32" s="100">
        <v>31080</v>
      </c>
      <c r="V32" s="100">
        <v>54</v>
      </c>
      <c r="W32" s="100">
        <v>45360</v>
      </c>
      <c r="X32" s="100">
        <v>45</v>
      </c>
      <c r="Y32" s="100">
        <v>37800</v>
      </c>
      <c r="Z32" s="100">
        <v>46</v>
      </c>
      <c r="AA32" s="100">
        <v>38640</v>
      </c>
      <c r="AB32" s="100">
        <v>51</v>
      </c>
      <c r="AC32" s="100">
        <v>42840</v>
      </c>
      <c r="AD32" s="100">
        <v>59</v>
      </c>
      <c r="AE32" s="100">
        <v>49560</v>
      </c>
      <c r="AF32" s="100">
        <v>41</v>
      </c>
      <c r="AG32" s="100">
        <v>34440</v>
      </c>
      <c r="AH32" s="100">
        <v>50</v>
      </c>
      <c r="AI32" s="100">
        <v>42000</v>
      </c>
      <c r="AJ32" s="100">
        <v>68</v>
      </c>
      <c r="AK32" s="100">
        <v>57120</v>
      </c>
      <c r="AL32" s="100">
        <v>27.388494315764135</v>
      </c>
      <c r="AM32" s="100">
        <v>23006.335225241874</v>
      </c>
      <c r="AN32" s="100">
        <v>8.8234827475621138</v>
      </c>
      <c r="AO32" s="100">
        <v>7411.7255079521756</v>
      </c>
      <c r="AP32" s="100">
        <v>9.1765773561334516</v>
      </c>
      <c r="AQ32" s="100">
        <v>7708.3249791520993</v>
      </c>
      <c r="AR32" s="100">
        <v>12.359085181879967</v>
      </c>
      <c r="AS32" s="100">
        <v>10381.631552779172</v>
      </c>
      <c r="AT32" s="100">
        <v>11.706193518369661</v>
      </c>
      <c r="AU32" s="100">
        <v>9833.2025554305146</v>
      </c>
      <c r="AV32" s="100">
        <v>11.602507634991882</v>
      </c>
      <c r="AW32" s="100">
        <v>9746.1064133931814</v>
      </c>
      <c r="AX32" s="100">
        <v>11.85634421908034</v>
      </c>
      <c r="AY32" s="100">
        <v>9959.3291440274861</v>
      </c>
      <c r="AZ32" s="100">
        <v>10.295446872360555</v>
      </c>
      <c r="BA32" s="100">
        <v>8648.1753727828673</v>
      </c>
      <c r="BB32" s="100">
        <v>9.7870456061102384</v>
      </c>
      <c r="BC32" s="100">
        <v>8221.1183091326002</v>
      </c>
      <c r="BD32" s="100">
        <v>10.034674795504332</v>
      </c>
      <c r="BE32" s="100">
        <v>8429.1268282236379</v>
      </c>
      <c r="BF32" s="100">
        <v>11.246692992379076</v>
      </c>
      <c r="BG32" s="100">
        <v>9447.2221135984237</v>
      </c>
      <c r="BH32" s="100">
        <v>8.0076537484057919</v>
      </c>
      <c r="BI32" s="100">
        <v>6726.4291486608654</v>
      </c>
      <c r="BJ32" s="100">
        <v>10.635857167730972</v>
      </c>
      <c r="BK32" s="100">
        <v>8934.1200208940172</v>
      </c>
      <c r="BL32" s="100">
        <v>10.603655800246086</v>
      </c>
      <c r="BM32" s="100">
        <v>8907.070872206712</v>
      </c>
      <c r="BN32" s="100">
        <v>10.407403719112457</v>
      </c>
      <c r="BO32" s="100">
        <v>8742.2191240544635</v>
      </c>
      <c r="BP32" s="100">
        <v>13.457357801255283</v>
      </c>
      <c r="BQ32" s="100">
        <v>11304.180553054437</v>
      </c>
      <c r="BR32" s="100">
        <v>8.8847135441391636</v>
      </c>
      <c r="BS32" s="100">
        <v>7463.1593770768977</v>
      </c>
      <c r="BT32" s="100">
        <v>10.158809149994173</v>
      </c>
      <c r="BU32" s="100">
        <v>8533.3996859951058</v>
      </c>
      <c r="BV32" s="100">
        <v>11.870260009298889</v>
      </c>
      <c r="BW32" s="100">
        <v>9971.0184078110669</v>
      </c>
      <c r="BX32" s="100">
        <v>12.982880664146236</v>
      </c>
      <c r="BY32" s="100">
        <v>10905.619757882838</v>
      </c>
      <c r="BZ32" s="100">
        <v>8.106262032731923</v>
      </c>
      <c r="CA32" s="100">
        <v>6809.2601074948152</v>
      </c>
      <c r="CB32" s="100">
        <v>9.0819324907349266</v>
      </c>
      <c r="CC32" s="100">
        <v>7628.8232922173383</v>
      </c>
      <c r="CD32" s="100">
        <v>7.6378502382348712</v>
      </c>
      <c r="CE32" s="100">
        <v>6415.7942001172914</v>
      </c>
      <c r="CF32" s="100">
        <v>10.805147309698141</v>
      </c>
      <c r="CG32" s="100">
        <v>9076.3237401464376</v>
      </c>
      <c r="CH32" s="100">
        <v>7.7697005127429115</v>
      </c>
      <c r="CI32" s="100">
        <v>6526.548430704046</v>
      </c>
      <c r="CJ32" s="100">
        <v>10.634309323453571</v>
      </c>
      <c r="CK32" s="100">
        <v>8932.8198317009992</v>
      </c>
      <c r="CL32" s="100">
        <v>8.8030350039778842</v>
      </c>
      <c r="CM32" s="100">
        <v>7394.5494033414225</v>
      </c>
      <c r="CN32" s="100">
        <v>11.24111936265998</v>
      </c>
      <c r="CO32" s="100">
        <v>9442.5402646343828</v>
      </c>
      <c r="CP32" s="100">
        <v>12.107468515635539</v>
      </c>
      <c r="CQ32" s="100">
        <v>10170.273553133853</v>
      </c>
      <c r="CR32" s="100">
        <v>10.79268979804243</v>
      </c>
      <c r="CS32" s="100">
        <v>9065.8594303556401</v>
      </c>
      <c r="CT32" s="100">
        <v>10.047120131974014</v>
      </c>
      <c r="CU32" s="100">
        <v>8439.5809108581707</v>
      </c>
    </row>
    <row r="33" spans="2:99">
      <c r="C33" s="99" t="s">
        <v>199</v>
      </c>
      <c r="D33" s="100">
        <v>37</v>
      </c>
      <c r="E33" s="100">
        <v>17538</v>
      </c>
      <c r="F33" s="100">
        <v>36.114600749139967</v>
      </c>
      <c r="G33" s="100">
        <v>17118.320755092343</v>
      </c>
      <c r="H33" s="100">
        <v>50.078920846254576</v>
      </c>
      <c r="I33" s="100">
        <v>23737.408481124668</v>
      </c>
      <c r="J33" s="100">
        <v>54</v>
      </c>
      <c r="K33" s="100">
        <v>25596</v>
      </c>
      <c r="L33" s="100">
        <v>42</v>
      </c>
      <c r="M33" s="100">
        <v>19908</v>
      </c>
      <c r="N33" s="100">
        <v>53</v>
      </c>
      <c r="O33" s="100">
        <v>25122</v>
      </c>
      <c r="P33" s="100">
        <v>47</v>
      </c>
      <c r="Q33" s="100">
        <v>22278</v>
      </c>
      <c r="R33" s="100">
        <v>43</v>
      </c>
      <c r="S33" s="100">
        <v>20382</v>
      </c>
      <c r="T33" s="100">
        <v>38</v>
      </c>
      <c r="U33" s="100">
        <v>18012</v>
      </c>
      <c r="V33" s="100">
        <v>51</v>
      </c>
      <c r="W33" s="100">
        <v>24174</v>
      </c>
      <c r="X33" s="100">
        <v>41</v>
      </c>
      <c r="Y33" s="100">
        <v>19434</v>
      </c>
      <c r="Z33" s="100">
        <v>44</v>
      </c>
      <c r="AA33" s="100">
        <v>20856</v>
      </c>
      <c r="AB33" s="100">
        <v>51</v>
      </c>
      <c r="AC33" s="100">
        <v>24174</v>
      </c>
      <c r="AD33" s="100">
        <v>62</v>
      </c>
      <c r="AE33" s="100">
        <v>29388</v>
      </c>
      <c r="AF33" s="100">
        <v>43</v>
      </c>
      <c r="AG33" s="100">
        <v>20382</v>
      </c>
      <c r="AH33" s="100">
        <v>54</v>
      </c>
      <c r="AI33" s="100">
        <v>25596</v>
      </c>
      <c r="AJ33" s="100">
        <v>63</v>
      </c>
      <c r="AK33" s="100">
        <v>29862</v>
      </c>
      <c r="AL33" s="100">
        <v>28.672329986815576</v>
      </c>
      <c r="AM33" s="100">
        <v>13590.684413750583</v>
      </c>
      <c r="AN33" s="100">
        <v>9.9743718015919551</v>
      </c>
      <c r="AO33" s="100">
        <v>4727.8522339545871</v>
      </c>
      <c r="AP33" s="100">
        <v>10.743310075473307</v>
      </c>
      <c r="AQ33" s="100">
        <v>5092.3289757743478</v>
      </c>
      <c r="AR33" s="100">
        <v>11.621229350125938</v>
      </c>
      <c r="AS33" s="100">
        <v>5508.4627119596953</v>
      </c>
      <c r="AT33" s="100">
        <v>11.706193518369661</v>
      </c>
      <c r="AU33" s="100">
        <v>5548.7357277072197</v>
      </c>
      <c r="AV33" s="100">
        <v>11.398954869465708</v>
      </c>
      <c r="AW33" s="100">
        <v>5403.1046081267459</v>
      </c>
      <c r="AX33" s="100">
        <v>11.467611621733443</v>
      </c>
      <c r="AY33" s="100">
        <v>5435.6479087016523</v>
      </c>
      <c r="AZ33" s="100">
        <v>11.530900497043822</v>
      </c>
      <c r="BA33" s="100">
        <v>5465.6468355987718</v>
      </c>
      <c r="BB33" s="100">
        <v>9.3615218841054446</v>
      </c>
      <c r="BC33" s="100">
        <v>4437.3613730659808</v>
      </c>
      <c r="BD33" s="100">
        <v>12.543343494380416</v>
      </c>
      <c r="BE33" s="100">
        <v>5945.5448163363171</v>
      </c>
      <c r="BF33" s="100">
        <v>12.950737385163784</v>
      </c>
      <c r="BG33" s="100">
        <v>6138.6495205676338</v>
      </c>
      <c r="BH33" s="100">
        <v>10.00956718550724</v>
      </c>
      <c r="BI33" s="100">
        <v>4744.5348459304323</v>
      </c>
      <c r="BJ33" s="100">
        <v>10.409562334374995</v>
      </c>
      <c r="BK33" s="100">
        <v>4934.1325464937472</v>
      </c>
      <c r="BL33" s="100">
        <v>12.004138641788023</v>
      </c>
      <c r="BM33" s="100">
        <v>5689.9617162075228</v>
      </c>
      <c r="BN33" s="100">
        <v>11.220482134668117</v>
      </c>
      <c r="BO33" s="100">
        <v>5318.5085318326874</v>
      </c>
      <c r="BP33" s="100">
        <v>13.644265548494937</v>
      </c>
      <c r="BQ33" s="100">
        <v>6467.3818699866006</v>
      </c>
      <c r="BR33" s="100">
        <v>9.7731848985530796</v>
      </c>
      <c r="BS33" s="100">
        <v>4632.4896419141596</v>
      </c>
      <c r="BT33" s="100">
        <v>10.955578495091755</v>
      </c>
      <c r="BU33" s="100">
        <v>5192.9442066734919</v>
      </c>
      <c r="BV33" s="100">
        <v>13.976273881916434</v>
      </c>
      <c r="BW33" s="100">
        <v>6624.7538200283898</v>
      </c>
      <c r="BX33" s="100">
        <v>11.179702794125925</v>
      </c>
      <c r="BY33" s="100">
        <v>5299.1791244156884</v>
      </c>
      <c r="BZ33" s="100">
        <v>8.106262032731923</v>
      </c>
      <c r="CA33" s="100">
        <v>3842.3682035149313</v>
      </c>
      <c r="CB33" s="100">
        <v>9.3089808030032994</v>
      </c>
      <c r="CC33" s="100">
        <v>4412.4569006235643</v>
      </c>
      <c r="CD33" s="100">
        <v>8.463563777503504</v>
      </c>
      <c r="CE33" s="100">
        <v>4011.7292305366609</v>
      </c>
      <c r="CF33" s="100">
        <v>12.259686370619045</v>
      </c>
      <c r="CG33" s="100">
        <v>5811.0913396734277</v>
      </c>
      <c r="CH33" s="100">
        <v>8.7172249655164382</v>
      </c>
      <c r="CI33" s="100">
        <v>4131.9646336547921</v>
      </c>
      <c r="CJ33" s="100">
        <v>12.31341079557782</v>
      </c>
      <c r="CK33" s="100">
        <v>5836.5567171038865</v>
      </c>
      <c r="CL33" s="100">
        <v>9.2031729587041511</v>
      </c>
      <c r="CM33" s="100">
        <v>4362.3039824257676</v>
      </c>
      <c r="CN33" s="100">
        <v>10.884258430512045</v>
      </c>
      <c r="CO33" s="100">
        <v>5159.1384960627092</v>
      </c>
      <c r="CP33" s="100">
        <v>13.249682526544552</v>
      </c>
      <c r="CQ33" s="100">
        <v>6280.3495175821172</v>
      </c>
      <c r="CR33" s="100">
        <v>10.9889205216432</v>
      </c>
      <c r="CS33" s="100">
        <v>5208.748327258877</v>
      </c>
      <c r="CT33" s="100">
        <v>10.047120131974014</v>
      </c>
      <c r="CU33" s="100">
        <v>4762.3349425556826</v>
      </c>
    </row>
    <row r="34" spans="2:99">
      <c r="C34" s="99" t="s">
        <v>200</v>
      </c>
      <c r="D34" s="100">
        <v>32</v>
      </c>
      <c r="E34" s="100">
        <v>17548.8</v>
      </c>
      <c r="F34" s="100">
        <v>34.093764249296342</v>
      </c>
      <c r="G34" s="100">
        <v>18697.020314314112</v>
      </c>
      <c r="H34" s="100">
        <v>57.078920846254576</v>
      </c>
      <c r="I34" s="100">
        <v>31302.080192086007</v>
      </c>
      <c r="J34" s="100">
        <v>58</v>
      </c>
      <c r="K34" s="100">
        <v>31807.199999999997</v>
      </c>
      <c r="L34" s="100">
        <v>49</v>
      </c>
      <c r="M34" s="100">
        <v>26871.599999999999</v>
      </c>
      <c r="N34" s="100">
        <v>49</v>
      </c>
      <c r="O34" s="100">
        <v>26871.599999999999</v>
      </c>
      <c r="P34" s="100">
        <v>45</v>
      </c>
      <c r="Q34" s="100">
        <v>24678</v>
      </c>
      <c r="R34" s="100">
        <v>48</v>
      </c>
      <c r="S34" s="100">
        <v>26323.199999999997</v>
      </c>
      <c r="T34" s="100">
        <v>33</v>
      </c>
      <c r="U34" s="100">
        <v>18097.2</v>
      </c>
      <c r="V34" s="100">
        <v>56</v>
      </c>
      <c r="W34" s="100">
        <v>30710.399999999998</v>
      </c>
      <c r="X34" s="100">
        <v>45</v>
      </c>
      <c r="Y34" s="100">
        <v>24678</v>
      </c>
      <c r="Z34" s="100">
        <v>43</v>
      </c>
      <c r="AA34" s="100">
        <v>23581.200000000001</v>
      </c>
      <c r="AB34" s="100">
        <v>45</v>
      </c>
      <c r="AC34" s="100">
        <v>24678</v>
      </c>
      <c r="AD34" s="100">
        <v>63</v>
      </c>
      <c r="AE34" s="100">
        <v>34549.199999999997</v>
      </c>
      <c r="AF34" s="100">
        <v>37</v>
      </c>
      <c r="AG34" s="100">
        <v>20290.8</v>
      </c>
      <c r="AH34" s="100">
        <v>48</v>
      </c>
      <c r="AI34" s="100">
        <v>26323.199999999997</v>
      </c>
      <c r="AJ34" s="100">
        <v>67</v>
      </c>
      <c r="AK34" s="100">
        <v>36742.799999999996</v>
      </c>
      <c r="AL34" s="100">
        <v>25.676713421028872</v>
      </c>
      <c r="AM34" s="100">
        <v>14081.109640092232</v>
      </c>
      <c r="AN34" s="100">
        <v>8.6316679052238072</v>
      </c>
      <c r="AO34" s="100">
        <v>4733.6066792247357</v>
      </c>
      <c r="AP34" s="100">
        <v>10.29567215566192</v>
      </c>
      <c r="AQ34" s="100">
        <v>5646.1466101649967</v>
      </c>
      <c r="AR34" s="100">
        <v>13.096941013633995</v>
      </c>
      <c r="AS34" s="100">
        <v>7182.362451876882</v>
      </c>
      <c r="AT34" s="100">
        <v>10.938574271263453</v>
      </c>
      <c r="AU34" s="100">
        <v>5998.7141303608778</v>
      </c>
      <c r="AV34" s="100">
        <v>11.398954869465708</v>
      </c>
      <c r="AW34" s="100">
        <v>6251.1868504149943</v>
      </c>
      <c r="AX34" s="100">
        <v>12.633809413774133</v>
      </c>
      <c r="AY34" s="100">
        <v>6928.3810825137343</v>
      </c>
      <c r="AZ34" s="100">
        <v>10.295446872360555</v>
      </c>
      <c r="BA34" s="100">
        <v>5646.0230648025281</v>
      </c>
      <c r="BB34" s="100">
        <v>10.212569328115032</v>
      </c>
      <c r="BC34" s="100">
        <v>5600.5730195382839</v>
      </c>
      <c r="BD34" s="100">
        <v>10.262735586311249</v>
      </c>
      <c r="BE34" s="100">
        <v>5628.0841955330889</v>
      </c>
      <c r="BF34" s="100">
        <v>11.757906310214487</v>
      </c>
      <c r="BG34" s="100">
        <v>6448.0358205216244</v>
      </c>
      <c r="BH34" s="100">
        <v>9.7593280058695608</v>
      </c>
      <c r="BI34" s="100">
        <v>5352.0154784188671</v>
      </c>
      <c r="BJ34" s="100">
        <v>10.183267501019015</v>
      </c>
      <c r="BK34" s="100">
        <v>5584.5038975588277</v>
      </c>
      <c r="BL34" s="100">
        <v>11.403931709698622</v>
      </c>
      <c r="BM34" s="100">
        <v>6253.9161495987237</v>
      </c>
      <c r="BN34" s="100">
        <v>11.057866451556986</v>
      </c>
      <c r="BO34" s="100">
        <v>6064.1339620338513</v>
      </c>
      <c r="BP34" s="100">
        <v>11.962095823338027</v>
      </c>
      <c r="BQ34" s="100">
        <v>6560.0133495185737</v>
      </c>
      <c r="BR34" s="100">
        <v>10.439538414363517</v>
      </c>
      <c r="BS34" s="100">
        <v>5725.042866436952</v>
      </c>
      <c r="BT34" s="100">
        <v>11.951540176463734</v>
      </c>
      <c r="BU34" s="100">
        <v>6554.2246327727116</v>
      </c>
      <c r="BV34" s="100">
        <v>12.253171622502078</v>
      </c>
      <c r="BW34" s="100">
        <v>6719.6393177801392</v>
      </c>
      <c r="BX34" s="100">
        <v>11.360020581127957</v>
      </c>
      <c r="BY34" s="100">
        <v>6229.8352866905716</v>
      </c>
      <c r="BZ34" s="100">
        <v>7.655914142024594</v>
      </c>
      <c r="CA34" s="100">
        <v>4198.5033154862867</v>
      </c>
      <c r="CB34" s="100">
        <v>9.3089808030032994</v>
      </c>
      <c r="CC34" s="100">
        <v>5105.0450723670092</v>
      </c>
      <c r="CD34" s="100">
        <v>9.4957057015892978</v>
      </c>
      <c r="CE34" s="100">
        <v>5207.4450067515709</v>
      </c>
      <c r="CF34" s="100">
        <v>11.012938604115414</v>
      </c>
      <c r="CG34" s="100">
        <v>6039.4955304968926</v>
      </c>
      <c r="CH34" s="100">
        <v>8.7172249655164382</v>
      </c>
      <c r="CI34" s="100">
        <v>4780.5261710892146</v>
      </c>
      <c r="CJ34" s="100">
        <v>10.447742493217543</v>
      </c>
      <c r="CK34" s="100">
        <v>5729.5419832805001</v>
      </c>
      <c r="CL34" s="100">
        <v>9.6033109134304198</v>
      </c>
      <c r="CM34" s="100">
        <v>5266.4557049252417</v>
      </c>
      <c r="CN34" s="100">
        <v>9.9921061001422036</v>
      </c>
      <c r="CO34" s="100">
        <v>5479.6709853179846</v>
      </c>
      <c r="CP34" s="100">
        <v>13.021239724362749</v>
      </c>
      <c r="CQ34" s="100">
        <v>7140.8478648405317</v>
      </c>
      <c r="CR34" s="100">
        <v>10.9889205216432</v>
      </c>
      <c r="CS34" s="100">
        <v>6026.3240140691305</v>
      </c>
      <c r="CT34" s="100">
        <v>8.7447156704218276</v>
      </c>
      <c r="CU34" s="100">
        <v>4795.60207365933</v>
      </c>
    </row>
    <row r="35" spans="2:99">
      <c r="C35" s="99" t="s">
        <v>201</v>
      </c>
      <c r="D35" s="100">
        <v>38.412869797403978</v>
      </c>
      <c r="E35" s="100">
        <v>19313.990934134716</v>
      </c>
      <c r="F35" s="100">
        <v>33.098973374257248</v>
      </c>
      <c r="G35" s="100">
        <v>16642.163812576542</v>
      </c>
      <c r="H35" s="100">
        <v>55.078920846254576</v>
      </c>
      <c r="I35" s="100">
        <v>27693.681401496797</v>
      </c>
      <c r="J35" s="100">
        <v>58</v>
      </c>
      <c r="K35" s="100">
        <v>29162.399999999994</v>
      </c>
      <c r="L35" s="100">
        <v>49</v>
      </c>
      <c r="M35" s="100">
        <v>24637.199999999993</v>
      </c>
      <c r="N35" s="100">
        <v>54</v>
      </c>
      <c r="O35" s="100">
        <v>27151.199999999993</v>
      </c>
      <c r="P35" s="100">
        <v>41</v>
      </c>
      <c r="Q35" s="100">
        <v>20614.799999999996</v>
      </c>
      <c r="R35" s="100">
        <v>42</v>
      </c>
      <c r="S35" s="100">
        <v>21117.599999999995</v>
      </c>
      <c r="T35" s="100">
        <v>35</v>
      </c>
      <c r="U35" s="100">
        <v>17597.999999999996</v>
      </c>
      <c r="V35" s="100">
        <v>51</v>
      </c>
      <c r="W35" s="100">
        <v>25642.799999999996</v>
      </c>
      <c r="X35" s="100">
        <v>48</v>
      </c>
      <c r="Y35" s="100">
        <v>24134.399999999994</v>
      </c>
      <c r="Z35" s="100">
        <v>45</v>
      </c>
      <c r="AA35" s="100">
        <v>22625.999999999996</v>
      </c>
      <c r="AB35" s="100">
        <v>50</v>
      </c>
      <c r="AC35" s="100">
        <v>25139.999999999996</v>
      </c>
      <c r="AD35" s="100">
        <v>65</v>
      </c>
      <c r="AE35" s="100">
        <v>32681.999999999993</v>
      </c>
      <c r="AF35" s="100">
        <v>37</v>
      </c>
      <c r="AG35" s="100">
        <v>18603.599999999995</v>
      </c>
      <c r="AH35" s="100">
        <v>53</v>
      </c>
      <c r="AI35" s="100">
        <v>26648.399999999994</v>
      </c>
      <c r="AJ35" s="100">
        <v>62</v>
      </c>
      <c r="AK35" s="100">
        <v>31173.599999999995</v>
      </c>
      <c r="AL35" s="100">
        <v>27.816439539447948</v>
      </c>
      <c r="AM35" s="100">
        <v>13986.105800434425</v>
      </c>
      <c r="AN35" s="100">
        <v>9.590742116915342</v>
      </c>
      <c r="AO35" s="100">
        <v>4822.2251363850328</v>
      </c>
      <c r="AP35" s="100">
        <v>10.071853195756226</v>
      </c>
      <c r="AQ35" s="100">
        <v>5064.1277868262296</v>
      </c>
      <c r="AR35" s="100">
        <v>11.805693308064445</v>
      </c>
      <c r="AS35" s="100">
        <v>5935.9025952948014</v>
      </c>
      <c r="AT35" s="100">
        <v>10.746669459486903</v>
      </c>
      <c r="AU35" s="100">
        <v>5403.4254042300136</v>
      </c>
      <c r="AV35" s="100">
        <v>10.991849338413362</v>
      </c>
      <c r="AW35" s="100">
        <v>5526.7018473542366</v>
      </c>
      <c r="AX35" s="100">
        <v>12.439443115100685</v>
      </c>
      <c r="AY35" s="100">
        <v>6254.5519982726237</v>
      </c>
      <c r="AZ35" s="100">
        <v>11.324991559596612</v>
      </c>
      <c r="BA35" s="100">
        <v>5694.2057561651754</v>
      </c>
      <c r="BB35" s="100">
        <v>10.425331189117427</v>
      </c>
      <c r="BC35" s="100">
        <v>5241.8565218882413</v>
      </c>
      <c r="BD35" s="100">
        <v>11.859161121959666</v>
      </c>
      <c r="BE35" s="100">
        <v>5962.7862121213184</v>
      </c>
      <c r="BF35" s="100">
        <v>11.757906310214487</v>
      </c>
      <c r="BG35" s="100">
        <v>5911.8752927758433</v>
      </c>
      <c r="BH35" s="100">
        <v>8.2578929280434732</v>
      </c>
      <c r="BI35" s="100">
        <v>4152.068564220257</v>
      </c>
      <c r="BJ35" s="100">
        <v>10.409562334374995</v>
      </c>
      <c r="BK35" s="100">
        <v>5233.9279417237458</v>
      </c>
      <c r="BL35" s="100">
        <v>10.003448868156687</v>
      </c>
      <c r="BM35" s="100">
        <v>5029.7340909091808</v>
      </c>
      <c r="BN35" s="100">
        <v>11.708329184001515</v>
      </c>
      <c r="BO35" s="100">
        <v>5886.9479137159606</v>
      </c>
      <c r="BP35" s="100">
        <v>13.457357801255283</v>
      </c>
      <c r="BQ35" s="100">
        <v>6766.3595024711549</v>
      </c>
      <c r="BR35" s="100">
        <v>10.217420575760038</v>
      </c>
      <c r="BS35" s="100">
        <v>5137.3190654921455</v>
      </c>
      <c r="BT35" s="100">
        <v>12.150732512738129</v>
      </c>
      <c r="BU35" s="100">
        <v>6109.3883074047299</v>
      </c>
      <c r="BV35" s="100">
        <v>12.253171622502078</v>
      </c>
      <c r="BW35" s="100">
        <v>6160.8946917940439</v>
      </c>
      <c r="BX35" s="100">
        <v>11.540338368129987</v>
      </c>
      <c r="BY35" s="100">
        <v>5802.4821314957562</v>
      </c>
      <c r="BZ35" s="100">
        <v>8.7817838687929175</v>
      </c>
      <c r="CA35" s="100">
        <v>4415.4809292290784</v>
      </c>
      <c r="CB35" s="100">
        <v>7.7196426171246877</v>
      </c>
      <c r="CC35" s="100">
        <v>3881.436307890292</v>
      </c>
      <c r="CD35" s="100">
        <v>9.2892773167721394</v>
      </c>
      <c r="CE35" s="100">
        <v>4670.6486348730305</v>
      </c>
      <c r="CF35" s="100">
        <v>10.181773426446325</v>
      </c>
      <c r="CG35" s="100">
        <v>5119.3956788172109</v>
      </c>
      <c r="CH35" s="100">
        <v>8.5277200749617332</v>
      </c>
      <c r="CI35" s="100">
        <v>4287.7376536907586</v>
      </c>
      <c r="CJ35" s="100">
        <v>12.126843965341791</v>
      </c>
      <c r="CK35" s="100">
        <v>6097.3771457738512</v>
      </c>
      <c r="CL35" s="100">
        <v>8.6029660266147499</v>
      </c>
      <c r="CM35" s="100">
        <v>4325.5713181818955</v>
      </c>
      <c r="CN35" s="100">
        <v>11.419549828733947</v>
      </c>
      <c r="CO35" s="100">
        <v>5741.7496538874275</v>
      </c>
      <c r="CP35" s="100">
        <v>13.249682526544552</v>
      </c>
      <c r="CQ35" s="100">
        <v>6661.9403743465991</v>
      </c>
      <c r="CR35" s="100">
        <v>10.79268979804243</v>
      </c>
      <c r="CS35" s="100">
        <v>5426.5644304557327</v>
      </c>
      <c r="CT35" s="100">
        <v>9.1168312308653086</v>
      </c>
      <c r="CU35" s="100">
        <v>4583.9427428790759</v>
      </c>
    </row>
    <row r="36" spans="2:99">
      <c r="C36" s="99" t="s">
        <v>202</v>
      </c>
      <c r="D36" s="100">
        <v>38</v>
      </c>
      <c r="E36" s="100">
        <v>28910.399999999998</v>
      </c>
      <c r="F36" s="100">
        <v>33.093764249296342</v>
      </c>
      <c r="G36" s="100">
        <v>25177.735840864654</v>
      </c>
      <c r="H36" s="100">
        <v>48.074536354795988</v>
      </c>
      <c r="I36" s="100">
        <v>36575.107258728785</v>
      </c>
      <c r="J36" s="100">
        <v>55</v>
      </c>
      <c r="K36" s="100">
        <v>41844</v>
      </c>
      <c r="L36" s="100">
        <v>49</v>
      </c>
      <c r="M36" s="100">
        <v>37279.199999999997</v>
      </c>
      <c r="N36" s="100">
        <v>54</v>
      </c>
      <c r="O36" s="100">
        <v>41083.199999999997</v>
      </c>
      <c r="P36" s="100">
        <v>45</v>
      </c>
      <c r="Q36" s="100">
        <v>34236</v>
      </c>
      <c r="R36" s="100">
        <v>39</v>
      </c>
      <c r="S36" s="100">
        <v>29671.199999999997</v>
      </c>
      <c r="T36" s="100">
        <v>31</v>
      </c>
      <c r="U36" s="100">
        <v>23584.799999999999</v>
      </c>
      <c r="V36" s="100">
        <v>56</v>
      </c>
      <c r="W36" s="100">
        <v>42604.799999999996</v>
      </c>
      <c r="X36" s="100">
        <v>42</v>
      </c>
      <c r="Y36" s="100">
        <v>31953.599999999999</v>
      </c>
      <c r="Z36" s="100">
        <v>42</v>
      </c>
      <c r="AA36" s="100">
        <v>31953.599999999999</v>
      </c>
      <c r="AB36" s="100">
        <v>45</v>
      </c>
      <c r="AC36" s="100">
        <v>34236</v>
      </c>
      <c r="AD36" s="100">
        <v>62</v>
      </c>
      <c r="AE36" s="100">
        <v>47169.599999999999</v>
      </c>
      <c r="AF36" s="100">
        <v>41</v>
      </c>
      <c r="AG36" s="100">
        <v>31192.799999999999</v>
      </c>
      <c r="AH36" s="100">
        <v>51</v>
      </c>
      <c r="AI36" s="100">
        <v>38800.799999999996</v>
      </c>
      <c r="AJ36" s="100">
        <v>68</v>
      </c>
      <c r="AK36" s="100">
        <v>51734.399999999994</v>
      </c>
      <c r="AL36" s="100">
        <v>23.964932526293616</v>
      </c>
      <c r="AM36" s="100">
        <v>18232.52066600418</v>
      </c>
      <c r="AN36" s="100">
        <v>8.8234827475621138</v>
      </c>
      <c r="AO36" s="100">
        <v>6712.9056743452556</v>
      </c>
      <c r="AP36" s="100">
        <v>9.1765773561334516</v>
      </c>
      <c r="AQ36" s="100">
        <v>6981.5400525463292</v>
      </c>
      <c r="AR36" s="100">
        <v>11.621229350125938</v>
      </c>
      <c r="AS36" s="100">
        <v>8841.4312895758139</v>
      </c>
      <c r="AT36" s="100">
        <v>10.362859835933797</v>
      </c>
      <c r="AU36" s="100">
        <v>7884.0637631784321</v>
      </c>
      <c r="AV36" s="100">
        <v>11.602507634991882</v>
      </c>
      <c r="AW36" s="100">
        <v>8827.1878087018231</v>
      </c>
      <c r="AX36" s="100">
        <v>11.85634421908034</v>
      </c>
      <c r="AY36" s="100">
        <v>9020.3066818763218</v>
      </c>
      <c r="AZ36" s="100">
        <v>10.913173684702189</v>
      </c>
      <c r="BA36" s="100">
        <v>8302.7425393214253</v>
      </c>
      <c r="BB36" s="100">
        <v>9.3615218841054446</v>
      </c>
      <c r="BC36" s="100">
        <v>7122.2458494274215</v>
      </c>
      <c r="BD36" s="100">
        <v>11.174978749538916</v>
      </c>
      <c r="BE36" s="100">
        <v>8501.9238326492068</v>
      </c>
      <c r="BF36" s="100">
        <v>11.587501870936016</v>
      </c>
      <c r="BG36" s="100">
        <v>8815.7714234081213</v>
      </c>
      <c r="BH36" s="100">
        <v>8.2578929280434732</v>
      </c>
      <c r="BI36" s="100">
        <v>6282.6049396554745</v>
      </c>
      <c r="BJ36" s="100">
        <v>9.2780881675951044</v>
      </c>
      <c r="BK36" s="100">
        <v>7058.769477906355</v>
      </c>
      <c r="BL36" s="100">
        <v>10.80372477760922</v>
      </c>
      <c r="BM36" s="100">
        <v>8219.4738108050951</v>
      </c>
      <c r="BN36" s="100">
        <v>11.38309781777925</v>
      </c>
      <c r="BO36" s="100">
        <v>8660.2608197664522</v>
      </c>
      <c r="BP36" s="100">
        <v>11.401372581619057</v>
      </c>
      <c r="BQ36" s="100">
        <v>8674.1642600957784</v>
      </c>
      <c r="BR36" s="100">
        <v>9.7731848985530796</v>
      </c>
      <c r="BS36" s="100">
        <v>7435.4390708191822</v>
      </c>
      <c r="BT36" s="100">
        <v>10.557193822542965</v>
      </c>
      <c r="BU36" s="100">
        <v>8031.9130601906872</v>
      </c>
      <c r="BV36" s="100">
        <v>12.061715815900483</v>
      </c>
      <c r="BW36" s="100">
        <v>9176.5533927370871</v>
      </c>
      <c r="BX36" s="100">
        <v>11.720656155132019</v>
      </c>
      <c r="BY36" s="100">
        <v>8917.0752028244406</v>
      </c>
      <c r="BZ36" s="100">
        <v>8.5566099234392539</v>
      </c>
      <c r="CA36" s="100">
        <v>6509.8688297525841</v>
      </c>
      <c r="CB36" s="100">
        <v>8.400787553929808</v>
      </c>
      <c r="CC36" s="100">
        <v>6391.3191710297979</v>
      </c>
      <c r="CD36" s="100">
        <v>8.0507070078691871</v>
      </c>
      <c r="CE36" s="100">
        <v>6124.9778915868774</v>
      </c>
      <c r="CF36" s="100">
        <v>11.844103781784501</v>
      </c>
      <c r="CG36" s="100">
        <v>9010.9941571816471</v>
      </c>
      <c r="CH36" s="100">
        <v>9.0962347466258482</v>
      </c>
      <c r="CI36" s="100">
        <v>6920.4153952329452</v>
      </c>
      <c r="CJ36" s="100">
        <v>10.8208761536896</v>
      </c>
      <c r="CK36" s="100">
        <v>8232.522577727048</v>
      </c>
      <c r="CL36" s="100">
        <v>8.4028970492516173</v>
      </c>
      <c r="CM36" s="100">
        <v>6392.9240750706304</v>
      </c>
      <c r="CN36" s="100">
        <v>9.9921061001422036</v>
      </c>
      <c r="CO36" s="100">
        <v>7601.9943209881876</v>
      </c>
      <c r="CP36" s="100">
        <v>13.249682526544552</v>
      </c>
      <c r="CQ36" s="100">
        <v>10080.358466195095</v>
      </c>
      <c r="CR36" s="100">
        <v>10.400228350840887</v>
      </c>
      <c r="CS36" s="100">
        <v>7912.4937293197463</v>
      </c>
      <c r="CT36" s="100">
        <v>9.3028890110870499</v>
      </c>
      <c r="CU36" s="100">
        <v>7077.6379596350271</v>
      </c>
    </row>
    <row r="37" spans="2:99">
      <c r="B37" s="99" t="s">
        <v>128</v>
      </c>
      <c r="C37" s="99" t="s">
        <v>203</v>
      </c>
      <c r="D37" s="100">
        <v>23</v>
      </c>
      <c r="E37" s="100">
        <v>19789.2</v>
      </c>
      <c r="F37" s="100">
        <v>25.125018999061783</v>
      </c>
      <c r="G37" s="100">
        <v>21617.566346792759</v>
      </c>
      <c r="H37" s="100">
        <v>25.10084330354751</v>
      </c>
      <c r="I37" s="100">
        <v>21596.765578372277</v>
      </c>
      <c r="J37" s="100">
        <v>26</v>
      </c>
      <c r="K37" s="100">
        <v>22370.399999999998</v>
      </c>
      <c r="L37" s="100">
        <v>27</v>
      </c>
      <c r="M37" s="100">
        <v>23230.799999999999</v>
      </c>
      <c r="N37" s="100">
        <v>15</v>
      </c>
      <c r="O37" s="100">
        <v>12906</v>
      </c>
      <c r="P37" s="100">
        <v>26</v>
      </c>
      <c r="Q37" s="100">
        <v>22370.399999999998</v>
      </c>
      <c r="R37" s="100">
        <v>27</v>
      </c>
      <c r="S37" s="100">
        <v>23230.799999999999</v>
      </c>
      <c r="T37" s="100">
        <v>18</v>
      </c>
      <c r="U37" s="100">
        <v>15487.199999999999</v>
      </c>
      <c r="V37" s="100">
        <v>22</v>
      </c>
      <c r="W37" s="100">
        <v>18928.8</v>
      </c>
      <c r="X37" s="100">
        <v>19</v>
      </c>
      <c r="Y37" s="100">
        <v>16347.6</v>
      </c>
      <c r="Z37" s="100">
        <v>15</v>
      </c>
      <c r="AA37" s="100">
        <v>12906</v>
      </c>
      <c r="AB37" s="100">
        <v>18</v>
      </c>
      <c r="AC37" s="100">
        <v>15487.199999999999</v>
      </c>
      <c r="AD37" s="100">
        <v>19</v>
      </c>
      <c r="AE37" s="100">
        <v>16347.6</v>
      </c>
      <c r="AF37" s="100">
        <v>20</v>
      </c>
      <c r="AG37" s="100">
        <v>17208</v>
      </c>
      <c r="AH37" s="100">
        <v>24</v>
      </c>
      <c r="AI37" s="100">
        <v>20649.599999999999</v>
      </c>
      <c r="AJ37" s="100">
        <v>19</v>
      </c>
      <c r="AK37" s="100">
        <v>16347.6</v>
      </c>
      <c r="AL37" s="100">
        <v>12.410411486830622</v>
      </c>
      <c r="AM37" s="100">
        <v>10677.918043269066</v>
      </c>
      <c r="AN37" s="100">
        <v>5.7544452701492048</v>
      </c>
      <c r="AO37" s="100">
        <v>4951.1247104363756</v>
      </c>
      <c r="AP37" s="100">
        <v>4.0287412783024905</v>
      </c>
      <c r="AQ37" s="100">
        <v>3466.3289958514629</v>
      </c>
      <c r="AR37" s="100">
        <v>3.8737431167086465</v>
      </c>
      <c r="AS37" s="100">
        <v>3332.9685776161195</v>
      </c>
      <c r="AT37" s="100">
        <v>5.9490491650731068</v>
      </c>
      <c r="AU37" s="100">
        <v>5118.5619016289011</v>
      </c>
      <c r="AV37" s="100">
        <v>6.1065829657852007</v>
      </c>
      <c r="AW37" s="100">
        <v>5254.1039837615863</v>
      </c>
      <c r="AX37" s="100">
        <v>3.6929596747955156</v>
      </c>
      <c r="AY37" s="100">
        <v>3177.4225041940617</v>
      </c>
      <c r="AZ37" s="100">
        <v>4.1181787489442216</v>
      </c>
      <c r="BA37" s="100">
        <v>3543.2809955916082</v>
      </c>
      <c r="BB37" s="100">
        <v>5.3190465250599122</v>
      </c>
      <c r="BC37" s="100">
        <v>4576.5076301615481</v>
      </c>
      <c r="BD37" s="100">
        <v>4.1050942345244996</v>
      </c>
      <c r="BE37" s="100">
        <v>3532.0230793848796</v>
      </c>
      <c r="BF37" s="100">
        <v>4.2601109819617706</v>
      </c>
      <c r="BG37" s="100">
        <v>3665.3994888799075</v>
      </c>
      <c r="BH37" s="100">
        <v>8.0076537484057919</v>
      </c>
      <c r="BI37" s="100">
        <v>6889.7852851283433</v>
      </c>
      <c r="BJ37" s="100">
        <v>4.7521915004755408</v>
      </c>
      <c r="BK37" s="100">
        <v>4088.7855670091553</v>
      </c>
      <c r="BL37" s="100">
        <v>6.2021382982571458</v>
      </c>
      <c r="BM37" s="100">
        <v>5336.3197918204478</v>
      </c>
      <c r="BN37" s="100">
        <v>4.2280077608894358</v>
      </c>
      <c r="BO37" s="100">
        <v>3637.7778774692706</v>
      </c>
      <c r="BP37" s="100">
        <v>2.9905239558345067</v>
      </c>
      <c r="BQ37" s="100">
        <v>2573.0468116000093</v>
      </c>
      <c r="BR37" s="100">
        <v>6.8856529967078517</v>
      </c>
      <c r="BS37" s="100">
        <v>5924.4158383674358</v>
      </c>
      <c r="BT37" s="100">
        <v>4.5814237343110982</v>
      </c>
      <c r="BU37" s="100">
        <v>3941.8569810012687</v>
      </c>
      <c r="BV37" s="100">
        <v>3.8291161320318996</v>
      </c>
      <c r="BW37" s="100">
        <v>3294.5715200002464</v>
      </c>
      <c r="BX37" s="100">
        <v>4.8685802490548387</v>
      </c>
      <c r="BY37" s="100">
        <v>4188.9264462867832</v>
      </c>
      <c r="BZ37" s="100">
        <v>6.7552183606099359</v>
      </c>
      <c r="CA37" s="100">
        <v>5812.1898774687888</v>
      </c>
      <c r="CB37" s="100">
        <v>5.9032561189777022</v>
      </c>
      <c r="CC37" s="100">
        <v>5079.1615647684148</v>
      </c>
      <c r="CD37" s="100">
        <v>5.5735663900632844</v>
      </c>
      <c r="CE37" s="100">
        <v>4795.4965220104496</v>
      </c>
      <c r="CF37" s="100">
        <v>3.5324520050936234</v>
      </c>
      <c r="CG37" s="100">
        <v>3039.3217051825536</v>
      </c>
      <c r="CH37" s="100">
        <v>5.8746516071958599</v>
      </c>
      <c r="CI37" s="100">
        <v>5054.5502428313175</v>
      </c>
      <c r="CJ37" s="100">
        <v>5.0373044163727441</v>
      </c>
      <c r="CK37" s="100">
        <v>4334.0967198471089</v>
      </c>
      <c r="CL37" s="100">
        <v>5.0017244340783433</v>
      </c>
      <c r="CM37" s="100">
        <v>4303.4837030810068</v>
      </c>
      <c r="CN37" s="100">
        <v>5.7097749143669736</v>
      </c>
      <c r="CO37" s="100">
        <v>4912.6903363213441</v>
      </c>
      <c r="CP37" s="100">
        <v>3.8835276370906442</v>
      </c>
      <c r="CQ37" s="100">
        <v>3341.3871789527902</v>
      </c>
      <c r="CR37" s="100">
        <v>5.6906909844223712</v>
      </c>
      <c r="CS37" s="100">
        <v>4896.2705229970079</v>
      </c>
      <c r="CT37" s="100">
        <v>5.3956756264304886</v>
      </c>
      <c r="CU37" s="100">
        <v>4642.4393089807927</v>
      </c>
    </row>
    <row r="38" spans="2:99">
      <c r="C38" s="99" t="s">
        <v>204</v>
      </c>
      <c r="D38" s="100">
        <v>24</v>
      </c>
      <c r="E38" s="100">
        <v>29808</v>
      </c>
      <c r="F38" s="100">
        <v>22.130228124022693</v>
      </c>
      <c r="G38" s="100">
        <v>27485.743330036184</v>
      </c>
      <c r="H38" s="100">
        <v>25.109612286464685</v>
      </c>
      <c r="I38" s="100">
        <v>31186.138459789137</v>
      </c>
      <c r="J38" s="100">
        <v>24</v>
      </c>
      <c r="K38" s="100">
        <v>29808</v>
      </c>
      <c r="L38" s="100">
        <v>24</v>
      </c>
      <c r="M38" s="100">
        <v>29808</v>
      </c>
      <c r="N38" s="100">
        <v>15</v>
      </c>
      <c r="O38" s="100">
        <v>18630</v>
      </c>
      <c r="P38" s="100">
        <v>22</v>
      </c>
      <c r="Q38" s="100">
        <v>27324</v>
      </c>
      <c r="R38" s="100">
        <v>26</v>
      </c>
      <c r="S38" s="100">
        <v>32292</v>
      </c>
      <c r="T38" s="100">
        <v>20</v>
      </c>
      <c r="U38" s="100">
        <v>24840</v>
      </c>
      <c r="V38" s="100">
        <v>20</v>
      </c>
      <c r="W38" s="100">
        <v>24840</v>
      </c>
      <c r="X38" s="100">
        <v>22</v>
      </c>
      <c r="Y38" s="100">
        <v>27324</v>
      </c>
      <c r="Z38" s="100">
        <v>16</v>
      </c>
      <c r="AA38" s="100">
        <v>19872</v>
      </c>
      <c r="AB38" s="100">
        <v>18</v>
      </c>
      <c r="AC38" s="100">
        <v>22356</v>
      </c>
      <c r="AD38" s="100">
        <v>20</v>
      </c>
      <c r="AE38" s="100">
        <v>24840</v>
      </c>
      <c r="AF38" s="100">
        <v>19</v>
      </c>
      <c r="AG38" s="100">
        <v>23598</v>
      </c>
      <c r="AH38" s="100">
        <v>26</v>
      </c>
      <c r="AI38" s="100">
        <v>32292</v>
      </c>
      <c r="AJ38" s="100">
        <v>17</v>
      </c>
      <c r="AK38" s="100">
        <v>21114</v>
      </c>
      <c r="AL38" s="100">
        <v>13.266301934198253</v>
      </c>
      <c r="AM38" s="100">
        <v>16476.747002274231</v>
      </c>
      <c r="AN38" s="100">
        <v>5.1790007431342842</v>
      </c>
      <c r="AO38" s="100">
        <v>6432.3189229727814</v>
      </c>
      <c r="AP38" s="100">
        <v>3.8049223183967964</v>
      </c>
      <c r="AQ38" s="100">
        <v>4725.713519448821</v>
      </c>
      <c r="AR38" s="100">
        <v>3.8737431167086465</v>
      </c>
      <c r="AS38" s="100">
        <v>4811.1889509521388</v>
      </c>
      <c r="AT38" s="100">
        <v>6.1409539768496577</v>
      </c>
      <c r="AU38" s="100">
        <v>7627.0648392472749</v>
      </c>
      <c r="AV38" s="100">
        <v>5.2923719036805075</v>
      </c>
      <c r="AW38" s="100">
        <v>6573.1259043711907</v>
      </c>
      <c r="AX38" s="100">
        <v>3.3042270774486195</v>
      </c>
      <c r="AY38" s="100">
        <v>4103.8500301911854</v>
      </c>
      <c r="AZ38" s="100">
        <v>4.1181787489442216</v>
      </c>
      <c r="BA38" s="100">
        <v>5114.7780061887233</v>
      </c>
      <c r="BB38" s="100">
        <v>5.1062846640575161</v>
      </c>
      <c r="BC38" s="100">
        <v>6342.005552759435</v>
      </c>
      <c r="BD38" s="100">
        <v>4.1050942345244996</v>
      </c>
      <c r="BE38" s="100">
        <v>5098.5270392794282</v>
      </c>
      <c r="BF38" s="100">
        <v>3.5784932248478878</v>
      </c>
      <c r="BG38" s="100">
        <v>4444.4885852610769</v>
      </c>
      <c r="BH38" s="100">
        <v>7.7574145687681115</v>
      </c>
      <c r="BI38" s="100">
        <v>9634.7088944099942</v>
      </c>
      <c r="BJ38" s="100">
        <v>4.2996018337635844</v>
      </c>
      <c r="BK38" s="100">
        <v>5340.1054775343719</v>
      </c>
      <c r="BL38" s="100">
        <v>6.0020693208940115</v>
      </c>
      <c r="BM38" s="100">
        <v>7454.570096550362</v>
      </c>
      <c r="BN38" s="100">
        <v>4.3906234440005676</v>
      </c>
      <c r="BO38" s="100">
        <v>5453.1543174487051</v>
      </c>
      <c r="BP38" s="100">
        <v>3.1774317030741637</v>
      </c>
      <c r="BQ38" s="100">
        <v>3946.3701752181114</v>
      </c>
      <c r="BR38" s="100">
        <v>5.9971816422939348</v>
      </c>
      <c r="BS38" s="100">
        <v>7448.4995997290671</v>
      </c>
      <c r="BT38" s="100">
        <v>4.5814237343110982</v>
      </c>
      <c r="BU38" s="100">
        <v>5690.1282780143838</v>
      </c>
      <c r="BV38" s="100">
        <v>3.2547487122271148</v>
      </c>
      <c r="BW38" s="100">
        <v>4042.3979005860765</v>
      </c>
      <c r="BX38" s="100">
        <v>4.3276268880487452</v>
      </c>
      <c r="BY38" s="100">
        <v>5374.9125949565414</v>
      </c>
      <c r="BZ38" s="100">
        <v>6.7552183606099359</v>
      </c>
      <c r="CA38" s="100">
        <v>8389.9812038775399</v>
      </c>
      <c r="CB38" s="100">
        <v>5.4491594944409556</v>
      </c>
      <c r="CC38" s="100">
        <v>6767.856092095667</v>
      </c>
      <c r="CD38" s="100">
        <v>5.1607096204289666</v>
      </c>
      <c r="CE38" s="100">
        <v>6409.6013485727763</v>
      </c>
      <c r="CF38" s="100">
        <v>3.1168694162590791</v>
      </c>
      <c r="CG38" s="100">
        <v>3871.151814993776</v>
      </c>
      <c r="CH38" s="100">
        <v>5.6851467166411549</v>
      </c>
      <c r="CI38" s="100">
        <v>7060.9522220683148</v>
      </c>
      <c r="CJ38" s="100">
        <v>5.0373044163727441</v>
      </c>
      <c r="CK38" s="100">
        <v>6256.3320851349481</v>
      </c>
      <c r="CL38" s="100">
        <v>5.4018623888046102</v>
      </c>
      <c r="CM38" s="100">
        <v>6709.113086895326</v>
      </c>
      <c r="CN38" s="100">
        <v>5.5313444482930061</v>
      </c>
      <c r="CO38" s="100">
        <v>6869.9298047799139</v>
      </c>
      <c r="CP38" s="100">
        <v>3.8835276370906442</v>
      </c>
      <c r="CQ38" s="100">
        <v>4823.3413252665805</v>
      </c>
      <c r="CR38" s="100">
        <v>6.2793831552246866</v>
      </c>
      <c r="CS38" s="100">
        <v>7798.9938787890605</v>
      </c>
      <c r="CT38" s="100">
        <v>5.2096178462087481</v>
      </c>
      <c r="CU38" s="100">
        <v>6470.3453649912653</v>
      </c>
    </row>
    <row r="39" spans="2:99">
      <c r="C39" s="99" t="s">
        <v>205</v>
      </c>
      <c r="D39" s="100">
        <v>25</v>
      </c>
      <c r="E39" s="100">
        <v>35580</v>
      </c>
      <c r="F39" s="100">
        <v>24.125018999061783</v>
      </c>
      <c r="G39" s="100">
        <v>34334.727039464728</v>
      </c>
      <c r="H39" s="100">
        <v>24.10084330354751</v>
      </c>
      <c r="I39" s="100">
        <v>34300.320189608814</v>
      </c>
      <c r="J39" s="100">
        <v>22</v>
      </c>
      <c r="K39" s="100">
        <v>31310.400000000001</v>
      </c>
      <c r="L39" s="100">
        <v>25</v>
      </c>
      <c r="M39" s="100">
        <v>35580</v>
      </c>
      <c r="N39" s="100">
        <v>16</v>
      </c>
      <c r="O39" s="100">
        <v>22771.200000000001</v>
      </c>
      <c r="P39" s="100">
        <v>23</v>
      </c>
      <c r="Q39" s="100">
        <v>32733.600000000002</v>
      </c>
      <c r="R39" s="100">
        <v>26</v>
      </c>
      <c r="S39" s="100">
        <v>37003.200000000004</v>
      </c>
      <c r="T39" s="100">
        <v>17</v>
      </c>
      <c r="U39" s="100">
        <v>24194.400000000001</v>
      </c>
      <c r="V39" s="100">
        <v>19</v>
      </c>
      <c r="W39" s="100">
        <v>27040.799999999999</v>
      </c>
      <c r="X39" s="100">
        <v>20</v>
      </c>
      <c r="Y39" s="100">
        <v>28464</v>
      </c>
      <c r="Z39" s="100">
        <v>15</v>
      </c>
      <c r="AA39" s="100">
        <v>21348</v>
      </c>
      <c r="AB39" s="100">
        <v>16</v>
      </c>
      <c r="AC39" s="100">
        <v>22771.200000000001</v>
      </c>
      <c r="AD39" s="100">
        <v>18</v>
      </c>
      <c r="AE39" s="100">
        <v>25617.600000000002</v>
      </c>
      <c r="AF39" s="100">
        <v>21</v>
      </c>
      <c r="AG39" s="100">
        <v>29887.200000000001</v>
      </c>
      <c r="AH39" s="100">
        <v>26</v>
      </c>
      <c r="AI39" s="100">
        <v>37003.200000000004</v>
      </c>
      <c r="AJ39" s="100">
        <v>17</v>
      </c>
      <c r="AK39" s="100">
        <v>24194.400000000001</v>
      </c>
      <c r="AL39" s="100">
        <v>11.982466263146808</v>
      </c>
      <c r="AM39" s="100">
        <v>17053.445985710539</v>
      </c>
      <c r="AN39" s="100">
        <v>5.3708155854725907</v>
      </c>
      <c r="AO39" s="100">
        <v>7643.7447412445918</v>
      </c>
      <c r="AP39" s="100">
        <v>3.3572843985854082</v>
      </c>
      <c r="AQ39" s="100">
        <v>4778.0871560667529</v>
      </c>
      <c r="AR39" s="100">
        <v>4.4271349905241673</v>
      </c>
      <c r="AS39" s="100">
        <v>6300.6985185139947</v>
      </c>
      <c r="AT39" s="100">
        <v>5.9490491650731068</v>
      </c>
      <c r="AU39" s="100">
        <v>8466.6867717320456</v>
      </c>
      <c r="AV39" s="100">
        <v>5.6994774347328541</v>
      </c>
      <c r="AW39" s="100">
        <v>8111.496285111798</v>
      </c>
      <c r="AX39" s="100">
        <v>3.6929596747955156</v>
      </c>
      <c r="AY39" s="100">
        <v>5255.8202091689782</v>
      </c>
      <c r="AZ39" s="100">
        <v>3.7063608740498002</v>
      </c>
      <c r="BA39" s="100">
        <v>5274.8927959476759</v>
      </c>
      <c r="BB39" s="100">
        <v>4.2552372200479303</v>
      </c>
      <c r="BC39" s="100">
        <v>6056.0536115722143</v>
      </c>
      <c r="BD39" s="100">
        <v>4.1050942345244996</v>
      </c>
      <c r="BE39" s="100">
        <v>5842.3701145752684</v>
      </c>
      <c r="BF39" s="100">
        <v>3.9193021034048292</v>
      </c>
      <c r="BG39" s="100">
        <v>5577.9507535657531</v>
      </c>
      <c r="BH39" s="100">
        <v>7.256936209492749</v>
      </c>
      <c r="BI39" s="100">
        <v>10328.071613350081</v>
      </c>
      <c r="BJ39" s="100">
        <v>4.5258966671195626</v>
      </c>
      <c r="BK39" s="100">
        <v>6441.2561366445616</v>
      </c>
      <c r="BL39" s="100">
        <v>5.0017244340783433</v>
      </c>
      <c r="BM39" s="100">
        <v>7118.4542145802989</v>
      </c>
      <c r="BN39" s="100">
        <v>4.3906234440005676</v>
      </c>
      <c r="BO39" s="100">
        <v>6248.7352855016079</v>
      </c>
      <c r="BP39" s="100">
        <v>2.6167084613551936</v>
      </c>
      <c r="BQ39" s="100">
        <v>3724.0994822007119</v>
      </c>
      <c r="BR39" s="100">
        <v>7.1077708353113307</v>
      </c>
      <c r="BS39" s="100">
        <v>10115.779452815086</v>
      </c>
      <c r="BT39" s="100">
        <v>4.3822313980367023</v>
      </c>
      <c r="BU39" s="100">
        <v>6236.7917256858345</v>
      </c>
      <c r="BV39" s="100">
        <v>3.2547487122271148</v>
      </c>
      <c r="BW39" s="100">
        <v>4632.15836724163</v>
      </c>
      <c r="BX39" s="100">
        <v>4.3276268880487452</v>
      </c>
      <c r="BY39" s="100">
        <v>6159.0785870709742</v>
      </c>
      <c r="BZ39" s="100">
        <v>6.7552183606099359</v>
      </c>
      <c r="CA39" s="100">
        <v>9614.0267708200608</v>
      </c>
      <c r="CB39" s="100">
        <v>4.9950628699042099</v>
      </c>
      <c r="CC39" s="100">
        <v>7108.9734764476716</v>
      </c>
      <c r="CD39" s="100">
        <v>5.3671380052461251</v>
      </c>
      <c r="CE39" s="100">
        <v>7638.5108090662852</v>
      </c>
      <c r="CF39" s="100">
        <v>3.5324520050936234</v>
      </c>
      <c r="CG39" s="100">
        <v>5027.3856936492448</v>
      </c>
      <c r="CH39" s="100">
        <v>5.8746516071958599</v>
      </c>
      <c r="CI39" s="100">
        <v>8360.8041673611478</v>
      </c>
      <c r="CJ39" s="100">
        <v>4.6641707559006891</v>
      </c>
      <c r="CK39" s="100">
        <v>6638.0478197978609</v>
      </c>
      <c r="CL39" s="100">
        <v>5.2017934114414768</v>
      </c>
      <c r="CM39" s="100">
        <v>7403.1923831635104</v>
      </c>
      <c r="CN39" s="100">
        <v>5.1744835161450702</v>
      </c>
      <c r="CO39" s="100">
        <v>7364.3249401776638</v>
      </c>
      <c r="CP39" s="100">
        <v>3.4266420327270386</v>
      </c>
      <c r="CQ39" s="100">
        <v>4876.7969409771213</v>
      </c>
      <c r="CR39" s="100">
        <v>5.4944602608216</v>
      </c>
      <c r="CS39" s="100">
        <v>7819.7158432013011</v>
      </c>
      <c r="CT39" s="100">
        <v>5.2096178462087481</v>
      </c>
      <c r="CU39" s="100">
        <v>7414.328118724291</v>
      </c>
    </row>
    <row r="40" spans="2:99">
      <c r="C40" s="99" t="s">
        <v>206</v>
      </c>
      <c r="D40" s="100">
        <v>25</v>
      </c>
      <c r="E40" s="100">
        <v>18120</v>
      </c>
      <c r="F40" s="100">
        <v>25.130228124022693</v>
      </c>
      <c r="G40" s="100">
        <v>18214.389344291645</v>
      </c>
      <c r="H40" s="100">
        <v>28.096458812088922</v>
      </c>
      <c r="I40" s="100">
        <v>20364.313347002051</v>
      </c>
      <c r="J40" s="100">
        <v>25</v>
      </c>
      <c r="K40" s="100">
        <v>18120</v>
      </c>
      <c r="L40" s="100">
        <v>27</v>
      </c>
      <c r="M40" s="100">
        <v>19569.599999999999</v>
      </c>
      <c r="N40" s="100">
        <v>17</v>
      </c>
      <c r="O40" s="100">
        <v>12321.599999999999</v>
      </c>
      <c r="P40" s="100">
        <v>25</v>
      </c>
      <c r="Q40" s="100">
        <v>18120</v>
      </c>
      <c r="R40" s="100">
        <v>29</v>
      </c>
      <c r="S40" s="100">
        <v>21019.199999999997</v>
      </c>
      <c r="T40" s="100">
        <v>21</v>
      </c>
      <c r="U40" s="100">
        <v>15220.8</v>
      </c>
      <c r="V40" s="100">
        <v>22</v>
      </c>
      <c r="W40" s="100">
        <v>15945.599999999999</v>
      </c>
      <c r="X40" s="100">
        <v>20</v>
      </c>
      <c r="Y40" s="100">
        <v>14496</v>
      </c>
      <c r="Z40" s="100">
        <v>18</v>
      </c>
      <c r="AA40" s="100">
        <v>13046.4</v>
      </c>
      <c r="AB40" s="100">
        <v>16</v>
      </c>
      <c r="AC40" s="100">
        <v>11596.8</v>
      </c>
      <c r="AD40" s="100">
        <v>20</v>
      </c>
      <c r="AE40" s="100">
        <v>14496</v>
      </c>
      <c r="AF40" s="100">
        <v>23</v>
      </c>
      <c r="AG40" s="100">
        <v>16670.399999999998</v>
      </c>
      <c r="AH40" s="100">
        <v>29</v>
      </c>
      <c r="AI40" s="100">
        <v>21019.199999999997</v>
      </c>
      <c r="AJ40" s="100">
        <v>17</v>
      </c>
      <c r="AK40" s="100">
        <v>12321.599999999999</v>
      </c>
      <c r="AL40" s="100">
        <v>13.266301934198253</v>
      </c>
      <c r="AM40" s="100">
        <v>9615.4156419068931</v>
      </c>
      <c r="AN40" s="100">
        <v>5.7544452701492048</v>
      </c>
      <c r="AO40" s="100">
        <v>4170.8219318041438</v>
      </c>
      <c r="AP40" s="100">
        <v>4.2525602382081837</v>
      </c>
      <c r="AQ40" s="100">
        <v>3082.2556606532912</v>
      </c>
      <c r="AR40" s="100">
        <v>4.4271349905241673</v>
      </c>
      <c r="AS40" s="100">
        <v>3208.7874411319162</v>
      </c>
      <c r="AT40" s="100">
        <v>5.7571443532965541</v>
      </c>
      <c r="AU40" s="100">
        <v>4172.7782272693421</v>
      </c>
      <c r="AV40" s="100">
        <v>5.6994774347328541</v>
      </c>
      <c r="AW40" s="100">
        <v>4130.9812446943724</v>
      </c>
      <c r="AX40" s="100">
        <v>3.4985933761220673</v>
      </c>
      <c r="AY40" s="100">
        <v>2535.7804790132741</v>
      </c>
      <c r="AZ40" s="100">
        <v>4.5299966238386444</v>
      </c>
      <c r="BA40" s="100">
        <v>3283.3415529582494</v>
      </c>
      <c r="BB40" s="100">
        <v>4.8935228030551192</v>
      </c>
      <c r="BC40" s="100">
        <v>3546.8253276543501</v>
      </c>
      <c r="BD40" s="100">
        <v>4.5612158161383336</v>
      </c>
      <c r="BE40" s="100">
        <v>3305.969223537064</v>
      </c>
      <c r="BF40" s="100">
        <v>4.2601109819617706</v>
      </c>
      <c r="BG40" s="100">
        <v>3087.7284397258913</v>
      </c>
      <c r="BH40" s="100">
        <v>8.0076537484057919</v>
      </c>
      <c r="BI40" s="100">
        <v>5803.9474368445181</v>
      </c>
      <c r="BJ40" s="100">
        <v>4.0733070004076062</v>
      </c>
      <c r="BK40" s="100">
        <v>2952.3329138954327</v>
      </c>
      <c r="BL40" s="100">
        <v>5.802000343530878</v>
      </c>
      <c r="BM40" s="100">
        <v>4205.2898489911804</v>
      </c>
      <c r="BN40" s="100">
        <v>4.2280077608894358</v>
      </c>
      <c r="BO40" s="100">
        <v>3064.4600250926628</v>
      </c>
      <c r="BP40" s="100">
        <v>2.9905239558345067</v>
      </c>
      <c r="BQ40" s="100">
        <v>2167.5317631888502</v>
      </c>
      <c r="BR40" s="100">
        <v>7.5520065125182896</v>
      </c>
      <c r="BS40" s="100">
        <v>5473.6943202732564</v>
      </c>
      <c r="BT40" s="100">
        <v>4.9798084068598891</v>
      </c>
      <c r="BU40" s="100">
        <v>3609.3651332920476</v>
      </c>
      <c r="BV40" s="100">
        <v>3.8291161320318996</v>
      </c>
      <c r="BW40" s="100">
        <v>2775.3433724967208</v>
      </c>
      <c r="BX40" s="100">
        <v>4.8685802490548387</v>
      </c>
      <c r="BY40" s="100">
        <v>3528.7469645149467</v>
      </c>
      <c r="BZ40" s="100">
        <v>6.7552183606099359</v>
      </c>
      <c r="CA40" s="100">
        <v>4896.1822677700811</v>
      </c>
      <c r="CB40" s="100">
        <v>6.1303044312460759</v>
      </c>
      <c r="CC40" s="100">
        <v>4443.2446517671551</v>
      </c>
      <c r="CD40" s="100">
        <v>5.3671380052461251</v>
      </c>
      <c r="CE40" s="100">
        <v>3890.1016262023913</v>
      </c>
      <c r="CF40" s="100">
        <v>3.3246607106763508</v>
      </c>
      <c r="CG40" s="100">
        <v>2409.7140830982189</v>
      </c>
      <c r="CH40" s="100">
        <v>6.0641564977505658</v>
      </c>
      <c r="CI40" s="100">
        <v>4395.3006295696096</v>
      </c>
      <c r="CJ40" s="100">
        <v>5.0373044163727441</v>
      </c>
      <c r="CK40" s="100">
        <v>3651.0382409869649</v>
      </c>
      <c r="CL40" s="100">
        <v>5.0017244340783433</v>
      </c>
      <c r="CM40" s="100">
        <v>3625.2498698199829</v>
      </c>
      <c r="CN40" s="100">
        <v>5.8882053804409411</v>
      </c>
      <c r="CO40" s="100">
        <v>4267.7712597435939</v>
      </c>
      <c r="CP40" s="100">
        <v>4.3404132414542493</v>
      </c>
      <c r="CQ40" s="100">
        <v>3145.9315174060398</v>
      </c>
      <c r="CR40" s="100">
        <v>6.0831524316239154</v>
      </c>
      <c r="CS40" s="100">
        <v>4409.0688824410136</v>
      </c>
      <c r="CT40" s="100">
        <v>5.2096178462087481</v>
      </c>
      <c r="CU40" s="100">
        <v>3775.9310149321004</v>
      </c>
    </row>
    <row r="41" spans="2:99">
      <c r="C41" s="99" t="s">
        <v>207</v>
      </c>
      <c r="D41" s="100">
        <v>23</v>
      </c>
      <c r="E41" s="100">
        <v>15180</v>
      </c>
      <c r="F41" s="100">
        <v>27.130228124022693</v>
      </c>
      <c r="G41" s="100">
        <v>17905.950561854977</v>
      </c>
      <c r="H41" s="100">
        <v>27.109612286464685</v>
      </c>
      <c r="I41" s="100">
        <v>17892.344109066693</v>
      </c>
      <c r="J41" s="100">
        <v>26</v>
      </c>
      <c r="K41" s="100">
        <v>17160</v>
      </c>
      <c r="L41" s="100">
        <v>26</v>
      </c>
      <c r="M41" s="100">
        <v>17160</v>
      </c>
      <c r="N41" s="100">
        <v>16</v>
      </c>
      <c r="O41" s="100">
        <v>10560</v>
      </c>
      <c r="P41" s="100">
        <v>25</v>
      </c>
      <c r="Q41" s="100">
        <v>16500</v>
      </c>
      <c r="R41" s="100">
        <v>28</v>
      </c>
      <c r="S41" s="100">
        <v>18480</v>
      </c>
      <c r="T41" s="100">
        <v>19</v>
      </c>
      <c r="U41" s="100">
        <v>12540</v>
      </c>
      <c r="V41" s="100">
        <v>20</v>
      </c>
      <c r="W41" s="100">
        <v>13200</v>
      </c>
      <c r="X41" s="100">
        <v>22</v>
      </c>
      <c r="Y41" s="100">
        <v>14520</v>
      </c>
      <c r="Z41" s="100">
        <v>16</v>
      </c>
      <c r="AA41" s="100">
        <v>10560</v>
      </c>
      <c r="AB41" s="100">
        <v>19</v>
      </c>
      <c r="AC41" s="100">
        <v>12540</v>
      </c>
      <c r="AD41" s="100">
        <v>21</v>
      </c>
      <c r="AE41" s="100">
        <v>13860</v>
      </c>
      <c r="AF41" s="100">
        <v>22</v>
      </c>
      <c r="AG41" s="100">
        <v>14520</v>
      </c>
      <c r="AH41" s="100">
        <v>26</v>
      </c>
      <c r="AI41" s="100">
        <v>17160</v>
      </c>
      <c r="AJ41" s="100">
        <v>18</v>
      </c>
      <c r="AK41" s="100">
        <v>11880</v>
      </c>
      <c r="AL41" s="100">
        <v>12.410411486830622</v>
      </c>
      <c r="AM41" s="100">
        <v>8190.8715813082108</v>
      </c>
      <c r="AN41" s="100">
        <v>5.7544452701492048</v>
      </c>
      <c r="AO41" s="100">
        <v>3797.9338782984751</v>
      </c>
      <c r="AP41" s="100">
        <v>4.2525602382081837</v>
      </c>
      <c r="AQ41" s="100">
        <v>2806.6897572174012</v>
      </c>
      <c r="AR41" s="100">
        <v>4.4271349905241673</v>
      </c>
      <c r="AS41" s="100">
        <v>2921.9090937459505</v>
      </c>
      <c r="AT41" s="100">
        <v>5.5652395415200022</v>
      </c>
      <c r="AU41" s="100">
        <v>3673.0580974032014</v>
      </c>
      <c r="AV41" s="100">
        <v>5.4959246692066808</v>
      </c>
      <c r="AW41" s="100">
        <v>3627.3102816764094</v>
      </c>
      <c r="AX41" s="100">
        <v>3.6929596747955156</v>
      </c>
      <c r="AY41" s="100">
        <v>2437.3533853650401</v>
      </c>
      <c r="AZ41" s="100">
        <v>4.1181787489442216</v>
      </c>
      <c r="BA41" s="100">
        <v>2717.9979743031863</v>
      </c>
      <c r="BB41" s="100">
        <v>5.1062846640575161</v>
      </c>
      <c r="BC41" s="100">
        <v>3370.1478782779604</v>
      </c>
      <c r="BD41" s="100">
        <v>4.1050942345244996</v>
      </c>
      <c r="BE41" s="100">
        <v>2709.3621947861698</v>
      </c>
      <c r="BF41" s="100">
        <v>4.2601109819617706</v>
      </c>
      <c r="BG41" s="100">
        <v>2811.6732480947685</v>
      </c>
      <c r="BH41" s="100">
        <v>7.0066970298550686</v>
      </c>
      <c r="BI41" s="100">
        <v>4624.4200397043451</v>
      </c>
      <c r="BJ41" s="100">
        <v>4.7521915004755408</v>
      </c>
      <c r="BK41" s="100">
        <v>3136.4463903138571</v>
      </c>
      <c r="BL41" s="100">
        <v>6.4022072756202784</v>
      </c>
      <c r="BM41" s="100">
        <v>4225.456801909384</v>
      </c>
      <c r="BN41" s="100">
        <v>4.5532391271116994</v>
      </c>
      <c r="BO41" s="100">
        <v>3005.1378238937218</v>
      </c>
      <c r="BP41" s="100">
        <v>2.9905239558345067</v>
      </c>
      <c r="BQ41" s="100">
        <v>1973.7458108507744</v>
      </c>
      <c r="BR41" s="100">
        <v>6.8856529967078517</v>
      </c>
      <c r="BS41" s="100">
        <v>4544.5309778271821</v>
      </c>
      <c r="BT41" s="100">
        <v>4.5814237343110982</v>
      </c>
      <c r="BU41" s="100">
        <v>3023.7396646453249</v>
      </c>
      <c r="BV41" s="100">
        <v>3.44620451882871</v>
      </c>
      <c r="BW41" s="100">
        <v>2274.4949824269488</v>
      </c>
      <c r="BX41" s="100">
        <v>4.6882624620528075</v>
      </c>
      <c r="BY41" s="100">
        <v>3094.2532249548531</v>
      </c>
      <c r="BZ41" s="100">
        <v>8.106262032731923</v>
      </c>
      <c r="CA41" s="100">
        <v>5350.1329416030694</v>
      </c>
      <c r="CB41" s="100">
        <v>5.2221111821725827</v>
      </c>
      <c r="CC41" s="100">
        <v>3446.5933802339046</v>
      </c>
      <c r="CD41" s="100">
        <v>5.5735663900632844</v>
      </c>
      <c r="CE41" s="100">
        <v>3678.5538174417675</v>
      </c>
      <c r="CF41" s="100">
        <v>3.3246607106763508</v>
      </c>
      <c r="CG41" s="100">
        <v>2194.2760690463915</v>
      </c>
      <c r="CH41" s="100">
        <v>5.4956418260864499</v>
      </c>
      <c r="CI41" s="100">
        <v>3627.123605217057</v>
      </c>
      <c r="CJ41" s="100">
        <v>4.8507375861367166</v>
      </c>
      <c r="CK41" s="100">
        <v>3201.4868068502328</v>
      </c>
      <c r="CL41" s="100">
        <v>5.2017934114414768</v>
      </c>
      <c r="CM41" s="100">
        <v>3433.1836515513746</v>
      </c>
      <c r="CN41" s="100">
        <v>5.7097749143669736</v>
      </c>
      <c r="CO41" s="100">
        <v>3768.4514434822026</v>
      </c>
      <c r="CP41" s="100">
        <v>3.8835276370906442</v>
      </c>
      <c r="CQ41" s="100">
        <v>2563.1282404798253</v>
      </c>
      <c r="CR41" s="100">
        <v>6.4756138788254578</v>
      </c>
      <c r="CS41" s="100">
        <v>4273.9051600248022</v>
      </c>
      <c r="CT41" s="100">
        <v>5.5817334066522299</v>
      </c>
      <c r="CU41" s="100">
        <v>3683.9440483904718</v>
      </c>
    </row>
    <row r="42" spans="2:99">
      <c r="C42" s="99" t="s">
        <v>208</v>
      </c>
      <c r="D42" s="100">
        <v>22</v>
      </c>
      <c r="E42" s="100">
        <v>18612</v>
      </c>
      <c r="F42" s="100">
        <v>25.145855498905416</v>
      </c>
      <c r="G42" s="100">
        <v>21273.393752073982</v>
      </c>
      <c r="H42" s="100">
        <v>25.10084330354751</v>
      </c>
      <c r="I42" s="100">
        <v>21235.313434801192</v>
      </c>
      <c r="J42" s="100">
        <v>26</v>
      </c>
      <c r="K42" s="100">
        <v>21996</v>
      </c>
      <c r="L42" s="100">
        <v>27</v>
      </c>
      <c r="M42" s="100">
        <v>22842</v>
      </c>
      <c r="N42" s="100">
        <v>18</v>
      </c>
      <c r="O42" s="100">
        <v>15228</v>
      </c>
      <c r="P42" s="100">
        <v>26</v>
      </c>
      <c r="Q42" s="100">
        <v>21996</v>
      </c>
      <c r="R42" s="100">
        <v>26</v>
      </c>
      <c r="S42" s="100">
        <v>21996</v>
      </c>
      <c r="T42" s="100">
        <v>17</v>
      </c>
      <c r="U42" s="100">
        <v>14382</v>
      </c>
      <c r="V42" s="100">
        <v>22</v>
      </c>
      <c r="W42" s="100">
        <v>18612</v>
      </c>
      <c r="X42" s="100">
        <v>20</v>
      </c>
      <c r="Y42" s="100">
        <v>16920</v>
      </c>
      <c r="Z42" s="100">
        <v>15</v>
      </c>
      <c r="AA42" s="100">
        <v>12690</v>
      </c>
      <c r="AB42" s="100">
        <v>17</v>
      </c>
      <c r="AC42" s="100">
        <v>14382</v>
      </c>
      <c r="AD42" s="100">
        <v>20</v>
      </c>
      <c r="AE42" s="100">
        <v>16920</v>
      </c>
      <c r="AF42" s="100">
        <v>24</v>
      </c>
      <c r="AG42" s="100">
        <v>20304</v>
      </c>
      <c r="AH42" s="100">
        <v>28</v>
      </c>
      <c r="AI42" s="100">
        <v>23688</v>
      </c>
      <c r="AJ42" s="100">
        <v>19</v>
      </c>
      <c r="AK42" s="100">
        <v>16074</v>
      </c>
      <c r="AL42" s="100">
        <v>11.982466263146808</v>
      </c>
      <c r="AM42" s="100">
        <v>10137.1664586222</v>
      </c>
      <c r="AN42" s="100">
        <v>5.5626304278108982</v>
      </c>
      <c r="AO42" s="100">
        <v>4705.9853419280198</v>
      </c>
      <c r="AP42" s="100">
        <v>3.5811033584911023</v>
      </c>
      <c r="AQ42" s="100">
        <v>3029.6134412834726</v>
      </c>
      <c r="AR42" s="100">
        <v>4.4271349905241673</v>
      </c>
      <c r="AS42" s="100">
        <v>3745.3562019834453</v>
      </c>
      <c r="AT42" s="100">
        <v>6.3328587886262095</v>
      </c>
      <c r="AU42" s="100">
        <v>5357.5985351777736</v>
      </c>
      <c r="AV42" s="100">
        <v>5.2923719036805075</v>
      </c>
      <c r="AW42" s="100">
        <v>4477.346630513709</v>
      </c>
      <c r="AX42" s="100">
        <v>3.6929596747955156</v>
      </c>
      <c r="AY42" s="100">
        <v>3124.2438848770062</v>
      </c>
      <c r="AZ42" s="100">
        <v>4.5299966238386444</v>
      </c>
      <c r="BA42" s="100">
        <v>3832.3771437674932</v>
      </c>
      <c r="BB42" s="100">
        <v>5.1062846640575161</v>
      </c>
      <c r="BC42" s="100">
        <v>4319.9168257926585</v>
      </c>
      <c r="BD42" s="100">
        <v>3.8770334437175831</v>
      </c>
      <c r="BE42" s="100">
        <v>3279.9702933850754</v>
      </c>
      <c r="BF42" s="100">
        <v>3.9193021034048292</v>
      </c>
      <c r="BG42" s="100">
        <v>3315.7295794804854</v>
      </c>
      <c r="BH42" s="100">
        <v>6.7564578502173882</v>
      </c>
      <c r="BI42" s="100">
        <v>5715.9633412839103</v>
      </c>
      <c r="BJ42" s="100">
        <v>4.2996018337635844</v>
      </c>
      <c r="BK42" s="100">
        <v>3637.4631513639924</v>
      </c>
      <c r="BL42" s="100">
        <v>6.2021382982571458</v>
      </c>
      <c r="BM42" s="100">
        <v>5247.0090003255455</v>
      </c>
      <c r="BN42" s="100">
        <v>4.0653920777783039</v>
      </c>
      <c r="BO42" s="100">
        <v>3439.3216978004452</v>
      </c>
      <c r="BP42" s="100">
        <v>3.1774317030741637</v>
      </c>
      <c r="BQ42" s="100">
        <v>2688.1072208007427</v>
      </c>
      <c r="BR42" s="100">
        <v>7.1077708353113307</v>
      </c>
      <c r="BS42" s="100">
        <v>6013.1741266733861</v>
      </c>
      <c r="BT42" s="100">
        <v>5.1790007431342842</v>
      </c>
      <c r="BU42" s="100">
        <v>4381.4346286916043</v>
      </c>
      <c r="BV42" s="100">
        <v>3.8291161320318996</v>
      </c>
      <c r="BW42" s="100">
        <v>3239.4322476989869</v>
      </c>
      <c r="BX42" s="100">
        <v>4.6882624620528075</v>
      </c>
      <c r="BY42" s="100">
        <v>3966.270042896675</v>
      </c>
      <c r="BZ42" s="100">
        <v>6.9803923059636004</v>
      </c>
      <c r="CA42" s="100">
        <v>5905.4118908452056</v>
      </c>
      <c r="CB42" s="100">
        <v>5.2221111821725827</v>
      </c>
      <c r="CC42" s="100">
        <v>4417.9060601180054</v>
      </c>
      <c r="CD42" s="100">
        <v>5.1607096204289666</v>
      </c>
      <c r="CE42" s="100">
        <v>4365.9603388829055</v>
      </c>
      <c r="CF42" s="100">
        <v>3.5324520050936234</v>
      </c>
      <c r="CG42" s="100">
        <v>2988.4543963092055</v>
      </c>
      <c r="CH42" s="100">
        <v>5.8746516071958599</v>
      </c>
      <c r="CI42" s="100">
        <v>4969.9552596876974</v>
      </c>
      <c r="CJ42" s="100">
        <v>5.0373044163727441</v>
      </c>
      <c r="CK42" s="100">
        <v>4261.5595362513413</v>
      </c>
      <c r="CL42" s="100">
        <v>5.6019313661677437</v>
      </c>
      <c r="CM42" s="100">
        <v>4739.233935777911</v>
      </c>
      <c r="CN42" s="100">
        <v>5.3529139822190386</v>
      </c>
      <c r="CO42" s="100">
        <v>4528.5652289573063</v>
      </c>
      <c r="CP42" s="100">
        <v>3.6550848349088416</v>
      </c>
      <c r="CQ42" s="100">
        <v>3092.2017703328802</v>
      </c>
      <c r="CR42" s="100">
        <v>6.2793831552246866</v>
      </c>
      <c r="CS42" s="100">
        <v>5312.3581493200845</v>
      </c>
      <c r="CT42" s="100">
        <v>5.5817334066522299</v>
      </c>
      <c r="CU42" s="100">
        <v>4722.1464620277866</v>
      </c>
    </row>
    <row r="43" spans="2:99">
      <c r="C43" s="99" t="s">
        <v>209</v>
      </c>
      <c r="D43" s="100">
        <v>24</v>
      </c>
      <c r="E43" s="100">
        <v>24537.599999999999</v>
      </c>
      <c r="F43" s="100">
        <v>26.1354372489836</v>
      </c>
      <c r="G43" s="100">
        <v>26720.871043360832</v>
      </c>
      <c r="H43" s="100">
        <v>24.113996777923273</v>
      </c>
      <c r="I43" s="100">
        <v>24654.150305748753</v>
      </c>
      <c r="J43" s="100">
        <v>25</v>
      </c>
      <c r="K43" s="100">
        <v>25560</v>
      </c>
      <c r="L43" s="100">
        <v>28</v>
      </c>
      <c r="M43" s="100">
        <v>28627.200000000001</v>
      </c>
      <c r="N43" s="100">
        <v>16</v>
      </c>
      <c r="O43" s="100">
        <v>16358.4</v>
      </c>
      <c r="P43" s="100">
        <v>24</v>
      </c>
      <c r="Q43" s="100">
        <v>24537.599999999999</v>
      </c>
      <c r="R43" s="100">
        <v>30</v>
      </c>
      <c r="S43" s="100">
        <v>30672</v>
      </c>
      <c r="T43" s="100">
        <v>18</v>
      </c>
      <c r="U43" s="100">
        <v>18403.2</v>
      </c>
      <c r="V43" s="100">
        <v>21</v>
      </c>
      <c r="W43" s="100">
        <v>21470.399999999998</v>
      </c>
      <c r="X43" s="100">
        <v>20</v>
      </c>
      <c r="Y43" s="100">
        <v>20448</v>
      </c>
      <c r="Z43" s="100">
        <v>15</v>
      </c>
      <c r="AA43" s="100">
        <v>15336</v>
      </c>
      <c r="AB43" s="100">
        <v>17</v>
      </c>
      <c r="AC43" s="100">
        <v>17380.8</v>
      </c>
      <c r="AD43" s="100">
        <v>18</v>
      </c>
      <c r="AE43" s="100">
        <v>18403.2</v>
      </c>
      <c r="AF43" s="100">
        <v>22</v>
      </c>
      <c r="AG43" s="100">
        <v>22492.799999999999</v>
      </c>
      <c r="AH43" s="100">
        <v>26</v>
      </c>
      <c r="AI43" s="100">
        <v>26582.399999999998</v>
      </c>
      <c r="AJ43" s="100">
        <v>19</v>
      </c>
      <c r="AK43" s="100">
        <v>19425.599999999999</v>
      </c>
      <c r="AL43" s="100">
        <v>13.266301934198253</v>
      </c>
      <c r="AM43" s="100">
        <v>13563.467097524293</v>
      </c>
      <c r="AN43" s="100">
        <v>4.9871859007959776</v>
      </c>
      <c r="AO43" s="100">
        <v>5098.8988649738076</v>
      </c>
      <c r="AP43" s="100">
        <v>4.2525602382081837</v>
      </c>
      <c r="AQ43" s="100">
        <v>4347.8175875440465</v>
      </c>
      <c r="AR43" s="100">
        <v>4.24267103258566</v>
      </c>
      <c r="AS43" s="100">
        <v>4337.7068637155789</v>
      </c>
      <c r="AT43" s="100">
        <v>5.7571443532965541</v>
      </c>
      <c r="AU43" s="100">
        <v>5886.104386810397</v>
      </c>
      <c r="AV43" s="100">
        <v>5.4959246692066808</v>
      </c>
      <c r="AW43" s="100">
        <v>5619.0333817969104</v>
      </c>
      <c r="AX43" s="100">
        <v>3.6929596747955156</v>
      </c>
      <c r="AY43" s="100">
        <v>3775.681971510935</v>
      </c>
      <c r="AZ43" s="100">
        <v>4.1181787489442216</v>
      </c>
      <c r="BA43" s="100">
        <v>4210.4259529205719</v>
      </c>
      <c r="BB43" s="100">
        <v>5.3190465250599122</v>
      </c>
      <c r="BC43" s="100">
        <v>5438.193167221254</v>
      </c>
      <c r="BD43" s="100">
        <v>3.8770334437175831</v>
      </c>
      <c r="BE43" s="100">
        <v>3963.8789928568567</v>
      </c>
      <c r="BF43" s="100">
        <v>4.0897065426833006</v>
      </c>
      <c r="BG43" s="100">
        <v>4181.3159692394065</v>
      </c>
      <c r="BH43" s="100">
        <v>7.256936209492749</v>
      </c>
      <c r="BI43" s="100">
        <v>7419.4915805853861</v>
      </c>
      <c r="BJ43" s="100">
        <v>4.5258966671195626</v>
      </c>
      <c r="BK43" s="100">
        <v>4627.2767524630408</v>
      </c>
      <c r="BL43" s="100">
        <v>5.6019313661677437</v>
      </c>
      <c r="BM43" s="100">
        <v>5727.4146287699014</v>
      </c>
      <c r="BN43" s="100">
        <v>4.3906234440005676</v>
      </c>
      <c r="BO43" s="100">
        <v>4488.9734091461805</v>
      </c>
      <c r="BP43" s="100">
        <v>2.8036162085948502</v>
      </c>
      <c r="BQ43" s="100">
        <v>2866.4172116673749</v>
      </c>
      <c r="BR43" s="100">
        <v>6.8856529967078517</v>
      </c>
      <c r="BS43" s="100">
        <v>7039.8916238341071</v>
      </c>
      <c r="BT43" s="100">
        <v>5.1790007431342842</v>
      </c>
      <c r="BU43" s="100">
        <v>5295.0103597804919</v>
      </c>
      <c r="BV43" s="100">
        <v>3.6376603254303044</v>
      </c>
      <c r="BW43" s="100">
        <v>3719.1439167199433</v>
      </c>
      <c r="BX43" s="100">
        <v>4.5079446750507763</v>
      </c>
      <c r="BY43" s="100">
        <v>4608.9226357719135</v>
      </c>
      <c r="BZ43" s="100">
        <v>7.2055662513172649</v>
      </c>
      <c r="CA43" s="100">
        <v>7366.9709353467715</v>
      </c>
      <c r="CB43" s="100">
        <v>5.6762078067093293</v>
      </c>
      <c r="CC43" s="100">
        <v>5803.354861579618</v>
      </c>
      <c r="CD43" s="100">
        <v>5.3671380052461251</v>
      </c>
      <c r="CE43" s="100">
        <v>5487.3618965636379</v>
      </c>
      <c r="CF43" s="100">
        <v>3.1168694162590791</v>
      </c>
      <c r="CG43" s="100">
        <v>3186.6872911832825</v>
      </c>
      <c r="CH43" s="100">
        <v>5.8746516071958599</v>
      </c>
      <c r="CI43" s="100">
        <v>6006.2438031970469</v>
      </c>
      <c r="CJ43" s="100">
        <v>4.8507375861367166</v>
      </c>
      <c r="CK43" s="100">
        <v>4959.3941080661789</v>
      </c>
      <c r="CL43" s="100">
        <v>5.0017244340783433</v>
      </c>
      <c r="CM43" s="100">
        <v>5113.763061401698</v>
      </c>
      <c r="CN43" s="100">
        <v>4.9960530500711018</v>
      </c>
      <c r="CO43" s="100">
        <v>5107.9646383926947</v>
      </c>
      <c r="CP43" s="100">
        <v>4.1119704392724472</v>
      </c>
      <c r="CQ43" s="100">
        <v>4204.07857711215</v>
      </c>
      <c r="CR43" s="100">
        <v>5.8869217080231433</v>
      </c>
      <c r="CS43" s="100">
        <v>6018.7887542828612</v>
      </c>
      <c r="CT43" s="100">
        <v>5.3956756264304886</v>
      </c>
      <c r="CU43" s="100">
        <v>5516.5387604625312</v>
      </c>
    </row>
    <row r="44" spans="2:99">
      <c r="C44" s="99" t="s">
        <v>210</v>
      </c>
      <c r="D44" s="100">
        <v>23</v>
      </c>
      <c r="E44" s="100">
        <v>23515.200000000001</v>
      </c>
      <c r="F44" s="100">
        <v>25.145855498905416</v>
      </c>
      <c r="G44" s="100">
        <v>25709.122662080896</v>
      </c>
      <c r="H44" s="100">
        <v>26.109612286464685</v>
      </c>
      <c r="I44" s="100">
        <v>26694.467601681492</v>
      </c>
      <c r="J44" s="100">
        <v>26</v>
      </c>
      <c r="K44" s="100">
        <v>26582.399999999998</v>
      </c>
      <c r="L44" s="100">
        <v>27</v>
      </c>
      <c r="M44" s="100">
        <v>27604.799999999999</v>
      </c>
      <c r="N44" s="100">
        <v>17</v>
      </c>
      <c r="O44" s="100">
        <v>17380.8</v>
      </c>
      <c r="P44" s="100">
        <v>22</v>
      </c>
      <c r="Q44" s="100">
        <v>22492.799999999999</v>
      </c>
      <c r="R44" s="100">
        <v>30</v>
      </c>
      <c r="S44" s="100">
        <v>30672</v>
      </c>
      <c r="T44" s="100">
        <v>17</v>
      </c>
      <c r="U44" s="100">
        <v>17380.8</v>
      </c>
      <c r="V44" s="100">
        <v>20</v>
      </c>
      <c r="W44" s="100">
        <v>20448</v>
      </c>
      <c r="X44" s="100">
        <v>19</v>
      </c>
      <c r="Y44" s="100">
        <v>19425.599999999999</v>
      </c>
      <c r="Z44" s="100">
        <v>17</v>
      </c>
      <c r="AA44" s="100">
        <v>17380.8</v>
      </c>
      <c r="AB44" s="100">
        <v>16</v>
      </c>
      <c r="AC44" s="100">
        <v>16358.4</v>
      </c>
      <c r="AD44" s="100">
        <v>20</v>
      </c>
      <c r="AE44" s="100">
        <v>20448</v>
      </c>
      <c r="AF44" s="100">
        <v>23</v>
      </c>
      <c r="AG44" s="100">
        <v>23515.200000000001</v>
      </c>
      <c r="AH44" s="100">
        <v>24</v>
      </c>
      <c r="AI44" s="100">
        <v>24537.599999999999</v>
      </c>
      <c r="AJ44" s="100">
        <v>17</v>
      </c>
      <c r="AK44" s="100">
        <v>17380.8</v>
      </c>
      <c r="AL44" s="100">
        <v>11.126575815779178</v>
      </c>
      <c r="AM44" s="100">
        <v>11375.811114052633</v>
      </c>
      <c r="AN44" s="100">
        <v>5.5626304278108982</v>
      </c>
      <c r="AO44" s="100">
        <v>5687.2333493938622</v>
      </c>
      <c r="AP44" s="100">
        <v>3.5811033584911023</v>
      </c>
      <c r="AQ44" s="100">
        <v>3661.3200737213028</v>
      </c>
      <c r="AR44" s="100">
        <v>3.8737431167086465</v>
      </c>
      <c r="AS44" s="100">
        <v>3960.5149625229201</v>
      </c>
      <c r="AT44" s="100">
        <v>5.7571443532965541</v>
      </c>
      <c r="AU44" s="100">
        <v>5886.104386810397</v>
      </c>
      <c r="AV44" s="100">
        <v>5.9030302002590274</v>
      </c>
      <c r="AW44" s="100">
        <v>6035.2580767448299</v>
      </c>
      <c r="AX44" s="100">
        <v>3.4985933761220673</v>
      </c>
      <c r="AY44" s="100">
        <v>3576.9618677472017</v>
      </c>
      <c r="AZ44" s="100">
        <v>3.7063608740498002</v>
      </c>
      <c r="BA44" s="100">
        <v>3789.3833576285156</v>
      </c>
      <c r="BB44" s="100">
        <v>4.6807609420527223</v>
      </c>
      <c r="BC44" s="100">
        <v>4785.609987154703</v>
      </c>
      <c r="BD44" s="100">
        <v>3.8770334437175831</v>
      </c>
      <c r="BE44" s="100">
        <v>3963.8789928568567</v>
      </c>
      <c r="BF44" s="100">
        <v>3.7488976641263583</v>
      </c>
      <c r="BG44" s="100">
        <v>3832.8729718027885</v>
      </c>
      <c r="BH44" s="100">
        <v>8.0076537484057919</v>
      </c>
      <c r="BI44" s="100">
        <v>8187.0251923700816</v>
      </c>
      <c r="BJ44" s="100">
        <v>4.2996018337635844</v>
      </c>
      <c r="BK44" s="100">
        <v>4395.9129148398888</v>
      </c>
      <c r="BL44" s="100">
        <v>6.2021382982571458</v>
      </c>
      <c r="BM44" s="100">
        <v>6341.0661961381056</v>
      </c>
      <c r="BN44" s="100">
        <v>3.9027763946671712</v>
      </c>
      <c r="BO44" s="100">
        <v>3990.1985859077158</v>
      </c>
      <c r="BP44" s="100">
        <v>2.8036162085948502</v>
      </c>
      <c r="BQ44" s="100">
        <v>2866.4172116673749</v>
      </c>
      <c r="BR44" s="100">
        <v>6.6635351581043727</v>
      </c>
      <c r="BS44" s="100">
        <v>6812.7983456459106</v>
      </c>
      <c r="BT44" s="100">
        <v>4.3822313980367023</v>
      </c>
      <c r="BU44" s="100">
        <v>4480.3933813527246</v>
      </c>
      <c r="BV44" s="100">
        <v>3.44620451882871</v>
      </c>
      <c r="BW44" s="100">
        <v>3523.3995000504729</v>
      </c>
      <c r="BX44" s="100">
        <v>4.147309101046714</v>
      </c>
      <c r="BY44" s="100">
        <v>4240.2088249101607</v>
      </c>
      <c r="BZ44" s="100">
        <v>7.4307401966709294</v>
      </c>
      <c r="CA44" s="100">
        <v>7597.1887770763578</v>
      </c>
      <c r="CB44" s="100">
        <v>5.9032561189777022</v>
      </c>
      <c r="CC44" s="100">
        <v>6035.489056042803</v>
      </c>
      <c r="CD44" s="100">
        <v>5.3671380052461251</v>
      </c>
      <c r="CE44" s="100">
        <v>5487.3618965636379</v>
      </c>
      <c r="CF44" s="100">
        <v>3.5324520050936234</v>
      </c>
      <c r="CG44" s="100">
        <v>3611.5789300077204</v>
      </c>
      <c r="CH44" s="100">
        <v>5.4956418260864499</v>
      </c>
      <c r="CI44" s="100">
        <v>5618.7442029907861</v>
      </c>
      <c r="CJ44" s="100">
        <v>5.0373044163727441</v>
      </c>
      <c r="CK44" s="100">
        <v>5150.1400352994933</v>
      </c>
      <c r="CL44" s="100">
        <v>5.2017934114414768</v>
      </c>
      <c r="CM44" s="100">
        <v>5318.3135838577655</v>
      </c>
      <c r="CN44" s="100">
        <v>5.5313444482930061</v>
      </c>
      <c r="CO44" s="100">
        <v>5655.2465639347693</v>
      </c>
      <c r="CP44" s="100">
        <v>3.6550848349088416</v>
      </c>
      <c r="CQ44" s="100">
        <v>3736.9587352107997</v>
      </c>
      <c r="CR44" s="100">
        <v>5.6906909844223712</v>
      </c>
      <c r="CS44" s="100">
        <v>5818.1624624734322</v>
      </c>
      <c r="CT44" s="100">
        <v>5.2096178462087481</v>
      </c>
      <c r="CU44" s="100">
        <v>5326.3132859638235</v>
      </c>
    </row>
    <row r="45" spans="2:99">
      <c r="C45" s="99" t="s">
        <v>211</v>
      </c>
      <c r="D45" s="100">
        <v>24</v>
      </c>
      <c r="E45" s="100">
        <v>29980.800000000003</v>
      </c>
      <c r="F45" s="100">
        <v>22.119809874100877</v>
      </c>
      <c r="G45" s="100">
        <v>27632.066494726816</v>
      </c>
      <c r="H45" s="100">
        <v>23.105227795006098</v>
      </c>
      <c r="I45" s="100">
        <v>28863.050561521617</v>
      </c>
      <c r="J45" s="100">
        <v>24</v>
      </c>
      <c r="K45" s="100">
        <v>29980.800000000003</v>
      </c>
      <c r="L45" s="100">
        <v>23</v>
      </c>
      <c r="M45" s="100">
        <v>28731.600000000002</v>
      </c>
      <c r="N45" s="100">
        <v>17</v>
      </c>
      <c r="O45" s="100">
        <v>21236.400000000001</v>
      </c>
      <c r="P45" s="100">
        <v>23</v>
      </c>
      <c r="Q45" s="100">
        <v>28731.600000000002</v>
      </c>
      <c r="R45" s="100">
        <v>25</v>
      </c>
      <c r="S45" s="100">
        <v>31230</v>
      </c>
      <c r="T45" s="100">
        <v>17</v>
      </c>
      <c r="U45" s="100">
        <v>21236.400000000001</v>
      </c>
      <c r="V45" s="100">
        <v>21</v>
      </c>
      <c r="W45" s="100">
        <v>26233.200000000001</v>
      </c>
      <c r="X45" s="100">
        <v>19</v>
      </c>
      <c r="Y45" s="100">
        <v>23734.799999999999</v>
      </c>
      <c r="Z45" s="100">
        <v>16</v>
      </c>
      <c r="AA45" s="100">
        <v>19987.2</v>
      </c>
      <c r="AB45" s="100">
        <v>16</v>
      </c>
      <c r="AC45" s="100">
        <v>19987.2</v>
      </c>
      <c r="AD45" s="100">
        <v>17</v>
      </c>
      <c r="AE45" s="100">
        <v>21236.400000000001</v>
      </c>
      <c r="AF45" s="100">
        <v>22</v>
      </c>
      <c r="AG45" s="100">
        <v>27482.400000000001</v>
      </c>
      <c r="AH45" s="100">
        <v>27</v>
      </c>
      <c r="AI45" s="100">
        <v>33728.400000000001</v>
      </c>
      <c r="AJ45" s="100">
        <v>18</v>
      </c>
      <c r="AK45" s="100">
        <v>22485.600000000002</v>
      </c>
      <c r="AL45" s="100">
        <v>11.126575815779178</v>
      </c>
      <c r="AM45" s="100">
        <v>13899.31850907135</v>
      </c>
      <c r="AN45" s="100">
        <v>5.5626304278108982</v>
      </c>
      <c r="AO45" s="100">
        <v>6948.837930421374</v>
      </c>
      <c r="AP45" s="100">
        <v>3.5811033584911023</v>
      </c>
      <c r="AQ45" s="100">
        <v>4473.5143154270854</v>
      </c>
      <c r="AR45" s="100">
        <v>3.6892791587701392</v>
      </c>
      <c r="AS45" s="100">
        <v>4608.6475251356578</v>
      </c>
      <c r="AT45" s="100">
        <v>5.7571443532965541</v>
      </c>
      <c r="AU45" s="100">
        <v>7191.8247261380557</v>
      </c>
      <c r="AV45" s="100">
        <v>5.6994774347328541</v>
      </c>
      <c r="AW45" s="100">
        <v>7119.7872114682814</v>
      </c>
      <c r="AX45" s="100">
        <v>3.6929596747955156</v>
      </c>
      <c r="AY45" s="100">
        <v>4613.2452257545583</v>
      </c>
      <c r="AZ45" s="100">
        <v>4.1181787489442216</v>
      </c>
      <c r="BA45" s="100">
        <v>5144.4288931811216</v>
      </c>
      <c r="BB45" s="100">
        <v>5.1062846640575161</v>
      </c>
      <c r="BC45" s="100">
        <v>6378.7708023406494</v>
      </c>
      <c r="BD45" s="100">
        <v>3.6489726529106661</v>
      </c>
      <c r="BE45" s="100">
        <v>4558.2966380160042</v>
      </c>
      <c r="BF45" s="100">
        <v>3.5784932248478878</v>
      </c>
      <c r="BG45" s="100">
        <v>4470.2537364799819</v>
      </c>
      <c r="BH45" s="100">
        <v>6.7564578502173882</v>
      </c>
      <c r="BI45" s="100">
        <v>8440.1671464915617</v>
      </c>
      <c r="BJ45" s="100">
        <v>4.0733070004076062</v>
      </c>
      <c r="BK45" s="100">
        <v>5088.3751049091816</v>
      </c>
      <c r="BL45" s="100">
        <v>5.2017934114414768</v>
      </c>
      <c r="BM45" s="100">
        <v>6498.0803295726928</v>
      </c>
      <c r="BN45" s="100">
        <v>4.3906234440005676</v>
      </c>
      <c r="BO45" s="100">
        <v>5484.7668062455095</v>
      </c>
      <c r="BP45" s="100">
        <v>2.8036162085948502</v>
      </c>
      <c r="BQ45" s="100">
        <v>3502.2773677766868</v>
      </c>
      <c r="BR45" s="100">
        <v>6.6635351581043727</v>
      </c>
      <c r="BS45" s="100">
        <v>8324.0881195039819</v>
      </c>
      <c r="BT45" s="100">
        <v>4.3822313980367023</v>
      </c>
      <c r="BU45" s="100">
        <v>5474.2834624274483</v>
      </c>
      <c r="BV45" s="100">
        <v>3.6376603254303044</v>
      </c>
      <c r="BW45" s="100">
        <v>4544.1652785275364</v>
      </c>
      <c r="BX45" s="100">
        <v>4.5079446750507763</v>
      </c>
      <c r="BY45" s="100">
        <v>5631.3244880734301</v>
      </c>
      <c r="BZ45" s="100">
        <v>6.9803923059636004</v>
      </c>
      <c r="CA45" s="100">
        <v>8719.9060686097291</v>
      </c>
      <c r="CB45" s="100">
        <v>5.4491594944409556</v>
      </c>
      <c r="CC45" s="100">
        <v>6807.0900404556423</v>
      </c>
      <c r="CD45" s="100">
        <v>4.5414244659774905</v>
      </c>
      <c r="CE45" s="100">
        <v>5673.1474428990814</v>
      </c>
      <c r="CF45" s="100">
        <v>3.1168694162590791</v>
      </c>
      <c r="CG45" s="100">
        <v>3893.5932747908419</v>
      </c>
      <c r="CH45" s="100">
        <v>6.2536613883052707</v>
      </c>
      <c r="CI45" s="100">
        <v>7812.0738062709443</v>
      </c>
      <c r="CJ45" s="100">
        <v>4.2910370954286341</v>
      </c>
      <c r="CK45" s="100">
        <v>5360.3635396094496</v>
      </c>
      <c r="CL45" s="100">
        <v>5.2017934114414768</v>
      </c>
      <c r="CM45" s="100">
        <v>6498.0803295726928</v>
      </c>
      <c r="CN45" s="100">
        <v>4.9960530500711018</v>
      </c>
      <c r="CO45" s="100">
        <v>6241.069470148821</v>
      </c>
      <c r="CP45" s="100">
        <v>3.8835276370906442</v>
      </c>
      <c r="CQ45" s="100">
        <v>4851.3027242536327</v>
      </c>
      <c r="CR45" s="100">
        <v>5.6906909844223712</v>
      </c>
      <c r="CS45" s="100">
        <v>7108.8111777404265</v>
      </c>
      <c r="CT45" s="100">
        <v>5.3956756264304886</v>
      </c>
      <c r="CU45" s="100">
        <v>6740.2779925369668</v>
      </c>
    </row>
    <row r="46" spans="2:99">
      <c r="C46" s="99" t="s">
        <v>212</v>
      </c>
      <c r="D46" s="100">
        <v>22</v>
      </c>
      <c r="E46" s="100">
        <v>26664</v>
      </c>
      <c r="F46" s="100">
        <v>25.140646373944506</v>
      </c>
      <c r="G46" s="100">
        <v>30470.46340522074</v>
      </c>
      <c r="H46" s="100">
        <v>25.105227795006098</v>
      </c>
      <c r="I46" s="100">
        <v>30427.536087547389</v>
      </c>
      <c r="J46" s="100">
        <v>26</v>
      </c>
      <c r="K46" s="100">
        <v>31512</v>
      </c>
      <c r="L46" s="100">
        <v>26</v>
      </c>
      <c r="M46" s="100">
        <v>31512</v>
      </c>
      <c r="N46" s="100">
        <v>14</v>
      </c>
      <c r="O46" s="100">
        <v>16968</v>
      </c>
      <c r="P46" s="100">
        <v>23</v>
      </c>
      <c r="Q46" s="100">
        <v>27876</v>
      </c>
      <c r="R46" s="100">
        <v>29</v>
      </c>
      <c r="S46" s="100">
        <v>35148</v>
      </c>
      <c r="T46" s="100">
        <v>17</v>
      </c>
      <c r="U46" s="100">
        <v>20604</v>
      </c>
      <c r="V46" s="100">
        <v>20</v>
      </c>
      <c r="W46" s="100">
        <v>24240</v>
      </c>
      <c r="X46" s="100">
        <v>19</v>
      </c>
      <c r="Y46" s="100">
        <v>23028</v>
      </c>
      <c r="Z46" s="100">
        <v>16</v>
      </c>
      <c r="AA46" s="100">
        <v>19392</v>
      </c>
      <c r="AB46" s="100">
        <v>15</v>
      </c>
      <c r="AC46" s="100">
        <v>18180</v>
      </c>
      <c r="AD46" s="100">
        <v>17</v>
      </c>
      <c r="AE46" s="100">
        <v>20604</v>
      </c>
      <c r="AF46" s="100">
        <v>20</v>
      </c>
      <c r="AG46" s="100">
        <v>24240</v>
      </c>
      <c r="AH46" s="100">
        <v>26</v>
      </c>
      <c r="AI46" s="100">
        <v>31512</v>
      </c>
      <c r="AJ46" s="100">
        <v>16</v>
      </c>
      <c r="AK46" s="100">
        <v>19392</v>
      </c>
      <c r="AL46" s="100">
        <v>11.126575815779178</v>
      </c>
      <c r="AM46" s="100">
        <v>13485.409888724364</v>
      </c>
      <c r="AN46" s="100">
        <v>5.3708155854725907</v>
      </c>
      <c r="AO46" s="100">
        <v>6509.4284895927804</v>
      </c>
      <c r="AP46" s="100">
        <v>4.2525602382081837</v>
      </c>
      <c r="AQ46" s="100">
        <v>5154.1030087083191</v>
      </c>
      <c r="AR46" s="100">
        <v>4.0582070746471528</v>
      </c>
      <c r="AS46" s="100">
        <v>4918.5469744723496</v>
      </c>
      <c r="AT46" s="100">
        <v>5.7571443532965541</v>
      </c>
      <c r="AU46" s="100">
        <v>6977.6589561954233</v>
      </c>
      <c r="AV46" s="100">
        <v>5.6994774347328541</v>
      </c>
      <c r="AW46" s="100">
        <v>6907.7666508962193</v>
      </c>
      <c r="AX46" s="100">
        <v>3.3042270774486195</v>
      </c>
      <c r="AY46" s="100">
        <v>4004.7232178677268</v>
      </c>
      <c r="AZ46" s="100">
        <v>4.1181787489442216</v>
      </c>
      <c r="BA46" s="100">
        <v>4991.2326437203965</v>
      </c>
      <c r="BB46" s="100">
        <v>4.8935228030551192</v>
      </c>
      <c r="BC46" s="100">
        <v>5930.9496373028041</v>
      </c>
      <c r="BD46" s="100">
        <v>4.1050942345244996</v>
      </c>
      <c r="BE46" s="100">
        <v>4975.3742122436934</v>
      </c>
      <c r="BF46" s="100">
        <v>3.7488976641263583</v>
      </c>
      <c r="BG46" s="100">
        <v>4543.6639689211461</v>
      </c>
      <c r="BH46" s="100">
        <v>7.5071753891304311</v>
      </c>
      <c r="BI46" s="100">
        <v>9098.696571626082</v>
      </c>
      <c r="BJ46" s="100">
        <v>4.5258966671195626</v>
      </c>
      <c r="BK46" s="100">
        <v>5485.3867605489095</v>
      </c>
      <c r="BL46" s="100">
        <v>5.2017934114414768</v>
      </c>
      <c r="BM46" s="100">
        <v>6304.5736146670697</v>
      </c>
      <c r="BN46" s="100">
        <v>4.2280077608894358</v>
      </c>
      <c r="BO46" s="100">
        <v>5124.3454061979965</v>
      </c>
      <c r="BP46" s="100">
        <v>3.1774317030741637</v>
      </c>
      <c r="BQ46" s="100">
        <v>3851.0472241258863</v>
      </c>
      <c r="BR46" s="100">
        <v>6.8856529967078517</v>
      </c>
      <c r="BS46" s="100">
        <v>8345.4114320099161</v>
      </c>
      <c r="BT46" s="100">
        <v>4.7806160705854932</v>
      </c>
      <c r="BU46" s="100">
        <v>5794.1066775496174</v>
      </c>
      <c r="BV46" s="100">
        <v>3.6376603254303044</v>
      </c>
      <c r="BW46" s="100">
        <v>4408.8443144215289</v>
      </c>
      <c r="BX46" s="100">
        <v>4.3276268880487452</v>
      </c>
      <c r="BY46" s="100">
        <v>5245.0837883150789</v>
      </c>
      <c r="BZ46" s="100">
        <v>6.9803923059636004</v>
      </c>
      <c r="CA46" s="100">
        <v>8460.2354748278831</v>
      </c>
      <c r="CB46" s="100">
        <v>5.9032561189777022</v>
      </c>
      <c r="CC46" s="100">
        <v>7154.7464162009746</v>
      </c>
      <c r="CD46" s="100">
        <v>5.3671380052461251</v>
      </c>
      <c r="CE46" s="100">
        <v>6504.9712623583036</v>
      </c>
      <c r="CF46" s="100">
        <v>3.5324520050936234</v>
      </c>
      <c r="CG46" s="100">
        <v>4281.3318301734716</v>
      </c>
      <c r="CH46" s="100">
        <v>6.0641564977505658</v>
      </c>
      <c r="CI46" s="100">
        <v>7349.7576752736859</v>
      </c>
      <c r="CJ46" s="100">
        <v>4.4776039256646616</v>
      </c>
      <c r="CK46" s="100">
        <v>5426.85595790557</v>
      </c>
      <c r="CL46" s="100">
        <v>5.2017934114414768</v>
      </c>
      <c r="CM46" s="100">
        <v>6304.5736146670697</v>
      </c>
      <c r="CN46" s="100">
        <v>4.6391921179231659</v>
      </c>
      <c r="CO46" s="100">
        <v>5622.7008469228767</v>
      </c>
      <c r="CP46" s="100">
        <v>4.1119704392724472</v>
      </c>
      <c r="CQ46" s="100">
        <v>4983.7081723982064</v>
      </c>
      <c r="CR46" s="100">
        <v>5.4944602608216</v>
      </c>
      <c r="CS46" s="100">
        <v>6659.2858361157796</v>
      </c>
      <c r="CT46" s="100">
        <v>4.4653867253217845</v>
      </c>
      <c r="CU46" s="100">
        <v>5412.0487110900031</v>
      </c>
    </row>
    <row r="47" spans="2:99">
      <c r="C47" s="99" t="s">
        <v>213</v>
      </c>
      <c r="D47" s="100">
        <v>22</v>
      </c>
      <c r="E47" s="100">
        <v>33607.199999999997</v>
      </c>
      <c r="F47" s="100">
        <v>23.125018999061783</v>
      </c>
      <c r="G47" s="100">
        <v>35325.779022966781</v>
      </c>
      <c r="H47" s="100">
        <v>22.105227795006098</v>
      </c>
      <c r="I47" s="100">
        <v>33767.945979651311</v>
      </c>
      <c r="J47" s="100">
        <v>23</v>
      </c>
      <c r="K47" s="100">
        <v>35134.799999999996</v>
      </c>
      <c r="L47" s="100">
        <v>27</v>
      </c>
      <c r="M47" s="100">
        <v>41245.199999999997</v>
      </c>
      <c r="N47" s="100">
        <v>15</v>
      </c>
      <c r="O47" s="100">
        <v>22914</v>
      </c>
      <c r="P47" s="100">
        <v>21</v>
      </c>
      <c r="Q47" s="100">
        <v>32079.599999999999</v>
      </c>
      <c r="R47" s="100">
        <v>26</v>
      </c>
      <c r="S47" s="100">
        <v>39717.599999999999</v>
      </c>
      <c r="T47" s="100">
        <v>16</v>
      </c>
      <c r="U47" s="100">
        <v>24441.599999999999</v>
      </c>
      <c r="V47" s="100">
        <v>20</v>
      </c>
      <c r="W47" s="100">
        <v>30552</v>
      </c>
      <c r="X47" s="100">
        <v>20</v>
      </c>
      <c r="Y47" s="100">
        <v>30552</v>
      </c>
      <c r="Z47" s="100">
        <v>15</v>
      </c>
      <c r="AA47" s="100">
        <v>22914</v>
      </c>
      <c r="AB47" s="100">
        <v>15</v>
      </c>
      <c r="AC47" s="100">
        <v>22914</v>
      </c>
      <c r="AD47" s="100">
        <v>18</v>
      </c>
      <c r="AE47" s="100">
        <v>27496.799999999999</v>
      </c>
      <c r="AF47" s="100">
        <v>20</v>
      </c>
      <c r="AG47" s="100">
        <v>30552</v>
      </c>
      <c r="AH47" s="100">
        <v>23</v>
      </c>
      <c r="AI47" s="100">
        <v>35134.799999999996</v>
      </c>
      <c r="AJ47" s="100">
        <v>17</v>
      </c>
      <c r="AK47" s="100">
        <v>25969.199999999997</v>
      </c>
      <c r="AL47" s="100">
        <v>11.982466263146808</v>
      </c>
      <c r="AM47" s="100">
        <v>18304.415463583064</v>
      </c>
      <c r="AN47" s="100">
        <v>5.3708155854725907</v>
      </c>
      <c r="AO47" s="100">
        <v>8204.4578883679296</v>
      </c>
      <c r="AP47" s="100">
        <v>3.5811033584911023</v>
      </c>
      <c r="AQ47" s="100">
        <v>5470.4934904310076</v>
      </c>
      <c r="AR47" s="100">
        <v>4.24267103258566</v>
      </c>
      <c r="AS47" s="100">
        <v>6481.1042693778536</v>
      </c>
      <c r="AT47" s="100">
        <v>5.7571443532965541</v>
      </c>
      <c r="AU47" s="100">
        <v>8794.6137140958162</v>
      </c>
      <c r="AV47" s="100">
        <v>5.0888191381543342</v>
      </c>
      <c r="AW47" s="100">
        <v>7773.6801154445602</v>
      </c>
      <c r="AX47" s="100">
        <v>3.3042270774486195</v>
      </c>
      <c r="AY47" s="100">
        <v>5047.5372835105109</v>
      </c>
      <c r="AZ47" s="100">
        <v>3.9122698114970107</v>
      </c>
      <c r="BA47" s="100">
        <v>5976.3833640428329</v>
      </c>
      <c r="BB47" s="100">
        <v>4.4679990810503263</v>
      </c>
      <c r="BC47" s="100">
        <v>6825.3153962124779</v>
      </c>
      <c r="BD47" s="100">
        <v>3.6489726529106661</v>
      </c>
      <c r="BE47" s="100">
        <v>5574.1706245863334</v>
      </c>
      <c r="BF47" s="100">
        <v>3.9193021034048292</v>
      </c>
      <c r="BG47" s="100">
        <v>5987.1258931612165</v>
      </c>
      <c r="BH47" s="100">
        <v>6.506218670579706</v>
      </c>
      <c r="BI47" s="100">
        <v>9938.8996411775588</v>
      </c>
      <c r="BJ47" s="100">
        <v>4.0733070004076062</v>
      </c>
      <c r="BK47" s="100">
        <v>6222.3837738226584</v>
      </c>
      <c r="BL47" s="100">
        <v>5.0017244340783433</v>
      </c>
      <c r="BM47" s="100">
        <v>7640.6342454980768</v>
      </c>
      <c r="BN47" s="100">
        <v>4.3906234440005676</v>
      </c>
      <c r="BO47" s="100">
        <v>6707.1163730552662</v>
      </c>
      <c r="BP47" s="100">
        <v>2.8036162085948502</v>
      </c>
      <c r="BQ47" s="100">
        <v>4282.8041202494933</v>
      </c>
      <c r="BR47" s="100">
        <v>6.4414173195008937</v>
      </c>
      <c r="BS47" s="100">
        <v>9839.9090972695649</v>
      </c>
      <c r="BT47" s="100">
        <v>4.7806160705854932</v>
      </c>
      <c r="BU47" s="100">
        <v>7302.8691094263986</v>
      </c>
      <c r="BV47" s="100">
        <v>3.0632929056255196</v>
      </c>
      <c r="BW47" s="100">
        <v>4679.486242633543</v>
      </c>
      <c r="BX47" s="100">
        <v>3.9669913140446833</v>
      </c>
      <c r="BY47" s="100">
        <v>6059.9759313346576</v>
      </c>
      <c r="BZ47" s="100">
        <v>6.9803923059636004</v>
      </c>
      <c r="CA47" s="100">
        <v>10663.247286589994</v>
      </c>
      <c r="CB47" s="100">
        <v>5.9032561189777022</v>
      </c>
      <c r="CC47" s="100">
        <v>9017.8140473503372</v>
      </c>
      <c r="CD47" s="100">
        <v>4.5414244659774905</v>
      </c>
      <c r="CE47" s="100">
        <v>6937.4800142272143</v>
      </c>
      <c r="CF47" s="100">
        <v>3.3246607106763508</v>
      </c>
      <c r="CG47" s="100">
        <v>5078.7517016291931</v>
      </c>
      <c r="CH47" s="100">
        <v>5.6851467166411549</v>
      </c>
      <c r="CI47" s="100">
        <v>8684.6301243410271</v>
      </c>
      <c r="CJ47" s="100">
        <v>4.8507375861367166</v>
      </c>
      <c r="CK47" s="100">
        <v>7409.9867365824475</v>
      </c>
      <c r="CL47" s="100">
        <v>5.4018623888046102</v>
      </c>
      <c r="CM47" s="100">
        <v>8251.8849851379218</v>
      </c>
      <c r="CN47" s="100">
        <v>5.1744835161450702</v>
      </c>
      <c r="CO47" s="100">
        <v>7904.5410192632089</v>
      </c>
      <c r="CP47" s="100">
        <v>3.6550848349088416</v>
      </c>
      <c r="CQ47" s="100">
        <v>5583.5075938067457</v>
      </c>
      <c r="CR47" s="100">
        <v>5.1019988136200576</v>
      </c>
      <c r="CS47" s="100">
        <v>7793.8133876859993</v>
      </c>
      <c r="CT47" s="100">
        <v>4.8375022857652663</v>
      </c>
      <c r="CU47" s="100">
        <v>7389.7684917350207</v>
      </c>
    </row>
    <row r="48" spans="2:99">
      <c r="C48" s="99" t="s">
        <v>214</v>
      </c>
      <c r="D48" s="100">
        <v>23</v>
      </c>
      <c r="E48" s="100">
        <v>19954.8</v>
      </c>
      <c r="F48" s="100">
        <v>24.140646373944506</v>
      </c>
      <c r="G48" s="100">
        <v>20944.424794034254</v>
      </c>
      <c r="H48" s="100">
        <v>26.096458812088922</v>
      </c>
      <c r="I48" s="100">
        <v>22641.287665368349</v>
      </c>
      <c r="J48" s="100">
        <v>24</v>
      </c>
      <c r="K48" s="100">
        <v>20822.400000000001</v>
      </c>
      <c r="L48" s="100">
        <v>25</v>
      </c>
      <c r="M48" s="100">
        <v>21690</v>
      </c>
      <c r="N48" s="100">
        <v>15</v>
      </c>
      <c r="O48" s="100">
        <v>13014</v>
      </c>
      <c r="P48" s="100">
        <v>25</v>
      </c>
      <c r="Q48" s="100">
        <v>21690</v>
      </c>
      <c r="R48" s="100">
        <v>28</v>
      </c>
      <c r="S48" s="100">
        <v>24292.799999999999</v>
      </c>
      <c r="T48" s="100">
        <v>18</v>
      </c>
      <c r="U48" s="100">
        <v>15616.800000000001</v>
      </c>
      <c r="V48" s="100">
        <v>23</v>
      </c>
      <c r="W48" s="100">
        <v>19954.8</v>
      </c>
      <c r="X48" s="100">
        <v>22</v>
      </c>
      <c r="Y48" s="100">
        <v>19087.2</v>
      </c>
      <c r="Z48" s="100">
        <v>17</v>
      </c>
      <c r="AA48" s="100">
        <v>14749.2</v>
      </c>
      <c r="AB48" s="100">
        <v>18</v>
      </c>
      <c r="AC48" s="100">
        <v>15616.800000000001</v>
      </c>
      <c r="AD48" s="100">
        <v>20</v>
      </c>
      <c r="AE48" s="100">
        <v>17352</v>
      </c>
      <c r="AF48" s="100">
        <v>20</v>
      </c>
      <c r="AG48" s="100">
        <v>17352</v>
      </c>
      <c r="AH48" s="100">
        <v>26</v>
      </c>
      <c r="AI48" s="100">
        <v>22557.600000000002</v>
      </c>
      <c r="AJ48" s="100">
        <v>19</v>
      </c>
      <c r="AK48" s="100">
        <v>16484.400000000001</v>
      </c>
      <c r="AL48" s="100">
        <v>11.554521039462992</v>
      </c>
      <c r="AM48" s="100">
        <v>10024.702453838092</v>
      </c>
      <c r="AN48" s="100">
        <v>5.7544452701492048</v>
      </c>
      <c r="AO48" s="100">
        <v>4992.5567163814503</v>
      </c>
      <c r="AP48" s="100">
        <v>3.8049223183967964</v>
      </c>
      <c r="AQ48" s="100">
        <v>3301.1506034410609</v>
      </c>
      <c r="AR48" s="100">
        <v>4.4271349905241673</v>
      </c>
      <c r="AS48" s="100">
        <v>3840.9823177787675</v>
      </c>
      <c r="AT48" s="100">
        <v>6.1409539768496577</v>
      </c>
      <c r="AU48" s="100">
        <v>5327.8916703147634</v>
      </c>
      <c r="AV48" s="100">
        <v>5.6994774347328541</v>
      </c>
      <c r="AW48" s="100">
        <v>4944.8666223742239</v>
      </c>
      <c r="AX48" s="100">
        <v>3.8873259734689642</v>
      </c>
      <c r="AY48" s="100">
        <v>3372.6440145816737</v>
      </c>
      <c r="AZ48" s="100">
        <v>3.9122698114970107</v>
      </c>
      <c r="BA48" s="100">
        <v>3394.2852884548065</v>
      </c>
      <c r="BB48" s="100">
        <v>5.5318083860623091</v>
      </c>
      <c r="BC48" s="100">
        <v>4799.3969557476594</v>
      </c>
      <c r="BD48" s="100">
        <v>4.5612158161383336</v>
      </c>
      <c r="BE48" s="100">
        <v>3957.3108420816184</v>
      </c>
      <c r="BF48" s="100">
        <v>3.9193021034048292</v>
      </c>
      <c r="BG48" s="100">
        <v>3400.38650491403</v>
      </c>
      <c r="BH48" s="100">
        <v>7.7574145687681115</v>
      </c>
      <c r="BI48" s="100">
        <v>6730.3328798632137</v>
      </c>
      <c r="BJ48" s="100">
        <v>4.2996018337635844</v>
      </c>
      <c r="BK48" s="100">
        <v>3730.3345509732858</v>
      </c>
      <c r="BL48" s="100">
        <v>5.802000343530878</v>
      </c>
      <c r="BM48" s="100">
        <v>5033.8154980473901</v>
      </c>
      <c r="BN48" s="100">
        <v>4.2280077608894358</v>
      </c>
      <c r="BO48" s="100">
        <v>3668.2195333476748</v>
      </c>
      <c r="BP48" s="100">
        <v>3.3643394503138206</v>
      </c>
      <c r="BQ48" s="100">
        <v>2918.9009070922707</v>
      </c>
      <c r="BR48" s="100">
        <v>7.3298886739148097</v>
      </c>
      <c r="BS48" s="100">
        <v>6359.4114134884894</v>
      </c>
      <c r="BT48" s="100">
        <v>4.9798084068598891</v>
      </c>
      <c r="BU48" s="100">
        <v>4320.4817737916401</v>
      </c>
      <c r="BV48" s="100">
        <v>3.44620451882871</v>
      </c>
      <c r="BW48" s="100">
        <v>2989.9270405357888</v>
      </c>
      <c r="BX48" s="100">
        <v>5.0488980360568698</v>
      </c>
      <c r="BY48" s="100">
        <v>4380.4239360829406</v>
      </c>
      <c r="BZ48" s="100">
        <v>7.8810880873782585</v>
      </c>
      <c r="CA48" s="100">
        <v>6837.6320246093774</v>
      </c>
      <c r="CB48" s="100">
        <v>5.6762078067093293</v>
      </c>
      <c r="CC48" s="100">
        <v>4924.677893101014</v>
      </c>
      <c r="CD48" s="100">
        <v>5.7799947748804428</v>
      </c>
      <c r="CE48" s="100">
        <v>5014.7234666862723</v>
      </c>
      <c r="CF48" s="100">
        <v>3.7402432995108947</v>
      </c>
      <c r="CG48" s="100">
        <v>3245.0350866556523</v>
      </c>
      <c r="CH48" s="100">
        <v>5.3061369355317449</v>
      </c>
      <c r="CI48" s="100">
        <v>4603.6044052673424</v>
      </c>
      <c r="CJ48" s="100">
        <v>5.2238712466087716</v>
      </c>
      <c r="CK48" s="100">
        <v>4532.2306935577699</v>
      </c>
      <c r="CL48" s="100">
        <v>5.802000343530878</v>
      </c>
      <c r="CM48" s="100">
        <v>5033.8154980473901</v>
      </c>
      <c r="CN48" s="100">
        <v>5.3529139822190386</v>
      </c>
      <c r="CO48" s="100">
        <v>4644.1881709732379</v>
      </c>
      <c r="CP48" s="100">
        <v>4.1119704392724472</v>
      </c>
      <c r="CQ48" s="100">
        <v>3567.5455531127755</v>
      </c>
      <c r="CR48" s="100">
        <v>5.4944602608216</v>
      </c>
      <c r="CS48" s="100">
        <v>4766.9937222888202</v>
      </c>
      <c r="CT48" s="100">
        <v>4.8375022857652663</v>
      </c>
      <c r="CU48" s="100">
        <v>4197.0169831299454</v>
      </c>
    </row>
    <row r="49" spans="2:99">
      <c r="B49" s="99" t="s">
        <v>129</v>
      </c>
      <c r="C49" s="99" t="s">
        <v>215</v>
      </c>
      <c r="D49" s="100">
        <v>12.578316900465822</v>
      </c>
      <c r="E49" s="100">
        <v>12392.157810338927</v>
      </c>
      <c r="F49" s="100">
        <v>18</v>
      </c>
      <c r="G49" s="100">
        <v>17733.599999999999</v>
      </c>
      <c r="H49" s="100">
        <v>14</v>
      </c>
      <c r="I49" s="100">
        <v>13792.8</v>
      </c>
      <c r="J49" s="100">
        <v>17</v>
      </c>
      <c r="K49" s="100">
        <v>16748.399999999998</v>
      </c>
      <c r="L49" s="100">
        <v>20</v>
      </c>
      <c r="M49" s="100">
        <v>19704</v>
      </c>
      <c r="N49" s="100">
        <v>18</v>
      </c>
      <c r="O49" s="100">
        <v>17733.599999999999</v>
      </c>
      <c r="P49" s="100">
        <v>19</v>
      </c>
      <c r="Q49" s="100">
        <v>18718.8</v>
      </c>
      <c r="R49" s="100">
        <v>19</v>
      </c>
      <c r="S49" s="100">
        <v>18718.8</v>
      </c>
      <c r="T49" s="100">
        <v>20</v>
      </c>
      <c r="U49" s="100">
        <v>19704</v>
      </c>
      <c r="V49" s="100">
        <v>21</v>
      </c>
      <c r="W49" s="100">
        <v>20689.199999999997</v>
      </c>
      <c r="X49" s="100">
        <v>16</v>
      </c>
      <c r="Y49" s="100">
        <v>15763.199999999999</v>
      </c>
      <c r="Z49" s="100">
        <v>13</v>
      </c>
      <c r="AA49" s="100">
        <v>12807.599999999999</v>
      </c>
      <c r="AB49" s="100">
        <v>18</v>
      </c>
      <c r="AC49" s="100">
        <v>17733.599999999999</v>
      </c>
      <c r="AD49" s="100">
        <v>15</v>
      </c>
      <c r="AE49" s="100">
        <v>14777.999999999998</v>
      </c>
      <c r="AF49" s="100">
        <v>13</v>
      </c>
      <c r="AG49" s="100">
        <v>12807.599999999999</v>
      </c>
      <c r="AH49" s="100">
        <v>10</v>
      </c>
      <c r="AI49" s="100">
        <v>9852</v>
      </c>
      <c r="AJ49" s="100">
        <v>19</v>
      </c>
      <c r="AK49" s="100">
        <v>18718.8</v>
      </c>
      <c r="AL49" s="100">
        <v>12</v>
      </c>
      <c r="AM49" s="100">
        <v>11822.4</v>
      </c>
      <c r="AN49" s="100">
        <v>17</v>
      </c>
      <c r="AO49" s="100">
        <v>16748.399999999998</v>
      </c>
      <c r="AP49" s="100">
        <v>19</v>
      </c>
      <c r="AQ49" s="100">
        <v>18718.8</v>
      </c>
      <c r="AR49" s="100">
        <v>14</v>
      </c>
      <c r="AS49" s="100">
        <v>13792.8</v>
      </c>
      <c r="AT49" s="100">
        <v>12</v>
      </c>
      <c r="AU49" s="100">
        <v>11822.4</v>
      </c>
      <c r="AV49" s="100">
        <v>18</v>
      </c>
      <c r="AW49" s="100">
        <v>17733.599999999999</v>
      </c>
      <c r="AX49" s="100">
        <v>14</v>
      </c>
      <c r="AY49" s="100">
        <v>13792.8</v>
      </c>
      <c r="AZ49" s="100">
        <v>12</v>
      </c>
      <c r="BA49" s="100">
        <v>11822.4</v>
      </c>
      <c r="BB49" s="100">
        <v>11</v>
      </c>
      <c r="BC49" s="100">
        <v>10837.199999999999</v>
      </c>
      <c r="BD49" s="100">
        <v>18</v>
      </c>
      <c r="BE49" s="100">
        <v>17733.599999999999</v>
      </c>
      <c r="BF49" s="100">
        <v>19</v>
      </c>
      <c r="BG49" s="100">
        <v>18718.8</v>
      </c>
      <c r="BH49" s="100">
        <v>17</v>
      </c>
      <c r="BI49" s="100">
        <v>16748.399999999998</v>
      </c>
      <c r="BJ49" s="100">
        <v>18</v>
      </c>
      <c r="BK49" s="100">
        <v>17733.599999999999</v>
      </c>
      <c r="BL49" s="100">
        <v>17</v>
      </c>
      <c r="BM49" s="100">
        <v>16748.399999999998</v>
      </c>
      <c r="BN49" s="100">
        <v>22</v>
      </c>
      <c r="BO49" s="100">
        <v>21674.399999999998</v>
      </c>
      <c r="BP49" s="100">
        <v>22</v>
      </c>
      <c r="BQ49" s="100">
        <v>21674.399999999998</v>
      </c>
      <c r="BR49" s="100">
        <v>21</v>
      </c>
      <c r="BS49" s="100">
        <v>20689.199999999997</v>
      </c>
      <c r="BT49" s="100">
        <v>15</v>
      </c>
      <c r="BU49" s="100">
        <v>14777.999999999998</v>
      </c>
      <c r="BV49" s="100">
        <v>14</v>
      </c>
      <c r="BW49" s="100">
        <v>13792.8</v>
      </c>
      <c r="BX49" s="100">
        <v>19</v>
      </c>
      <c r="BY49" s="100">
        <v>18718.8</v>
      </c>
      <c r="BZ49" s="100">
        <v>18</v>
      </c>
      <c r="CA49" s="100">
        <v>17733.599999999999</v>
      </c>
      <c r="CB49" s="100">
        <v>19</v>
      </c>
      <c r="CC49" s="100">
        <v>18718.8</v>
      </c>
      <c r="CD49" s="100">
        <v>16</v>
      </c>
      <c r="CE49" s="100">
        <v>15763.199999999999</v>
      </c>
      <c r="CF49" s="100">
        <v>15</v>
      </c>
      <c r="CG49" s="100">
        <v>14777.999999999998</v>
      </c>
      <c r="CH49" s="100">
        <v>20</v>
      </c>
      <c r="CI49" s="100">
        <v>19704</v>
      </c>
      <c r="CJ49" s="100">
        <v>11</v>
      </c>
      <c r="CK49" s="100">
        <v>10837.199999999999</v>
      </c>
      <c r="CL49" s="100">
        <v>16</v>
      </c>
      <c r="CM49" s="100">
        <v>15763.199999999999</v>
      </c>
      <c r="CN49" s="100">
        <v>17</v>
      </c>
      <c r="CO49" s="100">
        <v>16748.399999999998</v>
      </c>
      <c r="CP49" s="100">
        <v>12</v>
      </c>
      <c r="CQ49" s="100">
        <v>11822.4</v>
      </c>
      <c r="CR49" s="100">
        <v>12</v>
      </c>
      <c r="CS49" s="100">
        <v>11822.4</v>
      </c>
      <c r="CT49" s="100">
        <v>21</v>
      </c>
      <c r="CU49" s="100">
        <v>20689.199999999997</v>
      </c>
    </row>
    <row r="50" spans="2:99">
      <c r="C50" s="99" t="s">
        <v>216</v>
      </c>
      <c r="D50" s="100">
        <v>22</v>
      </c>
      <c r="E50" s="100">
        <v>6204</v>
      </c>
      <c r="F50" s="100">
        <v>17.088555124335432</v>
      </c>
      <c r="G50" s="100">
        <v>4818.972545062592</v>
      </c>
      <c r="H50" s="100">
        <v>15.087689829171747</v>
      </c>
      <c r="I50" s="100">
        <v>4254.728531826433</v>
      </c>
      <c r="J50" s="100">
        <v>19</v>
      </c>
      <c r="K50" s="100">
        <v>5358</v>
      </c>
      <c r="L50" s="100">
        <v>20</v>
      </c>
      <c r="M50" s="100">
        <v>5640</v>
      </c>
      <c r="N50" s="100">
        <v>21</v>
      </c>
      <c r="O50" s="100">
        <v>5922</v>
      </c>
      <c r="P50" s="100">
        <v>18</v>
      </c>
      <c r="Q50" s="100">
        <v>5076</v>
      </c>
      <c r="R50" s="100">
        <v>24</v>
      </c>
      <c r="S50" s="100">
        <v>6768</v>
      </c>
      <c r="T50" s="100">
        <v>19</v>
      </c>
      <c r="U50" s="100">
        <v>5358</v>
      </c>
      <c r="V50" s="100">
        <v>24</v>
      </c>
      <c r="W50" s="100">
        <v>6768</v>
      </c>
      <c r="X50" s="100">
        <v>19</v>
      </c>
      <c r="Y50" s="100">
        <v>5358</v>
      </c>
      <c r="Z50" s="100">
        <v>13</v>
      </c>
      <c r="AA50" s="100">
        <v>3666</v>
      </c>
      <c r="AB50" s="100">
        <v>19</v>
      </c>
      <c r="AC50" s="100">
        <v>5358</v>
      </c>
      <c r="AD50" s="100">
        <v>16</v>
      </c>
      <c r="AE50" s="100">
        <v>4512</v>
      </c>
      <c r="AF50" s="100">
        <v>13</v>
      </c>
      <c r="AG50" s="100">
        <v>3666</v>
      </c>
      <c r="AH50" s="100">
        <v>13</v>
      </c>
      <c r="AI50" s="100">
        <v>3666</v>
      </c>
      <c r="AJ50" s="100">
        <v>22</v>
      </c>
      <c r="AK50" s="100">
        <v>6204</v>
      </c>
      <c r="AL50" s="100">
        <v>5.5632879078895892</v>
      </c>
      <c r="AM50" s="100">
        <v>1568.8471900248642</v>
      </c>
      <c r="AN50" s="100">
        <v>4.0281116891044437</v>
      </c>
      <c r="AO50" s="100">
        <v>1135.9274963274531</v>
      </c>
      <c r="AP50" s="100">
        <v>4.2525602382081837</v>
      </c>
      <c r="AQ50" s="100">
        <v>1199.2219871747079</v>
      </c>
      <c r="AR50" s="100">
        <v>2.7669593690776044</v>
      </c>
      <c r="AS50" s="100">
        <v>780.28254207988448</v>
      </c>
      <c r="AT50" s="100">
        <v>2.4947625530951738</v>
      </c>
      <c r="AU50" s="100">
        <v>703.523039972839</v>
      </c>
      <c r="AV50" s="100">
        <v>3.4603970139449474</v>
      </c>
      <c r="AW50" s="100">
        <v>975.83195793247512</v>
      </c>
      <c r="AX50" s="100">
        <v>3.1098607787751713</v>
      </c>
      <c r="AY50" s="100">
        <v>876.98073961459829</v>
      </c>
      <c r="AZ50" s="100">
        <v>2.8827251242609555</v>
      </c>
      <c r="BA50" s="100">
        <v>812.9284850415894</v>
      </c>
      <c r="BB50" s="100">
        <v>2.5531423320287581</v>
      </c>
      <c r="BC50" s="100">
        <v>719.98613763210983</v>
      </c>
      <c r="BD50" s="100">
        <v>4.3331550253314166</v>
      </c>
      <c r="BE50" s="100">
        <v>1221.9497171434596</v>
      </c>
      <c r="BF50" s="100">
        <v>3.7488976641263583</v>
      </c>
      <c r="BG50" s="100">
        <v>1057.189141283633</v>
      </c>
      <c r="BH50" s="100">
        <v>4.5043052334782585</v>
      </c>
      <c r="BI50" s="100">
        <v>1270.2140758408689</v>
      </c>
      <c r="BJ50" s="100">
        <v>4.7521915004755408</v>
      </c>
      <c r="BK50" s="100">
        <v>1340.1180031341025</v>
      </c>
      <c r="BL50" s="100">
        <v>3.8013105698995409</v>
      </c>
      <c r="BM50" s="100">
        <v>1071.9695807116705</v>
      </c>
      <c r="BN50" s="100">
        <v>3.2523136622226425</v>
      </c>
      <c r="BO50" s="100">
        <v>917.15245274678523</v>
      </c>
      <c r="BP50" s="100">
        <v>4.4857859337517603</v>
      </c>
      <c r="BQ50" s="100">
        <v>1264.9916333179965</v>
      </c>
      <c r="BR50" s="100">
        <v>4.6644746106730608</v>
      </c>
      <c r="BS50" s="100">
        <v>1315.3818402098032</v>
      </c>
      <c r="BT50" s="100">
        <v>3.187077380390329</v>
      </c>
      <c r="BU50" s="100">
        <v>898.75582127007272</v>
      </c>
      <c r="BV50" s="100">
        <v>2.8718370990239244</v>
      </c>
      <c r="BW50" s="100">
        <v>809.85806192474672</v>
      </c>
      <c r="BX50" s="100">
        <v>3.2457201660365591</v>
      </c>
      <c r="BY50" s="100">
        <v>915.29308682230965</v>
      </c>
      <c r="BZ50" s="100">
        <v>4.9538267977806196</v>
      </c>
      <c r="CA50" s="100">
        <v>1396.9791569741346</v>
      </c>
      <c r="CB50" s="100">
        <v>4.5409662453674633</v>
      </c>
      <c r="CC50" s="100">
        <v>1280.5524811936245</v>
      </c>
      <c r="CD50" s="100">
        <v>3.5092825418916971</v>
      </c>
      <c r="CE50" s="100">
        <v>989.61767681345862</v>
      </c>
      <c r="CF50" s="100">
        <v>3.3246607106763508</v>
      </c>
      <c r="CG50" s="100">
        <v>937.55432041073095</v>
      </c>
      <c r="CH50" s="100">
        <v>4.1691075922035141</v>
      </c>
      <c r="CI50" s="100">
        <v>1175.6883410013909</v>
      </c>
      <c r="CJ50" s="100">
        <v>2.0522351325963033</v>
      </c>
      <c r="CK50" s="100">
        <v>578.73030739215756</v>
      </c>
      <c r="CL50" s="100">
        <v>3.4011726151732731</v>
      </c>
      <c r="CM50" s="100">
        <v>959.13067747886305</v>
      </c>
      <c r="CN50" s="100">
        <v>2.6764569911095193</v>
      </c>
      <c r="CO50" s="100">
        <v>754.76087149288446</v>
      </c>
      <c r="CP50" s="100">
        <v>2.9697564283634339</v>
      </c>
      <c r="CQ50" s="100">
        <v>837.47131279848838</v>
      </c>
      <c r="CR50" s="100">
        <v>2.5509994068100288</v>
      </c>
      <c r="CS50" s="100">
        <v>719.38183272042806</v>
      </c>
      <c r="CT50" s="100">
        <v>4.2793289451000431</v>
      </c>
      <c r="CU50" s="100">
        <v>1206.7707625182122</v>
      </c>
    </row>
    <row r="51" spans="2:99">
      <c r="C51" s="99" t="s">
        <v>217</v>
      </c>
      <c r="D51" s="100">
        <v>19</v>
      </c>
      <c r="E51" s="100">
        <v>16233.6</v>
      </c>
      <c r="F51" s="100">
        <v>17.088555124335432</v>
      </c>
      <c r="G51" s="100">
        <v>14600.461498232193</v>
      </c>
      <c r="H51" s="100">
        <v>14.08330533771316</v>
      </c>
      <c r="I51" s="100">
        <v>12032.776080542124</v>
      </c>
      <c r="J51" s="100">
        <v>16</v>
      </c>
      <c r="K51" s="100">
        <v>13670.4</v>
      </c>
      <c r="L51" s="100">
        <v>20</v>
      </c>
      <c r="M51" s="100">
        <v>17088</v>
      </c>
      <c r="N51" s="100">
        <v>19</v>
      </c>
      <c r="O51" s="100">
        <v>16233.6</v>
      </c>
      <c r="P51" s="100">
        <v>19</v>
      </c>
      <c r="Q51" s="100">
        <v>16233.6</v>
      </c>
      <c r="R51" s="100">
        <v>20</v>
      </c>
      <c r="S51" s="100">
        <v>17088</v>
      </c>
      <c r="T51" s="100">
        <v>20</v>
      </c>
      <c r="U51" s="100">
        <v>17088</v>
      </c>
      <c r="V51" s="100">
        <v>20</v>
      </c>
      <c r="W51" s="100">
        <v>17088</v>
      </c>
      <c r="X51" s="100">
        <v>16</v>
      </c>
      <c r="Y51" s="100">
        <v>13670.4</v>
      </c>
      <c r="Z51" s="100">
        <v>12</v>
      </c>
      <c r="AA51" s="100">
        <v>10252.799999999999</v>
      </c>
      <c r="AB51" s="100">
        <v>18</v>
      </c>
      <c r="AC51" s="100">
        <v>15379.199999999999</v>
      </c>
      <c r="AD51" s="100">
        <v>17</v>
      </c>
      <c r="AE51" s="100">
        <v>14524.8</v>
      </c>
      <c r="AF51" s="100">
        <v>12</v>
      </c>
      <c r="AG51" s="100">
        <v>10252.799999999999</v>
      </c>
      <c r="AH51" s="100">
        <v>13</v>
      </c>
      <c r="AI51" s="100">
        <v>11107.199999999999</v>
      </c>
      <c r="AJ51" s="100">
        <v>21</v>
      </c>
      <c r="AK51" s="100">
        <v>17942.399999999998</v>
      </c>
      <c r="AL51" s="100">
        <v>5.991233131573404</v>
      </c>
      <c r="AM51" s="100">
        <v>5118.9095876163165</v>
      </c>
      <c r="AN51" s="100">
        <v>3.4526671620895226</v>
      </c>
      <c r="AO51" s="100">
        <v>2949.9588232892879</v>
      </c>
      <c r="AP51" s="100">
        <v>4.2525602382081837</v>
      </c>
      <c r="AQ51" s="100">
        <v>3633.3874675250722</v>
      </c>
      <c r="AR51" s="100">
        <v>2.7669593690776044</v>
      </c>
      <c r="AS51" s="100">
        <v>2364.090084939905</v>
      </c>
      <c r="AT51" s="100">
        <v>2.4947625530951738</v>
      </c>
      <c r="AU51" s="100">
        <v>2131.5251253645165</v>
      </c>
      <c r="AV51" s="100">
        <v>3.8675025449972935</v>
      </c>
      <c r="AW51" s="100">
        <v>3304.3941744456874</v>
      </c>
      <c r="AX51" s="100">
        <v>2.9154944801017231</v>
      </c>
      <c r="AY51" s="100">
        <v>2490.9984837989123</v>
      </c>
      <c r="AZ51" s="100">
        <v>2.6768161868137446</v>
      </c>
      <c r="BA51" s="100">
        <v>2287.0717500136634</v>
      </c>
      <c r="BB51" s="100">
        <v>2.3403804710263612</v>
      </c>
      <c r="BC51" s="100">
        <v>1999.6210744449229</v>
      </c>
      <c r="BD51" s="100">
        <v>4.5612158161383336</v>
      </c>
      <c r="BE51" s="100">
        <v>3897.102793308592</v>
      </c>
      <c r="BF51" s="100">
        <v>3.4080887855694169</v>
      </c>
      <c r="BG51" s="100">
        <v>2911.8710583905095</v>
      </c>
      <c r="BH51" s="100">
        <v>3.7535876945652156</v>
      </c>
      <c r="BI51" s="100">
        <v>3207.0653262365199</v>
      </c>
      <c r="BJ51" s="100">
        <v>4.0733070004076062</v>
      </c>
      <c r="BK51" s="100">
        <v>3480.2335011482587</v>
      </c>
      <c r="BL51" s="100">
        <v>3.4011726151732731</v>
      </c>
      <c r="BM51" s="100">
        <v>2905.9618824040444</v>
      </c>
      <c r="BN51" s="100">
        <v>3.5775450284449066</v>
      </c>
      <c r="BO51" s="100">
        <v>3056.654472303328</v>
      </c>
      <c r="BP51" s="100">
        <v>4.2988781865121037</v>
      </c>
      <c r="BQ51" s="100">
        <v>3672.9615225559414</v>
      </c>
      <c r="BR51" s="100">
        <v>4.2202389334661019</v>
      </c>
      <c r="BS51" s="100">
        <v>3605.7721447534373</v>
      </c>
      <c r="BT51" s="100">
        <v>3.187077380390329</v>
      </c>
      <c r="BU51" s="100">
        <v>2723.038913805497</v>
      </c>
      <c r="BV51" s="100">
        <v>2.6803812924223296</v>
      </c>
      <c r="BW51" s="100">
        <v>2290.1177762456382</v>
      </c>
      <c r="BX51" s="100">
        <v>3.2457201660365591</v>
      </c>
      <c r="BY51" s="100">
        <v>2773.1433098616362</v>
      </c>
      <c r="BZ51" s="100">
        <v>4.7286528524269551</v>
      </c>
      <c r="CA51" s="100">
        <v>4040.1609971135904</v>
      </c>
      <c r="CB51" s="100">
        <v>4.0868696208307176</v>
      </c>
      <c r="CC51" s="100">
        <v>3491.8214040377652</v>
      </c>
      <c r="CD51" s="100">
        <v>3.0964257722573798</v>
      </c>
      <c r="CE51" s="100">
        <v>2645.5861798167052</v>
      </c>
      <c r="CF51" s="100">
        <v>3.1168694162590791</v>
      </c>
      <c r="CG51" s="100">
        <v>2663.0532292517573</v>
      </c>
      <c r="CH51" s="100">
        <v>3.4110880299846928</v>
      </c>
      <c r="CI51" s="100">
        <v>2914.4336128189216</v>
      </c>
      <c r="CJ51" s="100">
        <v>2.2388019628323308</v>
      </c>
      <c r="CK51" s="100">
        <v>1912.8323970439433</v>
      </c>
      <c r="CL51" s="100">
        <v>2.8009656830838718</v>
      </c>
      <c r="CM51" s="100">
        <v>2393.14507962686</v>
      </c>
      <c r="CN51" s="100">
        <v>2.6764569911095193</v>
      </c>
      <c r="CO51" s="100">
        <v>2286.7648532039734</v>
      </c>
      <c r="CP51" s="100">
        <v>2.9697564283634339</v>
      </c>
      <c r="CQ51" s="100">
        <v>2537.3598923937179</v>
      </c>
      <c r="CR51" s="100">
        <v>2.5509994068100288</v>
      </c>
      <c r="CS51" s="100">
        <v>2179.5738931784886</v>
      </c>
      <c r="CT51" s="100">
        <v>4.0932711648783018</v>
      </c>
      <c r="CU51" s="100">
        <v>3497.2908832720209</v>
      </c>
    </row>
    <row r="52" spans="2:99">
      <c r="C52" s="99" t="s">
        <v>218</v>
      </c>
      <c r="D52" s="100">
        <v>19</v>
      </c>
      <c r="E52" s="100">
        <v>10260</v>
      </c>
      <c r="F52" s="100">
        <v>19.083345999374522</v>
      </c>
      <c r="G52" s="100">
        <v>10305.006839662243</v>
      </c>
      <c r="H52" s="100">
        <v>15.096458812088922</v>
      </c>
      <c r="I52" s="100">
        <v>8152.0877585280177</v>
      </c>
      <c r="J52" s="100">
        <v>18</v>
      </c>
      <c r="K52" s="100">
        <v>9720</v>
      </c>
      <c r="L52" s="100">
        <v>22</v>
      </c>
      <c r="M52" s="100">
        <v>11880</v>
      </c>
      <c r="N52" s="100">
        <v>22</v>
      </c>
      <c r="O52" s="100">
        <v>11880</v>
      </c>
      <c r="P52" s="100">
        <v>17</v>
      </c>
      <c r="Q52" s="100">
        <v>9180</v>
      </c>
      <c r="R52" s="100">
        <v>23</v>
      </c>
      <c r="S52" s="100">
        <v>12420</v>
      </c>
      <c r="T52" s="100">
        <v>18</v>
      </c>
      <c r="U52" s="100">
        <v>9720</v>
      </c>
      <c r="V52" s="100">
        <v>25</v>
      </c>
      <c r="W52" s="100">
        <v>13500</v>
      </c>
      <c r="X52" s="100">
        <v>17</v>
      </c>
      <c r="Y52" s="100">
        <v>9180</v>
      </c>
      <c r="Z52" s="100">
        <v>14</v>
      </c>
      <c r="AA52" s="100">
        <v>7560</v>
      </c>
      <c r="AB52" s="100">
        <v>19</v>
      </c>
      <c r="AC52" s="100">
        <v>10260</v>
      </c>
      <c r="AD52" s="100">
        <v>18</v>
      </c>
      <c r="AE52" s="100">
        <v>9720</v>
      </c>
      <c r="AF52" s="100">
        <v>13</v>
      </c>
      <c r="AG52" s="100">
        <v>7020</v>
      </c>
      <c r="AH52" s="100">
        <v>12</v>
      </c>
      <c r="AI52" s="100">
        <v>6480</v>
      </c>
      <c r="AJ52" s="100">
        <v>21</v>
      </c>
      <c r="AK52" s="100">
        <v>11340</v>
      </c>
      <c r="AL52" s="100">
        <v>5.5632879078895892</v>
      </c>
      <c r="AM52" s="100">
        <v>3004.175470260378</v>
      </c>
      <c r="AN52" s="100">
        <v>3.6444820044278292</v>
      </c>
      <c r="AO52" s="100">
        <v>1968.0202823910279</v>
      </c>
      <c r="AP52" s="100">
        <v>4.2525602382081837</v>
      </c>
      <c r="AQ52" s="100">
        <v>2296.3825286324191</v>
      </c>
      <c r="AR52" s="100">
        <v>2.7669593690776044</v>
      </c>
      <c r="AS52" s="100">
        <v>1494.1580593019064</v>
      </c>
      <c r="AT52" s="100">
        <v>2.4947625530951738</v>
      </c>
      <c r="AU52" s="100">
        <v>1347.1717786713939</v>
      </c>
      <c r="AV52" s="100">
        <v>3.6639497794711207</v>
      </c>
      <c r="AW52" s="100">
        <v>1978.5328809144053</v>
      </c>
      <c r="AX52" s="100">
        <v>3.3042270774486195</v>
      </c>
      <c r="AY52" s="100">
        <v>1784.2826218222544</v>
      </c>
      <c r="AZ52" s="100">
        <v>2.8827251242609555</v>
      </c>
      <c r="BA52" s="100">
        <v>1556.671567100916</v>
      </c>
      <c r="BB52" s="100">
        <v>2.3403804710263612</v>
      </c>
      <c r="BC52" s="100">
        <v>1263.8054543542351</v>
      </c>
      <c r="BD52" s="100">
        <v>4.5612158161383336</v>
      </c>
      <c r="BE52" s="100">
        <v>2463.0565407147001</v>
      </c>
      <c r="BF52" s="100">
        <v>3.5784932248478878</v>
      </c>
      <c r="BG52" s="100">
        <v>1932.3863414178595</v>
      </c>
      <c r="BH52" s="100">
        <v>4.7545444131159389</v>
      </c>
      <c r="BI52" s="100">
        <v>2567.453983082607</v>
      </c>
      <c r="BJ52" s="100">
        <v>4.2996018337635844</v>
      </c>
      <c r="BK52" s="100">
        <v>2321.7849902323355</v>
      </c>
      <c r="BL52" s="100">
        <v>3.8013105698995409</v>
      </c>
      <c r="BM52" s="100">
        <v>2052.707707745752</v>
      </c>
      <c r="BN52" s="100">
        <v>3.4149293453337752</v>
      </c>
      <c r="BO52" s="100">
        <v>1844.0618464802387</v>
      </c>
      <c r="BP52" s="100">
        <v>4.2988781865121037</v>
      </c>
      <c r="BQ52" s="100">
        <v>2321.394220716536</v>
      </c>
      <c r="BR52" s="100">
        <v>4.6644746106730608</v>
      </c>
      <c r="BS52" s="100">
        <v>2518.8162897634529</v>
      </c>
      <c r="BT52" s="100">
        <v>3.3862697166647244</v>
      </c>
      <c r="BU52" s="100">
        <v>1828.5856469989512</v>
      </c>
      <c r="BV52" s="100">
        <v>2.4889254858207348</v>
      </c>
      <c r="BW52" s="100">
        <v>1344.0197623431968</v>
      </c>
      <c r="BX52" s="100">
        <v>3.2457201660365591</v>
      </c>
      <c r="BY52" s="100">
        <v>1752.688889659742</v>
      </c>
      <c r="BZ52" s="100">
        <v>4.9538267977806196</v>
      </c>
      <c r="CA52" s="100">
        <v>2675.0664708015347</v>
      </c>
      <c r="CB52" s="100">
        <v>4.5409662453674633</v>
      </c>
      <c r="CC52" s="100">
        <v>2452.1217724984303</v>
      </c>
      <c r="CD52" s="100">
        <v>3.3028541570745387</v>
      </c>
      <c r="CE52" s="100">
        <v>1783.5412448202508</v>
      </c>
      <c r="CF52" s="100">
        <v>3.5324520050936234</v>
      </c>
      <c r="CG52" s="100">
        <v>1907.5240827505568</v>
      </c>
      <c r="CH52" s="100">
        <v>3.6005929205393983</v>
      </c>
      <c r="CI52" s="100">
        <v>1944.3201770912751</v>
      </c>
      <c r="CJ52" s="100">
        <v>2.2388019628323308</v>
      </c>
      <c r="CK52" s="100">
        <v>1208.9530599294587</v>
      </c>
      <c r="CL52" s="100">
        <v>3.0010346604470057</v>
      </c>
      <c r="CM52" s="100">
        <v>1620.5587166413832</v>
      </c>
      <c r="CN52" s="100">
        <v>2.6764569911095193</v>
      </c>
      <c r="CO52" s="100">
        <v>1445.2867751991405</v>
      </c>
      <c r="CP52" s="100">
        <v>2.9697564283634339</v>
      </c>
      <c r="CQ52" s="100">
        <v>1603.6684713162542</v>
      </c>
      <c r="CR52" s="100">
        <v>2.7472301304108</v>
      </c>
      <c r="CS52" s="100">
        <v>1483.504270421832</v>
      </c>
      <c r="CT52" s="100">
        <v>3.7211556044348204</v>
      </c>
      <c r="CU52" s="100">
        <v>2009.4240263948029</v>
      </c>
    </row>
    <row r="53" spans="2:99">
      <c r="C53" s="99" t="s">
        <v>219</v>
      </c>
      <c r="D53" s="100">
        <v>20</v>
      </c>
      <c r="E53" s="100">
        <v>8136</v>
      </c>
      <c r="F53" s="100">
        <v>17.098973374257245</v>
      </c>
      <c r="G53" s="100">
        <v>6955.8623686478477</v>
      </c>
      <c r="H53" s="100">
        <v>14.087689829171747</v>
      </c>
      <c r="I53" s="100">
        <v>5730.8722225070669</v>
      </c>
      <c r="J53" s="100">
        <v>18</v>
      </c>
      <c r="K53" s="100">
        <v>7322.4000000000005</v>
      </c>
      <c r="L53" s="100">
        <v>20</v>
      </c>
      <c r="M53" s="100">
        <v>8136</v>
      </c>
      <c r="N53" s="100">
        <v>23</v>
      </c>
      <c r="O53" s="100">
        <v>9356.4</v>
      </c>
      <c r="P53" s="100">
        <v>18</v>
      </c>
      <c r="Q53" s="100">
        <v>7322.4000000000005</v>
      </c>
      <c r="R53" s="100">
        <v>23</v>
      </c>
      <c r="S53" s="100">
        <v>9356.4</v>
      </c>
      <c r="T53" s="100">
        <v>19</v>
      </c>
      <c r="U53" s="100">
        <v>7729.2</v>
      </c>
      <c r="V53" s="100">
        <v>21</v>
      </c>
      <c r="W53" s="100">
        <v>8542.8000000000011</v>
      </c>
      <c r="X53" s="100">
        <v>19</v>
      </c>
      <c r="Y53" s="100">
        <v>7729.2</v>
      </c>
      <c r="Z53" s="100">
        <v>14</v>
      </c>
      <c r="AA53" s="100">
        <v>5695.2</v>
      </c>
      <c r="AB53" s="100">
        <v>19</v>
      </c>
      <c r="AC53" s="100">
        <v>7729.2</v>
      </c>
      <c r="AD53" s="100">
        <v>17</v>
      </c>
      <c r="AE53" s="100">
        <v>6915.6</v>
      </c>
      <c r="AF53" s="100">
        <v>14</v>
      </c>
      <c r="AG53" s="100">
        <v>5695.2</v>
      </c>
      <c r="AH53" s="100">
        <v>11</v>
      </c>
      <c r="AI53" s="100">
        <v>4474.8</v>
      </c>
      <c r="AJ53" s="100">
        <v>20</v>
      </c>
      <c r="AK53" s="100">
        <v>8136</v>
      </c>
      <c r="AL53" s="100">
        <v>5.1353426842057743</v>
      </c>
      <c r="AM53" s="100">
        <v>2089.057403934909</v>
      </c>
      <c r="AN53" s="100">
        <v>3.8362968467661367</v>
      </c>
      <c r="AO53" s="100">
        <v>1560.6055572644646</v>
      </c>
      <c r="AP53" s="100">
        <v>4.4763791981138779</v>
      </c>
      <c r="AQ53" s="100">
        <v>1820.9910577927255</v>
      </c>
      <c r="AR53" s="100">
        <v>2.7669593690776044</v>
      </c>
      <c r="AS53" s="100">
        <v>1125.5990713407696</v>
      </c>
      <c r="AT53" s="100">
        <v>2.302857741318622</v>
      </c>
      <c r="AU53" s="100">
        <v>936.80252916841539</v>
      </c>
      <c r="AV53" s="100">
        <v>3.6639497794711207</v>
      </c>
      <c r="AW53" s="100">
        <v>1490.4947702888519</v>
      </c>
      <c r="AX53" s="100">
        <v>2.9154944801017231</v>
      </c>
      <c r="AY53" s="100">
        <v>1186.0231545053809</v>
      </c>
      <c r="AZ53" s="100">
        <v>2.6768161868137446</v>
      </c>
      <c r="BA53" s="100">
        <v>1088.9288247958314</v>
      </c>
      <c r="BB53" s="100">
        <v>2.7659041930311545</v>
      </c>
      <c r="BC53" s="100">
        <v>1125.1698257250737</v>
      </c>
      <c r="BD53" s="100">
        <v>4.7892766069452488</v>
      </c>
      <c r="BE53" s="100">
        <v>1948.2777237053272</v>
      </c>
      <c r="BF53" s="100">
        <v>3.2376843462909459</v>
      </c>
      <c r="BG53" s="100">
        <v>1317.0899920711568</v>
      </c>
      <c r="BH53" s="100">
        <v>4.7545444131159389</v>
      </c>
      <c r="BI53" s="100">
        <v>1934.1486672555641</v>
      </c>
      <c r="BJ53" s="100">
        <v>4.5258966671195626</v>
      </c>
      <c r="BK53" s="100">
        <v>1841.1347641842381</v>
      </c>
      <c r="BL53" s="100">
        <v>3.8013105698995409</v>
      </c>
      <c r="BM53" s="100">
        <v>1546.3731398351333</v>
      </c>
      <c r="BN53" s="100">
        <v>3.7401607115560394</v>
      </c>
      <c r="BO53" s="100">
        <v>1521.4973774609969</v>
      </c>
      <c r="BP53" s="100">
        <v>4.2988781865121037</v>
      </c>
      <c r="BQ53" s="100">
        <v>1748.7836462731238</v>
      </c>
      <c r="BR53" s="100">
        <v>4.6644746106730608</v>
      </c>
      <c r="BS53" s="100">
        <v>1897.5082716218012</v>
      </c>
      <c r="BT53" s="100">
        <v>3.187077380390329</v>
      </c>
      <c r="BU53" s="100">
        <v>1296.5030783427858</v>
      </c>
      <c r="BV53" s="100">
        <v>3.0632929056255196</v>
      </c>
      <c r="BW53" s="100">
        <v>1246.1475540084614</v>
      </c>
      <c r="BX53" s="100">
        <v>3.4260379530385903</v>
      </c>
      <c r="BY53" s="100">
        <v>1393.7122392960985</v>
      </c>
      <c r="BZ53" s="100">
        <v>4.9538267977806196</v>
      </c>
      <c r="CA53" s="100">
        <v>2015.216741337156</v>
      </c>
      <c r="CB53" s="100">
        <v>4.3139179330990904</v>
      </c>
      <c r="CC53" s="100">
        <v>1754.9018151847101</v>
      </c>
      <c r="CD53" s="100">
        <v>3.3028541570745387</v>
      </c>
      <c r="CE53" s="100">
        <v>1343.6010710979224</v>
      </c>
      <c r="CF53" s="100">
        <v>3.3246607106763508</v>
      </c>
      <c r="CG53" s="100">
        <v>1352.4719771031396</v>
      </c>
      <c r="CH53" s="100">
        <v>4.1691075922035141</v>
      </c>
      <c r="CI53" s="100">
        <v>1695.9929685083896</v>
      </c>
      <c r="CJ53" s="100">
        <v>2.0522351325963033</v>
      </c>
      <c r="CK53" s="100">
        <v>834.84925194017626</v>
      </c>
      <c r="CL53" s="100">
        <v>3.4011726151732731</v>
      </c>
      <c r="CM53" s="100">
        <v>1383.5970198524876</v>
      </c>
      <c r="CN53" s="100">
        <v>3.0333179232574548</v>
      </c>
      <c r="CO53" s="100">
        <v>1233.9537311811325</v>
      </c>
      <c r="CP53" s="100">
        <v>2.9697564283634339</v>
      </c>
      <c r="CQ53" s="100">
        <v>1208.096915058245</v>
      </c>
      <c r="CR53" s="100">
        <v>2.7472301304108</v>
      </c>
      <c r="CS53" s="100">
        <v>1117.5732170511135</v>
      </c>
      <c r="CT53" s="100">
        <v>3.7211556044348204</v>
      </c>
      <c r="CU53" s="100">
        <v>1513.766099884085</v>
      </c>
    </row>
    <row r="54" spans="2:99">
      <c r="C54" s="99" t="s">
        <v>220</v>
      </c>
      <c r="D54" s="100">
        <v>21</v>
      </c>
      <c r="E54" s="100">
        <v>7030.8</v>
      </c>
      <c r="F54" s="100">
        <v>19.088555124335432</v>
      </c>
      <c r="G54" s="100">
        <v>6390.848255627503</v>
      </c>
      <c r="H54" s="100">
        <v>15.10084330354751</v>
      </c>
      <c r="I54" s="100">
        <v>5055.7623380277064</v>
      </c>
      <c r="J54" s="100">
        <v>16</v>
      </c>
      <c r="K54" s="100">
        <v>5356.8</v>
      </c>
      <c r="L54" s="100">
        <v>23</v>
      </c>
      <c r="M54" s="100">
        <v>7700.4000000000005</v>
      </c>
      <c r="N54" s="100">
        <v>21</v>
      </c>
      <c r="O54" s="100">
        <v>7030.8</v>
      </c>
      <c r="P54" s="100">
        <v>18</v>
      </c>
      <c r="Q54" s="100">
        <v>6026.4000000000005</v>
      </c>
      <c r="R54" s="100">
        <v>20</v>
      </c>
      <c r="S54" s="100">
        <v>6696</v>
      </c>
      <c r="T54" s="100">
        <v>19</v>
      </c>
      <c r="U54" s="100">
        <v>6361.2</v>
      </c>
      <c r="V54" s="100">
        <v>25</v>
      </c>
      <c r="W54" s="100">
        <v>8370</v>
      </c>
      <c r="X54" s="100">
        <v>19</v>
      </c>
      <c r="Y54" s="100">
        <v>6361.2</v>
      </c>
      <c r="Z54" s="100">
        <v>13</v>
      </c>
      <c r="AA54" s="100">
        <v>4352.4000000000005</v>
      </c>
      <c r="AB54" s="100">
        <v>18</v>
      </c>
      <c r="AC54" s="100">
        <v>6026.4000000000005</v>
      </c>
      <c r="AD54" s="100">
        <v>17</v>
      </c>
      <c r="AE54" s="100">
        <v>5691.6</v>
      </c>
      <c r="AF54" s="100">
        <v>15</v>
      </c>
      <c r="AG54" s="100">
        <v>5022</v>
      </c>
      <c r="AH54" s="100">
        <v>11</v>
      </c>
      <c r="AI54" s="100">
        <v>3682.8</v>
      </c>
      <c r="AJ54" s="100">
        <v>22</v>
      </c>
      <c r="AK54" s="100">
        <v>7365.6</v>
      </c>
      <c r="AL54" s="100">
        <v>5.5632879078895892</v>
      </c>
      <c r="AM54" s="100">
        <v>1862.5887915614346</v>
      </c>
      <c r="AN54" s="100">
        <v>4.2199265314427503</v>
      </c>
      <c r="AO54" s="100">
        <v>1412.8314027270328</v>
      </c>
      <c r="AP54" s="100">
        <v>4.2525602382081837</v>
      </c>
      <c r="AQ54" s="100">
        <v>1423.7571677521</v>
      </c>
      <c r="AR54" s="100">
        <v>2.7669593690776044</v>
      </c>
      <c r="AS54" s="100">
        <v>926.37799676718203</v>
      </c>
      <c r="AT54" s="100">
        <v>2.4947625530951738</v>
      </c>
      <c r="AU54" s="100">
        <v>835.24650277626426</v>
      </c>
      <c r="AV54" s="100">
        <v>3.4603970139449474</v>
      </c>
      <c r="AW54" s="100">
        <v>1158.5409202687683</v>
      </c>
      <c r="AX54" s="100">
        <v>3.3042270774486195</v>
      </c>
      <c r="AY54" s="100">
        <v>1106.2552255297978</v>
      </c>
      <c r="AZ54" s="100">
        <v>2.6768161868137446</v>
      </c>
      <c r="BA54" s="100">
        <v>896.19805934524175</v>
      </c>
      <c r="BB54" s="100">
        <v>2.7659041930311545</v>
      </c>
      <c r="BC54" s="100">
        <v>926.02472382683061</v>
      </c>
      <c r="BD54" s="100">
        <v>4.3331550253314166</v>
      </c>
      <c r="BE54" s="100">
        <v>1450.7403024809582</v>
      </c>
      <c r="BF54" s="100">
        <v>3.2376843462909459</v>
      </c>
      <c r="BG54" s="100">
        <v>1083.9767191382086</v>
      </c>
      <c r="BH54" s="100">
        <v>4.2540660538405772</v>
      </c>
      <c r="BI54" s="100">
        <v>1424.2613148258254</v>
      </c>
      <c r="BJ54" s="100">
        <v>4.2996018337635844</v>
      </c>
      <c r="BK54" s="100">
        <v>1439.506693944048</v>
      </c>
      <c r="BL54" s="100">
        <v>3.8013105698995409</v>
      </c>
      <c r="BM54" s="100">
        <v>1272.6787788023664</v>
      </c>
      <c r="BN54" s="100">
        <v>3.4149293453337752</v>
      </c>
      <c r="BO54" s="100">
        <v>1143.3183448177481</v>
      </c>
      <c r="BP54" s="100">
        <v>4.2988781865121037</v>
      </c>
      <c r="BQ54" s="100">
        <v>1439.2644168442523</v>
      </c>
      <c r="BR54" s="100">
        <v>4.6644746106730608</v>
      </c>
      <c r="BS54" s="100">
        <v>1561.6660996533408</v>
      </c>
      <c r="BT54" s="100">
        <v>3.7846543892135154</v>
      </c>
      <c r="BU54" s="100">
        <v>1267.1022895086851</v>
      </c>
      <c r="BV54" s="100">
        <v>3.0632929056255196</v>
      </c>
      <c r="BW54" s="100">
        <v>1025.5904648034241</v>
      </c>
      <c r="BX54" s="100">
        <v>3.606355740040621</v>
      </c>
      <c r="BY54" s="100">
        <v>1207.4079017655999</v>
      </c>
      <c r="BZ54" s="100">
        <v>4.9538267977806196</v>
      </c>
      <c r="CA54" s="100">
        <v>1658.5412118969516</v>
      </c>
      <c r="CB54" s="100">
        <v>4.5409662453674633</v>
      </c>
      <c r="CC54" s="100">
        <v>1520.3154989490267</v>
      </c>
      <c r="CD54" s="100">
        <v>3.5092825418916971</v>
      </c>
      <c r="CE54" s="100">
        <v>1174.9077950253402</v>
      </c>
      <c r="CF54" s="100">
        <v>3.5324520050936234</v>
      </c>
      <c r="CG54" s="100">
        <v>1182.6649313053451</v>
      </c>
      <c r="CH54" s="100">
        <v>3.6005929205393983</v>
      </c>
      <c r="CI54" s="100">
        <v>1205.4785097965905</v>
      </c>
      <c r="CJ54" s="100">
        <v>2.4253687930683583</v>
      </c>
      <c r="CK54" s="100">
        <v>812.01347191928642</v>
      </c>
      <c r="CL54" s="100">
        <v>3.4011726151732731</v>
      </c>
      <c r="CM54" s="100">
        <v>1138.7125915600118</v>
      </c>
      <c r="CN54" s="100">
        <v>2.8548874571834868</v>
      </c>
      <c r="CO54" s="100">
        <v>955.81632066503141</v>
      </c>
      <c r="CP54" s="100">
        <v>2.9697564283634339</v>
      </c>
      <c r="CQ54" s="100">
        <v>994.27445221607775</v>
      </c>
      <c r="CR54" s="100">
        <v>2.7472301304108</v>
      </c>
      <c r="CS54" s="100">
        <v>919.77264766153587</v>
      </c>
      <c r="CT54" s="100">
        <v>3.9072133846565609</v>
      </c>
      <c r="CU54" s="100">
        <v>1308.1350411830167</v>
      </c>
    </row>
    <row r="55" spans="2:99">
      <c r="C55" s="99" t="s">
        <v>221</v>
      </c>
      <c r="D55" s="100">
        <v>20</v>
      </c>
      <c r="E55" s="100">
        <v>13272</v>
      </c>
      <c r="F55" s="100">
        <v>19.093764249296338</v>
      </c>
      <c r="G55" s="100">
        <v>12670.62195583305</v>
      </c>
      <c r="H55" s="100">
        <v>15.087689829171747</v>
      </c>
      <c r="I55" s="100">
        <v>10012.190970638372</v>
      </c>
      <c r="J55" s="100">
        <v>17</v>
      </c>
      <c r="K55" s="100">
        <v>11281.2</v>
      </c>
      <c r="L55" s="100">
        <v>19</v>
      </c>
      <c r="M55" s="100">
        <v>12608.4</v>
      </c>
      <c r="N55" s="100">
        <v>22</v>
      </c>
      <c r="O55" s="100">
        <v>14599.2</v>
      </c>
      <c r="P55" s="100">
        <v>19</v>
      </c>
      <c r="Q55" s="100">
        <v>12608.4</v>
      </c>
      <c r="R55" s="100">
        <v>20</v>
      </c>
      <c r="S55" s="100">
        <v>13272</v>
      </c>
      <c r="T55" s="100">
        <v>19</v>
      </c>
      <c r="U55" s="100">
        <v>12608.4</v>
      </c>
      <c r="V55" s="100">
        <v>21</v>
      </c>
      <c r="W55" s="100">
        <v>13935.6</v>
      </c>
      <c r="X55" s="100">
        <v>18</v>
      </c>
      <c r="Y55" s="100">
        <v>11944.800000000001</v>
      </c>
      <c r="Z55" s="100">
        <v>12</v>
      </c>
      <c r="AA55" s="100">
        <v>7963.2000000000007</v>
      </c>
      <c r="AB55" s="100">
        <v>19</v>
      </c>
      <c r="AC55" s="100">
        <v>12608.4</v>
      </c>
      <c r="AD55" s="100">
        <v>15</v>
      </c>
      <c r="AE55" s="100">
        <v>9954</v>
      </c>
      <c r="AF55" s="100">
        <v>14</v>
      </c>
      <c r="AG55" s="100">
        <v>9290.4</v>
      </c>
      <c r="AH55" s="100">
        <v>12</v>
      </c>
      <c r="AI55" s="100">
        <v>7963.2000000000007</v>
      </c>
      <c r="AJ55" s="100">
        <v>21</v>
      </c>
      <c r="AK55" s="100">
        <v>13935.6</v>
      </c>
      <c r="AL55" s="100">
        <v>5.991233131573404</v>
      </c>
      <c r="AM55" s="100">
        <v>3975.7823061121112</v>
      </c>
      <c r="AN55" s="100">
        <v>3.8362968467661367</v>
      </c>
      <c r="AO55" s="100">
        <v>2545.7665875140083</v>
      </c>
      <c r="AP55" s="100">
        <v>4.0287412783024905</v>
      </c>
      <c r="AQ55" s="100">
        <v>2673.4727122815329</v>
      </c>
      <c r="AR55" s="100">
        <v>2.3980314532005909</v>
      </c>
      <c r="AS55" s="100">
        <v>1591.3336723439122</v>
      </c>
      <c r="AT55" s="100">
        <v>2.4947625530951738</v>
      </c>
      <c r="AU55" s="100">
        <v>1655.5244302339574</v>
      </c>
      <c r="AV55" s="100">
        <v>3.6639497794711207</v>
      </c>
      <c r="AW55" s="100">
        <v>2431.3970736570359</v>
      </c>
      <c r="AX55" s="100">
        <v>2.9154944801017231</v>
      </c>
      <c r="AY55" s="100">
        <v>1934.7221369955034</v>
      </c>
      <c r="AZ55" s="100">
        <v>2.4709072493665332</v>
      </c>
      <c r="BA55" s="100">
        <v>1639.6940506796316</v>
      </c>
      <c r="BB55" s="100">
        <v>2.5531423320287581</v>
      </c>
      <c r="BC55" s="100">
        <v>1694.2652515342838</v>
      </c>
      <c r="BD55" s="100">
        <v>4.7892766069452488</v>
      </c>
      <c r="BE55" s="100">
        <v>3178.1639563688673</v>
      </c>
      <c r="BF55" s="100">
        <v>3.4080887855694169</v>
      </c>
      <c r="BG55" s="100">
        <v>2261.607718103865</v>
      </c>
      <c r="BH55" s="100">
        <v>4.003826874202896</v>
      </c>
      <c r="BI55" s="100">
        <v>2656.9395137210417</v>
      </c>
      <c r="BJ55" s="100">
        <v>4.5258966671195626</v>
      </c>
      <c r="BK55" s="100">
        <v>3003.3850283005418</v>
      </c>
      <c r="BL55" s="100">
        <v>3.8013105698995409</v>
      </c>
      <c r="BM55" s="100">
        <v>2522.5496941853353</v>
      </c>
      <c r="BN55" s="100">
        <v>3.7401607115560394</v>
      </c>
      <c r="BO55" s="100">
        <v>2481.9706481885878</v>
      </c>
      <c r="BP55" s="100">
        <v>3.7381549447931333</v>
      </c>
      <c r="BQ55" s="100">
        <v>2480.6396213647231</v>
      </c>
      <c r="BR55" s="100">
        <v>4.8865924492765398</v>
      </c>
      <c r="BS55" s="100">
        <v>3242.7427493399118</v>
      </c>
      <c r="BT55" s="100">
        <v>2.9878850441159335</v>
      </c>
      <c r="BU55" s="100">
        <v>1982.7605152753335</v>
      </c>
      <c r="BV55" s="100">
        <v>3.0632929056255196</v>
      </c>
      <c r="BW55" s="100">
        <v>2032.801172173095</v>
      </c>
      <c r="BX55" s="100">
        <v>3.606355740040621</v>
      </c>
      <c r="BY55" s="100">
        <v>2393.177669090956</v>
      </c>
      <c r="BZ55" s="100">
        <v>4.9538267977806196</v>
      </c>
      <c r="CA55" s="100">
        <v>3287.3594630072193</v>
      </c>
      <c r="CB55" s="100">
        <v>4.5409662453674633</v>
      </c>
      <c r="CC55" s="100">
        <v>3013.3852004258488</v>
      </c>
      <c r="CD55" s="100">
        <v>2.8899973874402214</v>
      </c>
      <c r="CE55" s="100">
        <v>1917.8022663053309</v>
      </c>
      <c r="CF55" s="100">
        <v>3.1168694162590791</v>
      </c>
      <c r="CG55" s="100">
        <v>2068.3545446295248</v>
      </c>
      <c r="CH55" s="100">
        <v>3.6005929205393983</v>
      </c>
      <c r="CI55" s="100">
        <v>2389.3534620699447</v>
      </c>
      <c r="CJ55" s="100">
        <v>2.0522351325963033</v>
      </c>
      <c r="CK55" s="100">
        <v>1361.863233990907</v>
      </c>
      <c r="CL55" s="100">
        <v>3.4011726151732731</v>
      </c>
      <c r="CM55" s="100">
        <v>2257.0181474289839</v>
      </c>
      <c r="CN55" s="100">
        <v>2.4980265250355509</v>
      </c>
      <c r="CO55" s="100">
        <v>1657.6904020135917</v>
      </c>
      <c r="CP55" s="100">
        <v>2.9697564283634339</v>
      </c>
      <c r="CQ55" s="100">
        <v>1970.7303658619749</v>
      </c>
      <c r="CR55" s="100">
        <v>2.9434608540115716</v>
      </c>
      <c r="CS55" s="100">
        <v>1953.280622722079</v>
      </c>
      <c r="CT55" s="100">
        <v>3.3490400439913377</v>
      </c>
      <c r="CU55" s="100">
        <v>2222.4229731926516</v>
      </c>
    </row>
    <row r="56" spans="2:99">
      <c r="C56" s="99" t="s">
        <v>222</v>
      </c>
      <c r="D56" s="100">
        <v>11.944935694710628</v>
      </c>
      <c r="E56" s="100">
        <v>13746.231997472991</v>
      </c>
      <c r="F56" s="100">
        <v>16</v>
      </c>
      <c r="G56" s="100">
        <v>18412.8</v>
      </c>
      <c r="H56" s="100">
        <v>13</v>
      </c>
      <c r="I56" s="100">
        <v>14960.4</v>
      </c>
      <c r="J56" s="100">
        <v>17</v>
      </c>
      <c r="K56" s="100">
        <v>19563.599999999999</v>
      </c>
      <c r="L56" s="100">
        <v>19</v>
      </c>
      <c r="M56" s="100">
        <v>21865.200000000001</v>
      </c>
      <c r="N56" s="100">
        <v>21</v>
      </c>
      <c r="O56" s="100">
        <v>24166.799999999999</v>
      </c>
      <c r="P56" s="100">
        <v>16</v>
      </c>
      <c r="Q56" s="100">
        <v>18412.8</v>
      </c>
      <c r="R56" s="100">
        <v>19</v>
      </c>
      <c r="S56" s="100">
        <v>21865.200000000001</v>
      </c>
      <c r="T56" s="100">
        <v>17</v>
      </c>
      <c r="U56" s="100">
        <v>19563.599999999999</v>
      </c>
      <c r="V56" s="100">
        <v>21</v>
      </c>
      <c r="W56" s="100">
        <v>24166.799999999999</v>
      </c>
      <c r="X56" s="100">
        <v>16</v>
      </c>
      <c r="Y56" s="100">
        <v>18412.8</v>
      </c>
      <c r="Z56" s="100">
        <v>11</v>
      </c>
      <c r="AA56" s="100">
        <v>12658.8</v>
      </c>
      <c r="AB56" s="100">
        <v>18</v>
      </c>
      <c r="AC56" s="100">
        <v>20714.399999999998</v>
      </c>
      <c r="AD56" s="100">
        <v>16</v>
      </c>
      <c r="AE56" s="100">
        <v>18412.8</v>
      </c>
      <c r="AF56" s="100">
        <v>12</v>
      </c>
      <c r="AG56" s="100">
        <v>13809.599999999999</v>
      </c>
      <c r="AH56" s="100">
        <v>11</v>
      </c>
      <c r="AI56" s="100">
        <v>12658.8</v>
      </c>
      <c r="AJ56" s="100">
        <v>20</v>
      </c>
      <c r="AK56" s="100">
        <v>23016</v>
      </c>
      <c r="AL56" s="100">
        <v>11</v>
      </c>
      <c r="AM56" s="100">
        <v>12658.8</v>
      </c>
      <c r="AN56" s="100">
        <v>18</v>
      </c>
      <c r="AO56" s="100">
        <v>20714.399999999998</v>
      </c>
      <c r="AP56" s="100">
        <v>18</v>
      </c>
      <c r="AQ56" s="100">
        <v>20714.399999999998</v>
      </c>
      <c r="AR56" s="100">
        <v>14</v>
      </c>
      <c r="AS56" s="100">
        <v>16111.199999999999</v>
      </c>
      <c r="AT56" s="100">
        <v>13</v>
      </c>
      <c r="AU56" s="100">
        <v>14960.4</v>
      </c>
      <c r="AV56" s="100">
        <v>16</v>
      </c>
      <c r="AW56" s="100">
        <v>18412.8</v>
      </c>
      <c r="AX56" s="100">
        <v>13</v>
      </c>
      <c r="AY56" s="100">
        <v>14960.4</v>
      </c>
      <c r="AZ56" s="100">
        <v>13</v>
      </c>
      <c r="BA56" s="100">
        <v>14960.4</v>
      </c>
      <c r="BB56" s="100">
        <v>13</v>
      </c>
      <c r="BC56" s="100">
        <v>14960.4</v>
      </c>
      <c r="BD56" s="100">
        <v>20</v>
      </c>
      <c r="BE56" s="100">
        <v>23016</v>
      </c>
      <c r="BF56" s="100">
        <v>18</v>
      </c>
      <c r="BG56" s="100">
        <v>20714.399999999998</v>
      </c>
      <c r="BH56" s="100">
        <v>17</v>
      </c>
      <c r="BI56" s="100">
        <v>19563.599999999999</v>
      </c>
      <c r="BJ56" s="100">
        <v>21</v>
      </c>
      <c r="BK56" s="100">
        <v>24166.799999999999</v>
      </c>
      <c r="BL56" s="100">
        <v>20</v>
      </c>
      <c r="BM56" s="100">
        <v>23016</v>
      </c>
      <c r="BN56" s="100">
        <v>21</v>
      </c>
      <c r="BO56" s="100">
        <v>24166.799999999999</v>
      </c>
      <c r="BP56" s="100">
        <v>21</v>
      </c>
      <c r="BQ56" s="100">
        <v>24166.799999999999</v>
      </c>
      <c r="BR56" s="100">
        <v>19</v>
      </c>
      <c r="BS56" s="100">
        <v>21865.200000000001</v>
      </c>
      <c r="BT56" s="100">
        <v>16</v>
      </c>
      <c r="BU56" s="100">
        <v>18412.8</v>
      </c>
      <c r="BV56" s="100">
        <v>13</v>
      </c>
      <c r="BW56" s="100">
        <v>14960.4</v>
      </c>
      <c r="BX56" s="100">
        <v>17</v>
      </c>
      <c r="BY56" s="100">
        <v>19563.599999999999</v>
      </c>
      <c r="BZ56" s="100">
        <v>18</v>
      </c>
      <c r="CA56" s="100">
        <v>20714.399999999998</v>
      </c>
      <c r="CB56" s="100">
        <v>19</v>
      </c>
      <c r="CC56" s="100">
        <v>21865.200000000001</v>
      </c>
      <c r="CD56" s="100">
        <v>13</v>
      </c>
      <c r="CE56" s="100">
        <v>14960.4</v>
      </c>
      <c r="CF56" s="100">
        <v>17</v>
      </c>
      <c r="CG56" s="100">
        <v>19563.599999999999</v>
      </c>
      <c r="CH56" s="100">
        <v>19</v>
      </c>
      <c r="CI56" s="100">
        <v>21865.200000000001</v>
      </c>
      <c r="CJ56" s="100">
        <v>10</v>
      </c>
      <c r="CK56" s="100">
        <v>11508</v>
      </c>
      <c r="CL56" s="100">
        <v>15</v>
      </c>
      <c r="CM56" s="100">
        <v>17262</v>
      </c>
      <c r="CN56" s="100">
        <v>15</v>
      </c>
      <c r="CO56" s="100">
        <v>17262</v>
      </c>
      <c r="CP56" s="100">
        <v>13</v>
      </c>
      <c r="CQ56" s="100">
        <v>14960.4</v>
      </c>
      <c r="CR56" s="100">
        <v>13</v>
      </c>
      <c r="CS56" s="100">
        <v>14960.4</v>
      </c>
      <c r="CT56" s="100">
        <v>21</v>
      </c>
      <c r="CU56" s="100">
        <v>24166.799999999999</v>
      </c>
    </row>
    <row r="57" spans="2:99">
      <c r="C57" s="99" t="s">
        <v>223</v>
      </c>
      <c r="D57" s="100">
        <v>18</v>
      </c>
      <c r="E57" s="100">
        <v>25401.600000000002</v>
      </c>
      <c r="F57" s="100">
        <v>17.078136874413616</v>
      </c>
      <c r="G57" s="100">
        <v>24100.666757172494</v>
      </c>
      <c r="H57" s="100">
        <v>14.078920846254572</v>
      </c>
      <c r="I57" s="100">
        <v>19868.173098234452</v>
      </c>
      <c r="J57" s="100">
        <v>17</v>
      </c>
      <c r="K57" s="100">
        <v>23990.400000000001</v>
      </c>
      <c r="L57" s="100">
        <v>20</v>
      </c>
      <c r="M57" s="100">
        <v>28224</v>
      </c>
      <c r="N57" s="100">
        <v>19</v>
      </c>
      <c r="O57" s="100">
        <v>26812.799999999999</v>
      </c>
      <c r="P57" s="100">
        <v>17</v>
      </c>
      <c r="Q57" s="100">
        <v>23990.400000000001</v>
      </c>
      <c r="R57" s="100">
        <v>20</v>
      </c>
      <c r="S57" s="100">
        <v>28224</v>
      </c>
      <c r="T57" s="100">
        <v>17</v>
      </c>
      <c r="U57" s="100">
        <v>23990.400000000001</v>
      </c>
      <c r="V57" s="100">
        <v>21</v>
      </c>
      <c r="W57" s="100">
        <v>29635.200000000001</v>
      </c>
      <c r="X57" s="100">
        <v>15</v>
      </c>
      <c r="Y57" s="100">
        <v>21168</v>
      </c>
      <c r="Z57" s="100">
        <v>12</v>
      </c>
      <c r="AA57" s="100">
        <v>16934.400000000001</v>
      </c>
      <c r="AB57" s="100">
        <v>17</v>
      </c>
      <c r="AC57" s="100">
        <v>23990.400000000001</v>
      </c>
      <c r="AD57" s="100">
        <v>16</v>
      </c>
      <c r="AE57" s="100">
        <v>22579.200000000001</v>
      </c>
      <c r="AF57" s="100">
        <v>13</v>
      </c>
      <c r="AG57" s="100">
        <v>18345.600000000002</v>
      </c>
      <c r="AH57" s="100">
        <v>12</v>
      </c>
      <c r="AI57" s="100">
        <v>16934.400000000001</v>
      </c>
      <c r="AJ57" s="100">
        <v>20</v>
      </c>
      <c r="AK57" s="100">
        <v>28224</v>
      </c>
      <c r="AL57" s="100">
        <v>5.5632879078895892</v>
      </c>
      <c r="AM57" s="100">
        <v>7850.9118956137881</v>
      </c>
      <c r="AN57" s="100">
        <v>3.8362968467661367</v>
      </c>
      <c r="AO57" s="100">
        <v>5413.7821101563723</v>
      </c>
      <c r="AP57" s="100">
        <v>3.5811033584911023</v>
      </c>
      <c r="AQ57" s="100">
        <v>5053.6530595026434</v>
      </c>
      <c r="AR57" s="100">
        <v>2.2135674952620836</v>
      </c>
      <c r="AS57" s="100">
        <v>3123.7864493138527</v>
      </c>
      <c r="AT57" s="100">
        <v>2.302857741318622</v>
      </c>
      <c r="AU57" s="100">
        <v>3249.7928445488396</v>
      </c>
      <c r="AV57" s="100">
        <v>3.4603970139449474</v>
      </c>
      <c r="AW57" s="100">
        <v>4883.3122660791096</v>
      </c>
      <c r="AX57" s="100">
        <v>2.7211281814282748</v>
      </c>
      <c r="AY57" s="100">
        <v>3840.0560896315815</v>
      </c>
      <c r="AZ57" s="100">
        <v>2.4709072493665332</v>
      </c>
      <c r="BA57" s="100">
        <v>3486.9443103060516</v>
      </c>
      <c r="BB57" s="100">
        <v>2.5531423320287581</v>
      </c>
      <c r="BC57" s="100">
        <v>3602.9944589589836</v>
      </c>
      <c r="BD57" s="100">
        <v>3.8770334437175831</v>
      </c>
      <c r="BE57" s="100">
        <v>5471.2695957742535</v>
      </c>
      <c r="BF57" s="100">
        <v>3.067279907012475</v>
      </c>
      <c r="BG57" s="100">
        <v>4328.5454047760049</v>
      </c>
      <c r="BH57" s="100">
        <v>4.003826874202896</v>
      </c>
      <c r="BI57" s="100">
        <v>5650.2004848751267</v>
      </c>
      <c r="BJ57" s="100">
        <v>4.5258966671195626</v>
      </c>
      <c r="BK57" s="100">
        <v>6386.9453766391271</v>
      </c>
      <c r="BL57" s="100">
        <v>3.8013105698995409</v>
      </c>
      <c r="BM57" s="100">
        <v>5364.4094762422319</v>
      </c>
      <c r="BN57" s="100">
        <v>3.0896979791115107</v>
      </c>
      <c r="BO57" s="100">
        <v>4360.1817881221641</v>
      </c>
      <c r="BP57" s="100">
        <v>4.1119704392724472</v>
      </c>
      <c r="BQ57" s="100">
        <v>5802.8126839012775</v>
      </c>
      <c r="BR57" s="100">
        <v>3.9981210948626229</v>
      </c>
      <c r="BS57" s="100">
        <v>5642.148489070134</v>
      </c>
      <c r="BT57" s="100">
        <v>2.9878850441159335</v>
      </c>
      <c r="BU57" s="100">
        <v>4216.5033742564056</v>
      </c>
      <c r="BV57" s="100">
        <v>2.6803812924223296</v>
      </c>
      <c r="BW57" s="100">
        <v>3782.5540798663915</v>
      </c>
      <c r="BX57" s="100">
        <v>2.8850845920324968</v>
      </c>
      <c r="BY57" s="100">
        <v>4071.4313762762595</v>
      </c>
      <c r="BZ57" s="100">
        <v>4.5034789070732906</v>
      </c>
      <c r="CA57" s="100">
        <v>6355.3094336618278</v>
      </c>
      <c r="CB57" s="100">
        <v>3.8598213085623438</v>
      </c>
      <c r="CC57" s="100">
        <v>5446.9798306431794</v>
      </c>
      <c r="CD57" s="100">
        <v>2.6835690026230625</v>
      </c>
      <c r="CE57" s="100">
        <v>3787.052576501666</v>
      </c>
      <c r="CF57" s="100">
        <v>2.9090781218418074</v>
      </c>
      <c r="CG57" s="100">
        <v>4105.2910455431584</v>
      </c>
      <c r="CH57" s="100">
        <v>3.4110880299846928</v>
      </c>
      <c r="CI57" s="100">
        <v>4813.7274279143985</v>
      </c>
      <c r="CJ57" s="100">
        <v>2.0522351325963033</v>
      </c>
      <c r="CK57" s="100">
        <v>2896.1142191199033</v>
      </c>
      <c r="CL57" s="100">
        <v>2.8009656830838718</v>
      </c>
      <c r="CM57" s="100">
        <v>3952.7227719679599</v>
      </c>
      <c r="CN57" s="100">
        <v>2.4980265250355509</v>
      </c>
      <c r="CO57" s="100">
        <v>3525.2150321301697</v>
      </c>
      <c r="CP57" s="100">
        <v>2.9697564283634339</v>
      </c>
      <c r="CQ57" s="100">
        <v>4190.9202717064782</v>
      </c>
      <c r="CR57" s="100">
        <v>2.5509994068100288</v>
      </c>
      <c r="CS57" s="100">
        <v>3599.9703628903126</v>
      </c>
      <c r="CT57" s="100">
        <v>3.3490400439913377</v>
      </c>
      <c r="CU57" s="100">
        <v>4726.1653100805761</v>
      </c>
    </row>
    <row r="58" spans="2:99">
      <c r="C58" s="99" t="s">
        <v>224</v>
      </c>
      <c r="D58" s="100">
        <v>11.365138817738281</v>
      </c>
      <c r="E58" s="100">
        <v>13379.041416241504</v>
      </c>
      <c r="F58" s="100">
        <v>16</v>
      </c>
      <c r="G58" s="100">
        <v>18835.2</v>
      </c>
      <c r="H58" s="100">
        <v>13</v>
      </c>
      <c r="I58" s="100">
        <v>15303.6</v>
      </c>
      <c r="J58" s="100">
        <v>15</v>
      </c>
      <c r="K58" s="100">
        <v>17658</v>
      </c>
      <c r="L58" s="100">
        <v>21</v>
      </c>
      <c r="M58" s="100">
        <v>24721.200000000001</v>
      </c>
      <c r="N58" s="100">
        <v>18</v>
      </c>
      <c r="O58" s="100">
        <v>21189.600000000002</v>
      </c>
      <c r="P58" s="100">
        <v>18</v>
      </c>
      <c r="Q58" s="100">
        <v>21189.600000000002</v>
      </c>
      <c r="R58" s="100">
        <v>19</v>
      </c>
      <c r="S58" s="100">
        <v>22366.799999999999</v>
      </c>
      <c r="T58" s="100">
        <v>17</v>
      </c>
      <c r="U58" s="100">
        <v>20012.400000000001</v>
      </c>
      <c r="V58" s="100">
        <v>22</v>
      </c>
      <c r="W58" s="100">
        <v>25898.400000000001</v>
      </c>
      <c r="X58" s="100">
        <v>15</v>
      </c>
      <c r="Y58" s="100">
        <v>17658</v>
      </c>
      <c r="Z58" s="100">
        <v>11</v>
      </c>
      <c r="AA58" s="100">
        <v>12949.2</v>
      </c>
      <c r="AB58" s="100">
        <v>17</v>
      </c>
      <c r="AC58" s="100">
        <v>20012.400000000001</v>
      </c>
      <c r="AD58" s="100">
        <v>17</v>
      </c>
      <c r="AE58" s="100">
        <v>20012.400000000001</v>
      </c>
      <c r="AF58" s="100">
        <v>14</v>
      </c>
      <c r="AG58" s="100">
        <v>16480.8</v>
      </c>
      <c r="AH58" s="100">
        <v>11</v>
      </c>
      <c r="AI58" s="100">
        <v>12949.2</v>
      </c>
      <c r="AJ58" s="100">
        <v>19</v>
      </c>
      <c r="AK58" s="100">
        <v>22366.799999999999</v>
      </c>
      <c r="AL58" s="100">
        <v>14</v>
      </c>
      <c r="AM58" s="100">
        <v>16480.8</v>
      </c>
      <c r="AN58" s="100">
        <v>17</v>
      </c>
      <c r="AO58" s="100">
        <v>20012.400000000001</v>
      </c>
      <c r="AP58" s="100">
        <v>18</v>
      </c>
      <c r="AQ58" s="100">
        <v>21189.600000000002</v>
      </c>
      <c r="AR58" s="100">
        <v>12</v>
      </c>
      <c r="AS58" s="100">
        <v>14126.400000000001</v>
      </c>
      <c r="AT58" s="100">
        <v>13</v>
      </c>
      <c r="AU58" s="100">
        <v>15303.6</v>
      </c>
      <c r="AV58" s="100">
        <v>15</v>
      </c>
      <c r="AW58" s="100">
        <v>17658</v>
      </c>
      <c r="AX58" s="100">
        <v>14</v>
      </c>
      <c r="AY58" s="100">
        <v>16480.8</v>
      </c>
      <c r="AZ58" s="100">
        <v>12</v>
      </c>
      <c r="BA58" s="100">
        <v>14126.400000000001</v>
      </c>
      <c r="BB58" s="100">
        <v>11</v>
      </c>
      <c r="BC58" s="100">
        <v>12949.2</v>
      </c>
      <c r="BD58" s="100">
        <v>20</v>
      </c>
      <c r="BE58" s="100">
        <v>23544</v>
      </c>
      <c r="BF58" s="100">
        <v>18</v>
      </c>
      <c r="BG58" s="100">
        <v>21189.600000000002</v>
      </c>
      <c r="BH58" s="100">
        <v>17</v>
      </c>
      <c r="BI58" s="100">
        <v>20012.400000000001</v>
      </c>
      <c r="BJ58" s="100">
        <v>21</v>
      </c>
      <c r="BK58" s="100">
        <v>24721.200000000001</v>
      </c>
      <c r="BL58" s="100">
        <v>20</v>
      </c>
      <c r="BM58" s="100">
        <v>23544</v>
      </c>
      <c r="BN58" s="100">
        <v>21</v>
      </c>
      <c r="BO58" s="100">
        <v>24721.200000000001</v>
      </c>
      <c r="BP58" s="100">
        <v>19</v>
      </c>
      <c r="BQ58" s="100">
        <v>22366.799999999999</v>
      </c>
      <c r="BR58" s="100">
        <v>21</v>
      </c>
      <c r="BS58" s="100">
        <v>24721.200000000001</v>
      </c>
      <c r="BT58" s="100">
        <v>15</v>
      </c>
      <c r="BU58" s="100">
        <v>17658</v>
      </c>
      <c r="BV58" s="100">
        <v>15</v>
      </c>
      <c r="BW58" s="100">
        <v>17658</v>
      </c>
      <c r="BX58" s="100">
        <v>18</v>
      </c>
      <c r="BY58" s="100">
        <v>21189.600000000002</v>
      </c>
      <c r="BZ58" s="100">
        <v>20</v>
      </c>
      <c r="CA58" s="100">
        <v>23544</v>
      </c>
      <c r="CB58" s="100">
        <v>18</v>
      </c>
      <c r="CC58" s="100">
        <v>21189.600000000002</v>
      </c>
      <c r="CD58" s="100">
        <v>14</v>
      </c>
      <c r="CE58" s="100">
        <v>16480.8</v>
      </c>
      <c r="CF58" s="100">
        <v>15</v>
      </c>
      <c r="CG58" s="100">
        <v>17658</v>
      </c>
      <c r="CH58" s="100">
        <v>19</v>
      </c>
      <c r="CI58" s="100">
        <v>22366.799999999999</v>
      </c>
      <c r="CJ58" s="100">
        <v>10</v>
      </c>
      <c r="CK58" s="100">
        <v>11772</v>
      </c>
      <c r="CL58" s="100">
        <v>14</v>
      </c>
      <c r="CM58" s="100">
        <v>16480.8</v>
      </c>
      <c r="CN58" s="100">
        <v>16</v>
      </c>
      <c r="CO58" s="100">
        <v>18835.2</v>
      </c>
      <c r="CP58" s="100">
        <v>13</v>
      </c>
      <c r="CQ58" s="100">
        <v>15303.6</v>
      </c>
      <c r="CR58" s="100">
        <v>12</v>
      </c>
      <c r="CS58" s="100">
        <v>14126.400000000001</v>
      </c>
      <c r="CT58" s="100">
        <v>18</v>
      </c>
      <c r="CU58" s="100">
        <v>21189.600000000002</v>
      </c>
    </row>
    <row r="59" spans="2:99">
      <c r="C59" s="99" t="s">
        <v>225</v>
      </c>
      <c r="D59" s="100">
        <v>22</v>
      </c>
      <c r="E59" s="100">
        <v>6679.1999999999989</v>
      </c>
      <c r="F59" s="100">
        <v>20.104182499218155</v>
      </c>
      <c r="G59" s="100">
        <v>6103.6298067626312</v>
      </c>
      <c r="H59" s="100">
        <v>16.10084330354751</v>
      </c>
      <c r="I59" s="100">
        <v>4888.2160269570231</v>
      </c>
      <c r="J59" s="100">
        <v>18</v>
      </c>
      <c r="K59" s="100">
        <v>5464.7999999999993</v>
      </c>
      <c r="L59" s="100">
        <v>22</v>
      </c>
      <c r="M59" s="100">
        <v>6679.1999999999989</v>
      </c>
      <c r="N59" s="100">
        <v>20</v>
      </c>
      <c r="O59" s="100">
        <v>6071.9999999999991</v>
      </c>
      <c r="P59" s="100">
        <v>18</v>
      </c>
      <c r="Q59" s="100">
        <v>5464.7999999999993</v>
      </c>
      <c r="R59" s="100">
        <v>21</v>
      </c>
      <c r="S59" s="100">
        <v>6375.5999999999995</v>
      </c>
      <c r="T59" s="100">
        <v>21</v>
      </c>
      <c r="U59" s="100">
        <v>6375.5999999999995</v>
      </c>
      <c r="V59" s="100">
        <v>24</v>
      </c>
      <c r="W59" s="100">
        <v>7286.4</v>
      </c>
      <c r="X59" s="100">
        <v>19</v>
      </c>
      <c r="Y59" s="100">
        <v>5768.4</v>
      </c>
      <c r="Z59" s="100">
        <v>14</v>
      </c>
      <c r="AA59" s="100">
        <v>4250.3999999999996</v>
      </c>
      <c r="AB59" s="100">
        <v>19</v>
      </c>
      <c r="AC59" s="100">
        <v>5768.4</v>
      </c>
      <c r="AD59" s="100">
        <v>17</v>
      </c>
      <c r="AE59" s="100">
        <v>5161.2</v>
      </c>
      <c r="AF59" s="100">
        <v>13</v>
      </c>
      <c r="AG59" s="100">
        <v>3946.7999999999997</v>
      </c>
      <c r="AH59" s="100">
        <v>13</v>
      </c>
      <c r="AI59" s="100">
        <v>3946.7999999999997</v>
      </c>
      <c r="AJ59" s="100">
        <v>20</v>
      </c>
      <c r="AK59" s="100">
        <v>6071.9999999999991</v>
      </c>
      <c r="AL59" s="100">
        <v>5.991233131573404</v>
      </c>
      <c r="AM59" s="100">
        <v>1818.9383787456852</v>
      </c>
      <c r="AN59" s="100">
        <v>4.0281116891044437</v>
      </c>
      <c r="AO59" s="100">
        <v>1222.934708812109</v>
      </c>
      <c r="AP59" s="100">
        <v>4.0287412783024905</v>
      </c>
      <c r="AQ59" s="100">
        <v>1223.125852092636</v>
      </c>
      <c r="AR59" s="100">
        <v>2.5824954111390976</v>
      </c>
      <c r="AS59" s="100">
        <v>784.04560682183001</v>
      </c>
      <c r="AT59" s="100">
        <v>2.302857741318622</v>
      </c>
      <c r="AU59" s="100">
        <v>699.14761026433359</v>
      </c>
      <c r="AV59" s="100">
        <v>3.4603970139449474</v>
      </c>
      <c r="AW59" s="100">
        <v>1050.5765334336859</v>
      </c>
      <c r="AX59" s="100">
        <v>3.3042270774486195</v>
      </c>
      <c r="AY59" s="100">
        <v>1003.1633407134008</v>
      </c>
      <c r="AZ59" s="100">
        <v>2.6768161868137446</v>
      </c>
      <c r="BA59" s="100">
        <v>812.68139431665281</v>
      </c>
      <c r="BB59" s="100">
        <v>2.978666054033551</v>
      </c>
      <c r="BC59" s="100">
        <v>904.32301400458596</v>
      </c>
      <c r="BD59" s="100">
        <v>4.1050942345244996</v>
      </c>
      <c r="BE59" s="100">
        <v>1246.306609601638</v>
      </c>
      <c r="BF59" s="100">
        <v>3.4080887855694169</v>
      </c>
      <c r="BG59" s="100">
        <v>1034.6957552988749</v>
      </c>
      <c r="BH59" s="100">
        <v>4.2540660538405772</v>
      </c>
      <c r="BI59" s="100">
        <v>1291.5344539459991</v>
      </c>
      <c r="BJ59" s="100">
        <v>4.9784863338315191</v>
      </c>
      <c r="BK59" s="100">
        <v>1511.468450951249</v>
      </c>
      <c r="BL59" s="100">
        <v>4.0013795472626743</v>
      </c>
      <c r="BM59" s="100">
        <v>1214.8188305489477</v>
      </c>
      <c r="BN59" s="100">
        <v>3.2523136622226425</v>
      </c>
      <c r="BO59" s="100">
        <v>987.4024278507942</v>
      </c>
      <c r="BP59" s="100">
        <v>4.2988781865121037</v>
      </c>
      <c r="BQ59" s="100">
        <v>1305.1394174250745</v>
      </c>
      <c r="BR59" s="100">
        <v>5.1087102878800188</v>
      </c>
      <c r="BS59" s="100">
        <v>1551.0044434003735</v>
      </c>
      <c r="BT59" s="100">
        <v>3.7846543892135154</v>
      </c>
      <c r="BU59" s="100">
        <v>1149.0210725652232</v>
      </c>
      <c r="BV59" s="100">
        <v>2.6803812924223296</v>
      </c>
      <c r="BW59" s="100">
        <v>813.76376037941918</v>
      </c>
      <c r="BX59" s="100">
        <v>3.7866735270426526</v>
      </c>
      <c r="BY59" s="100">
        <v>1149.6340828101493</v>
      </c>
      <c r="BZ59" s="100">
        <v>4.5034789070732906</v>
      </c>
      <c r="CA59" s="100">
        <v>1367.2561961874508</v>
      </c>
      <c r="CB59" s="100">
        <v>4.0868696208307176</v>
      </c>
      <c r="CC59" s="100">
        <v>1240.7736168842057</v>
      </c>
      <c r="CD59" s="100">
        <v>3.0964257722573798</v>
      </c>
      <c r="CE59" s="100">
        <v>940.07486445734037</v>
      </c>
      <c r="CF59" s="100">
        <v>3.5324520050936234</v>
      </c>
      <c r="CG59" s="100">
        <v>1072.4524287464239</v>
      </c>
      <c r="CH59" s="100">
        <v>3.6005929205393983</v>
      </c>
      <c r="CI59" s="100">
        <v>1093.1400106757612</v>
      </c>
      <c r="CJ59" s="100">
        <v>2.0522351325963033</v>
      </c>
      <c r="CK59" s="100">
        <v>623.05858625623762</v>
      </c>
      <c r="CL59" s="100">
        <v>3.601241592536407</v>
      </c>
      <c r="CM59" s="100">
        <v>1093.336947494053</v>
      </c>
      <c r="CN59" s="100">
        <v>2.8548874571834868</v>
      </c>
      <c r="CO59" s="100">
        <v>866.74383200090654</v>
      </c>
      <c r="CP59" s="100">
        <v>3.1981992305452365</v>
      </c>
      <c r="CQ59" s="100">
        <v>970.97328639353373</v>
      </c>
      <c r="CR59" s="100">
        <v>2.7472301304108</v>
      </c>
      <c r="CS59" s="100">
        <v>834.05906759271875</v>
      </c>
      <c r="CT59" s="100">
        <v>4.0932711648783018</v>
      </c>
      <c r="CU59" s="100">
        <v>1242.7171256570523</v>
      </c>
    </row>
    <row r="60" spans="2:99">
      <c r="C60" s="99" t="s">
        <v>226</v>
      </c>
      <c r="D60" s="100">
        <v>19</v>
      </c>
      <c r="E60" s="100">
        <v>12380.4</v>
      </c>
      <c r="F60" s="100">
        <v>18.098973374257245</v>
      </c>
      <c r="G60" s="100">
        <v>11793.291050666021</v>
      </c>
      <c r="H60" s="100">
        <v>15.096458812088922</v>
      </c>
      <c r="I60" s="100">
        <v>9836.8525619571428</v>
      </c>
      <c r="J60" s="100">
        <v>18</v>
      </c>
      <c r="K60" s="100">
        <v>11728.800000000001</v>
      </c>
      <c r="L60" s="100">
        <v>19</v>
      </c>
      <c r="M60" s="100">
        <v>12380.4</v>
      </c>
      <c r="N60" s="100">
        <v>22</v>
      </c>
      <c r="O60" s="100">
        <v>14335.2</v>
      </c>
      <c r="P60" s="100">
        <v>18</v>
      </c>
      <c r="Q60" s="100">
        <v>11728.800000000001</v>
      </c>
      <c r="R60" s="100">
        <v>21</v>
      </c>
      <c r="S60" s="100">
        <v>13683.6</v>
      </c>
      <c r="T60" s="100">
        <v>19</v>
      </c>
      <c r="U60" s="100">
        <v>12380.4</v>
      </c>
      <c r="V60" s="100">
        <v>24</v>
      </c>
      <c r="W60" s="100">
        <v>15638.400000000001</v>
      </c>
      <c r="X60" s="100">
        <v>19</v>
      </c>
      <c r="Y60" s="100">
        <v>12380.4</v>
      </c>
      <c r="Z60" s="100">
        <v>14</v>
      </c>
      <c r="AA60" s="100">
        <v>9122.4</v>
      </c>
      <c r="AB60" s="100">
        <v>18</v>
      </c>
      <c r="AC60" s="100">
        <v>11728.800000000001</v>
      </c>
      <c r="AD60" s="100">
        <v>17</v>
      </c>
      <c r="AE60" s="100">
        <v>11077.2</v>
      </c>
      <c r="AF60" s="100">
        <v>14</v>
      </c>
      <c r="AG60" s="100">
        <v>9122.4</v>
      </c>
      <c r="AH60" s="100">
        <v>12</v>
      </c>
      <c r="AI60" s="100">
        <v>7819.2000000000007</v>
      </c>
      <c r="AJ60" s="100">
        <v>22</v>
      </c>
      <c r="AK60" s="100">
        <v>14335.2</v>
      </c>
      <c r="AL60" s="100">
        <v>5.1353426842057743</v>
      </c>
      <c r="AM60" s="100">
        <v>3346.1892930284826</v>
      </c>
      <c r="AN60" s="100">
        <v>3.8362968467661367</v>
      </c>
      <c r="AO60" s="100">
        <v>2499.7310253528149</v>
      </c>
      <c r="AP60" s="100">
        <v>4.0287412783024905</v>
      </c>
      <c r="AQ60" s="100">
        <v>2625.1278169419029</v>
      </c>
      <c r="AR60" s="100">
        <v>2.3980314532005909</v>
      </c>
      <c r="AS60" s="100">
        <v>1562.5572949055052</v>
      </c>
      <c r="AT60" s="100">
        <v>2.6866673648717256</v>
      </c>
      <c r="AU60" s="100">
        <v>1750.6324549504166</v>
      </c>
      <c r="AV60" s="100">
        <v>3.2568442484187736</v>
      </c>
      <c r="AW60" s="100">
        <v>2122.159712269673</v>
      </c>
      <c r="AX60" s="100">
        <v>3.1098607787751713</v>
      </c>
      <c r="AY60" s="100">
        <v>2026.3852834499016</v>
      </c>
      <c r="AZ60" s="100">
        <v>2.6768161868137446</v>
      </c>
      <c r="BA60" s="100">
        <v>1744.2134273278359</v>
      </c>
      <c r="BB60" s="100">
        <v>2.7659041930311545</v>
      </c>
      <c r="BC60" s="100">
        <v>1802.2631721791004</v>
      </c>
      <c r="BD60" s="100">
        <v>4.5612158161383336</v>
      </c>
      <c r="BE60" s="100">
        <v>2972.0882257957383</v>
      </c>
      <c r="BF60" s="100">
        <v>3.4080887855694169</v>
      </c>
      <c r="BG60" s="100">
        <v>2220.7106526770322</v>
      </c>
      <c r="BH60" s="100">
        <v>4.2540660538405772</v>
      </c>
      <c r="BI60" s="100">
        <v>2771.9494406825202</v>
      </c>
      <c r="BJ60" s="100">
        <v>4.7521915004755408</v>
      </c>
      <c r="BK60" s="100">
        <v>3096.5279817098626</v>
      </c>
      <c r="BL60" s="100">
        <v>3.8013105698995409</v>
      </c>
      <c r="BM60" s="100">
        <v>2476.9339673465411</v>
      </c>
      <c r="BN60" s="100">
        <v>3.4149293453337752</v>
      </c>
      <c r="BO60" s="100">
        <v>2225.1679614194882</v>
      </c>
      <c r="BP60" s="100">
        <v>3.9250626920327907</v>
      </c>
      <c r="BQ60" s="100">
        <v>2557.5708501285667</v>
      </c>
      <c r="BR60" s="100">
        <v>4.4423567720695818</v>
      </c>
      <c r="BS60" s="100">
        <v>2894.6396726805397</v>
      </c>
      <c r="BT60" s="100">
        <v>3.187077380390329</v>
      </c>
      <c r="BU60" s="100">
        <v>2076.6996210623383</v>
      </c>
      <c r="BV60" s="100">
        <v>2.8718370990239244</v>
      </c>
      <c r="BW60" s="100">
        <v>1871.2890537239891</v>
      </c>
      <c r="BX60" s="100">
        <v>3.0654023790345279</v>
      </c>
      <c r="BY60" s="100">
        <v>1997.4161901788984</v>
      </c>
      <c r="BZ60" s="100">
        <v>4.7286528524269551</v>
      </c>
      <c r="CA60" s="100">
        <v>3081.1901986414041</v>
      </c>
      <c r="CB60" s="100">
        <v>4.0868696208307176</v>
      </c>
      <c r="CC60" s="100">
        <v>2663.0042449332955</v>
      </c>
      <c r="CD60" s="100">
        <v>3.3028541570745387</v>
      </c>
      <c r="CE60" s="100">
        <v>2152.1397687497692</v>
      </c>
      <c r="CF60" s="100">
        <v>3.7402432995108947</v>
      </c>
      <c r="CG60" s="100">
        <v>2437.1425339612993</v>
      </c>
      <c r="CH60" s="100">
        <v>3.7900978110941033</v>
      </c>
      <c r="CI60" s="100">
        <v>2469.6277337089177</v>
      </c>
      <c r="CJ60" s="100">
        <v>1.8656683023602756</v>
      </c>
      <c r="CK60" s="100">
        <v>1215.6694658179556</v>
      </c>
      <c r="CL60" s="100">
        <v>3.4011726151732731</v>
      </c>
      <c r="CM60" s="100">
        <v>2216.2040760469049</v>
      </c>
      <c r="CN60" s="100">
        <v>2.8548874571834868</v>
      </c>
      <c r="CO60" s="100">
        <v>1860.2446671007601</v>
      </c>
      <c r="CP60" s="100">
        <v>3.4266420327270386</v>
      </c>
      <c r="CQ60" s="100">
        <v>2232.7999485249384</v>
      </c>
      <c r="CR60" s="100">
        <v>2.7472301304108</v>
      </c>
      <c r="CS60" s="100">
        <v>1790.0951529756774</v>
      </c>
      <c r="CT60" s="100">
        <v>4.0932711648783018</v>
      </c>
      <c r="CU60" s="100">
        <v>2667.1754910347017</v>
      </c>
    </row>
    <row r="61" spans="2:99">
      <c r="C61" s="99" t="s">
        <v>227</v>
      </c>
      <c r="D61" s="100">
        <v>20</v>
      </c>
      <c r="E61" s="100">
        <v>19032</v>
      </c>
      <c r="F61" s="100">
        <v>16.083345999374522</v>
      </c>
      <c r="G61" s="100">
        <v>15304.912053004793</v>
      </c>
      <c r="H61" s="100">
        <v>15.092074320630335</v>
      </c>
      <c r="I61" s="100">
        <v>14361.617923511825</v>
      </c>
      <c r="J61" s="100">
        <v>17</v>
      </c>
      <c r="K61" s="100">
        <v>16177.199999999999</v>
      </c>
      <c r="L61" s="100">
        <v>20</v>
      </c>
      <c r="M61" s="100">
        <v>19032</v>
      </c>
      <c r="N61" s="100">
        <v>22</v>
      </c>
      <c r="O61" s="100">
        <v>20935.199999999997</v>
      </c>
      <c r="P61" s="100">
        <v>17</v>
      </c>
      <c r="Q61" s="100">
        <v>16177.199999999999</v>
      </c>
      <c r="R61" s="100">
        <v>21</v>
      </c>
      <c r="S61" s="100">
        <v>19983.599999999999</v>
      </c>
      <c r="T61" s="100">
        <v>18</v>
      </c>
      <c r="U61" s="100">
        <v>17128.8</v>
      </c>
      <c r="V61" s="100">
        <v>20</v>
      </c>
      <c r="W61" s="100">
        <v>19032</v>
      </c>
      <c r="X61" s="100">
        <v>18</v>
      </c>
      <c r="Y61" s="100">
        <v>17128.8</v>
      </c>
      <c r="Z61" s="100">
        <v>11</v>
      </c>
      <c r="AA61" s="100">
        <v>10467.599999999999</v>
      </c>
      <c r="AB61" s="100">
        <v>17</v>
      </c>
      <c r="AC61" s="100">
        <v>16177.199999999999</v>
      </c>
      <c r="AD61" s="100">
        <v>15</v>
      </c>
      <c r="AE61" s="100">
        <v>14273.999999999998</v>
      </c>
      <c r="AF61" s="100">
        <v>12</v>
      </c>
      <c r="AG61" s="100">
        <v>11419.199999999999</v>
      </c>
      <c r="AH61" s="100">
        <v>12</v>
      </c>
      <c r="AI61" s="100">
        <v>11419.199999999999</v>
      </c>
      <c r="AJ61" s="100">
        <v>18</v>
      </c>
      <c r="AK61" s="100">
        <v>17128.8</v>
      </c>
      <c r="AL61" s="100">
        <v>5.991233131573404</v>
      </c>
      <c r="AM61" s="100">
        <v>5701.2574480052508</v>
      </c>
      <c r="AN61" s="100">
        <v>3.4526671620895226</v>
      </c>
      <c r="AO61" s="100">
        <v>3285.5580714443895</v>
      </c>
      <c r="AP61" s="100">
        <v>3.8049223183967964</v>
      </c>
      <c r="AQ61" s="100">
        <v>3620.7640781863911</v>
      </c>
      <c r="AR61" s="100">
        <v>2.3980314532005909</v>
      </c>
      <c r="AS61" s="100">
        <v>2281.9667308656822</v>
      </c>
      <c r="AT61" s="100">
        <v>2.4947625530951738</v>
      </c>
      <c r="AU61" s="100">
        <v>2374.0160455253672</v>
      </c>
      <c r="AV61" s="100">
        <v>3.2568442484187736</v>
      </c>
      <c r="AW61" s="100">
        <v>3099.2129867953045</v>
      </c>
      <c r="AX61" s="100">
        <v>2.7211281814282748</v>
      </c>
      <c r="AY61" s="100">
        <v>2589.4255774471462</v>
      </c>
      <c r="AZ61" s="100">
        <v>2.6768161868137446</v>
      </c>
      <c r="BA61" s="100">
        <v>2547.2582833719589</v>
      </c>
      <c r="BB61" s="100">
        <v>2.7659041930311545</v>
      </c>
      <c r="BC61" s="100">
        <v>2632.0344300884462</v>
      </c>
      <c r="BD61" s="100">
        <v>4.5612158161383336</v>
      </c>
      <c r="BE61" s="100">
        <v>4340.4529706372377</v>
      </c>
      <c r="BF61" s="100">
        <v>3.5784932248478878</v>
      </c>
      <c r="BG61" s="100">
        <v>3405.2941527652497</v>
      </c>
      <c r="BH61" s="100">
        <v>3.7535876945652156</v>
      </c>
      <c r="BI61" s="100">
        <v>3571.9140501482589</v>
      </c>
      <c r="BJ61" s="100">
        <v>4.0733070004076062</v>
      </c>
      <c r="BK61" s="100">
        <v>3876.1589415878775</v>
      </c>
      <c r="BL61" s="100">
        <v>3.4011726151732731</v>
      </c>
      <c r="BM61" s="100">
        <v>3236.5558605988863</v>
      </c>
      <c r="BN61" s="100">
        <v>3.0896979791115107</v>
      </c>
      <c r="BO61" s="100">
        <v>2940.1565969225135</v>
      </c>
      <c r="BP61" s="100">
        <v>4.1119704392724472</v>
      </c>
      <c r="BQ61" s="100">
        <v>3912.9510700116602</v>
      </c>
      <c r="BR61" s="100">
        <v>4.6644746106730608</v>
      </c>
      <c r="BS61" s="100">
        <v>4438.7140395164843</v>
      </c>
      <c r="BT61" s="100">
        <v>2.9878850441159335</v>
      </c>
      <c r="BU61" s="100">
        <v>2843.271407980722</v>
      </c>
      <c r="BV61" s="100">
        <v>2.8718370990239244</v>
      </c>
      <c r="BW61" s="100">
        <v>2732.8401834311662</v>
      </c>
      <c r="BX61" s="100">
        <v>3.2457201660365591</v>
      </c>
      <c r="BY61" s="100">
        <v>3088.6273100003896</v>
      </c>
      <c r="BZ61" s="100">
        <v>4.2783049617196269</v>
      </c>
      <c r="CA61" s="100">
        <v>4071.2350015723964</v>
      </c>
      <c r="CB61" s="100">
        <v>4.5409662453674633</v>
      </c>
      <c r="CC61" s="100">
        <v>4321.1834790916773</v>
      </c>
      <c r="CD61" s="100">
        <v>3.0964257722573798</v>
      </c>
      <c r="CE61" s="100">
        <v>2946.5587648801225</v>
      </c>
      <c r="CF61" s="100">
        <v>3.3246607106763508</v>
      </c>
      <c r="CG61" s="100">
        <v>3163.747132279615</v>
      </c>
      <c r="CH61" s="100">
        <v>3.7900978110941033</v>
      </c>
      <c r="CI61" s="100">
        <v>3606.6570770371482</v>
      </c>
      <c r="CJ61" s="100">
        <v>2.2388019628323308</v>
      </c>
      <c r="CK61" s="100">
        <v>2130.4439478312456</v>
      </c>
      <c r="CL61" s="100">
        <v>3.2011036378101392</v>
      </c>
      <c r="CM61" s="100">
        <v>3046.170221740128</v>
      </c>
      <c r="CN61" s="100">
        <v>2.6764569911095193</v>
      </c>
      <c r="CO61" s="100">
        <v>2546.9164727398183</v>
      </c>
      <c r="CP61" s="100">
        <v>2.7413136261816313</v>
      </c>
      <c r="CQ61" s="100">
        <v>2608.63404667444</v>
      </c>
      <c r="CR61" s="100">
        <v>2.3547686832092576</v>
      </c>
      <c r="CS61" s="100">
        <v>2240.7978789419294</v>
      </c>
      <c r="CT61" s="100">
        <v>4.0932711648783018</v>
      </c>
      <c r="CU61" s="100">
        <v>3895.1568404981917</v>
      </c>
    </row>
    <row r="62" spans="2:99">
      <c r="C62" s="99" t="s">
        <v>228</v>
      </c>
      <c r="D62" s="100">
        <v>18</v>
      </c>
      <c r="E62" s="100">
        <v>30693.600000000002</v>
      </c>
      <c r="F62" s="100">
        <v>16.078136874413616</v>
      </c>
      <c r="G62" s="100">
        <v>27416.438998250098</v>
      </c>
      <c r="H62" s="100">
        <v>12.08330533771316</v>
      </c>
      <c r="I62" s="100">
        <v>20604.452261868482</v>
      </c>
      <c r="J62" s="100">
        <v>15</v>
      </c>
      <c r="K62" s="100">
        <v>25578</v>
      </c>
      <c r="L62" s="100">
        <v>20</v>
      </c>
      <c r="M62" s="100">
        <v>34104</v>
      </c>
      <c r="N62" s="100">
        <v>19</v>
      </c>
      <c r="O62" s="100">
        <v>32398.799999999999</v>
      </c>
      <c r="P62" s="100">
        <v>15</v>
      </c>
      <c r="Q62" s="100">
        <v>25578</v>
      </c>
      <c r="R62" s="100">
        <v>19</v>
      </c>
      <c r="S62" s="100">
        <v>32398.799999999999</v>
      </c>
      <c r="T62" s="100">
        <v>17</v>
      </c>
      <c r="U62" s="100">
        <v>28988.400000000001</v>
      </c>
      <c r="V62" s="100">
        <v>19</v>
      </c>
      <c r="W62" s="100">
        <v>32398.799999999999</v>
      </c>
      <c r="X62" s="100">
        <v>15</v>
      </c>
      <c r="Y62" s="100">
        <v>25578</v>
      </c>
      <c r="Z62" s="100">
        <v>11</v>
      </c>
      <c r="AA62" s="100">
        <v>18757.2</v>
      </c>
      <c r="AB62" s="100">
        <v>15</v>
      </c>
      <c r="AC62" s="100">
        <v>25578</v>
      </c>
      <c r="AD62" s="100">
        <v>15</v>
      </c>
      <c r="AE62" s="100">
        <v>25578</v>
      </c>
      <c r="AF62" s="100">
        <v>12</v>
      </c>
      <c r="AG62" s="100">
        <v>20462.400000000001</v>
      </c>
      <c r="AH62" s="100">
        <v>12</v>
      </c>
      <c r="AI62" s="100">
        <v>20462.400000000001</v>
      </c>
      <c r="AJ62" s="100">
        <v>18</v>
      </c>
      <c r="AK62" s="100">
        <v>30693.600000000002</v>
      </c>
      <c r="AL62" s="100">
        <v>5.1353426842057743</v>
      </c>
      <c r="AM62" s="100">
        <v>8756.7863451076864</v>
      </c>
      <c r="AN62" s="100">
        <v>3.6444820044278292</v>
      </c>
      <c r="AO62" s="100">
        <v>6214.5707139503347</v>
      </c>
      <c r="AP62" s="100">
        <v>3.8049223183967964</v>
      </c>
      <c r="AQ62" s="100">
        <v>6488.1535373302177</v>
      </c>
      <c r="AR62" s="100">
        <v>2.2135674952620836</v>
      </c>
      <c r="AS62" s="100">
        <v>3774.5752929209052</v>
      </c>
      <c r="AT62" s="100">
        <v>2.302857741318622</v>
      </c>
      <c r="AU62" s="100">
        <v>3926.8330204965141</v>
      </c>
      <c r="AV62" s="100">
        <v>3.4603970139449474</v>
      </c>
      <c r="AW62" s="100">
        <v>5900.6689881789243</v>
      </c>
      <c r="AX62" s="100">
        <v>2.7211281814282748</v>
      </c>
      <c r="AY62" s="100">
        <v>4640.0677749714941</v>
      </c>
      <c r="AZ62" s="100">
        <v>2.6768161868137446</v>
      </c>
      <c r="BA62" s="100">
        <v>4564.506961754797</v>
      </c>
      <c r="BB62" s="100">
        <v>2.3403804710263612</v>
      </c>
      <c r="BC62" s="100">
        <v>3990.816779194151</v>
      </c>
      <c r="BD62" s="100">
        <v>4.3331550253314166</v>
      </c>
      <c r="BE62" s="100">
        <v>7388.8959491951318</v>
      </c>
      <c r="BF62" s="100">
        <v>3.067279907012475</v>
      </c>
      <c r="BG62" s="100">
        <v>5230.3256974376727</v>
      </c>
      <c r="BH62" s="100">
        <v>4.2540660538405772</v>
      </c>
      <c r="BI62" s="100">
        <v>7254.0334350089524</v>
      </c>
      <c r="BJ62" s="100">
        <v>4.2996018337635844</v>
      </c>
      <c r="BK62" s="100">
        <v>7331.6810469336642</v>
      </c>
      <c r="BL62" s="100">
        <v>3.601241592536407</v>
      </c>
      <c r="BM62" s="100">
        <v>6140.8371635930816</v>
      </c>
      <c r="BN62" s="100">
        <v>3.0896979791115107</v>
      </c>
      <c r="BO62" s="100">
        <v>5268.5529939809485</v>
      </c>
      <c r="BP62" s="100">
        <v>3.7381549447931333</v>
      </c>
      <c r="BQ62" s="100">
        <v>6374.3018118612508</v>
      </c>
      <c r="BR62" s="100">
        <v>3.7760032562591448</v>
      </c>
      <c r="BS62" s="100">
        <v>6438.8407525730936</v>
      </c>
      <c r="BT62" s="100">
        <v>3.187077380390329</v>
      </c>
      <c r="BU62" s="100">
        <v>5434.6043490415886</v>
      </c>
      <c r="BV62" s="100">
        <v>2.6803812924223296</v>
      </c>
      <c r="BW62" s="100">
        <v>4570.5861798385567</v>
      </c>
      <c r="BX62" s="100">
        <v>3.0654023790345279</v>
      </c>
      <c r="BY62" s="100">
        <v>5227.124136729677</v>
      </c>
      <c r="BZ62" s="100">
        <v>4.0531310163659615</v>
      </c>
      <c r="CA62" s="100">
        <v>6911.3990091072374</v>
      </c>
      <c r="CB62" s="100">
        <v>4.0868696208307176</v>
      </c>
      <c r="CC62" s="100">
        <v>6968.9300774405401</v>
      </c>
      <c r="CD62" s="100">
        <v>2.4771406178059037</v>
      </c>
      <c r="CE62" s="100">
        <v>4224.0201814826269</v>
      </c>
      <c r="CF62" s="100">
        <v>3.3246607106763508</v>
      </c>
      <c r="CG62" s="100">
        <v>5669.2114438453136</v>
      </c>
      <c r="CH62" s="100">
        <v>3.6005929205393983</v>
      </c>
      <c r="CI62" s="100">
        <v>6139.7310481037821</v>
      </c>
      <c r="CJ62" s="100">
        <v>2.0522351325963033</v>
      </c>
      <c r="CK62" s="100">
        <v>3499.4713481032163</v>
      </c>
      <c r="CL62" s="100">
        <v>2.8009656830838718</v>
      </c>
      <c r="CM62" s="100">
        <v>4776.2066827946182</v>
      </c>
      <c r="CN62" s="100">
        <v>2.3195960589615829</v>
      </c>
      <c r="CO62" s="100">
        <v>3955.3751997412915</v>
      </c>
      <c r="CP62" s="100">
        <v>2.9697564283634339</v>
      </c>
      <c r="CQ62" s="100">
        <v>5064.0286616453277</v>
      </c>
      <c r="CR62" s="100">
        <v>2.3547686832092576</v>
      </c>
      <c r="CS62" s="100">
        <v>4015.3515586084263</v>
      </c>
      <c r="CT62" s="100">
        <v>3.5350978242130795</v>
      </c>
      <c r="CU62" s="100">
        <v>6028.0488098481437</v>
      </c>
    </row>
    <row r="63" spans="2:99">
      <c r="C63" s="99" t="s">
        <v>229</v>
      </c>
      <c r="D63" s="100">
        <v>19</v>
      </c>
      <c r="E63" s="100">
        <v>15116.4</v>
      </c>
      <c r="F63" s="100">
        <v>17.088555124335432</v>
      </c>
      <c r="G63" s="100">
        <v>13595.654456921271</v>
      </c>
      <c r="H63" s="100">
        <v>14.096458812088922</v>
      </c>
      <c r="I63" s="100">
        <v>11215.142630897946</v>
      </c>
      <c r="J63" s="100">
        <v>17</v>
      </c>
      <c r="K63" s="100">
        <v>13525.2</v>
      </c>
      <c r="L63" s="100">
        <v>22</v>
      </c>
      <c r="M63" s="100">
        <v>17503.2</v>
      </c>
      <c r="N63" s="100">
        <v>22</v>
      </c>
      <c r="O63" s="100">
        <v>17503.2</v>
      </c>
      <c r="P63" s="100">
        <v>16</v>
      </c>
      <c r="Q63" s="100">
        <v>12729.6</v>
      </c>
      <c r="R63" s="100">
        <v>21</v>
      </c>
      <c r="S63" s="100">
        <v>16707.600000000002</v>
      </c>
      <c r="T63" s="100">
        <v>20</v>
      </c>
      <c r="U63" s="100">
        <v>15912</v>
      </c>
      <c r="V63" s="100">
        <v>23</v>
      </c>
      <c r="W63" s="100">
        <v>18298.8</v>
      </c>
      <c r="X63" s="100">
        <v>16</v>
      </c>
      <c r="Y63" s="100">
        <v>12729.6</v>
      </c>
      <c r="Z63" s="100">
        <v>13</v>
      </c>
      <c r="AA63" s="100">
        <v>10342.800000000001</v>
      </c>
      <c r="AB63" s="100">
        <v>18</v>
      </c>
      <c r="AC63" s="100">
        <v>14320.800000000001</v>
      </c>
      <c r="AD63" s="100">
        <v>15</v>
      </c>
      <c r="AE63" s="100">
        <v>11934</v>
      </c>
      <c r="AF63" s="100">
        <v>12</v>
      </c>
      <c r="AG63" s="100">
        <v>9547.2000000000007</v>
      </c>
      <c r="AH63" s="100">
        <v>11</v>
      </c>
      <c r="AI63" s="100">
        <v>8751.6</v>
      </c>
      <c r="AJ63" s="100">
        <v>21</v>
      </c>
      <c r="AK63" s="100">
        <v>16707.600000000002</v>
      </c>
      <c r="AL63" s="100">
        <v>5.5632879078895892</v>
      </c>
      <c r="AM63" s="100">
        <v>4426.1518595169573</v>
      </c>
      <c r="AN63" s="100">
        <v>3.6444820044278292</v>
      </c>
      <c r="AO63" s="100">
        <v>2899.5498827227811</v>
      </c>
      <c r="AP63" s="100">
        <v>4.2525602382081837</v>
      </c>
      <c r="AQ63" s="100">
        <v>3383.3369255184311</v>
      </c>
      <c r="AR63" s="100">
        <v>2.7669593690776044</v>
      </c>
      <c r="AS63" s="100">
        <v>2201.3928740381421</v>
      </c>
      <c r="AT63" s="100">
        <v>2.6866673648717256</v>
      </c>
      <c r="AU63" s="100">
        <v>2137.512555491945</v>
      </c>
      <c r="AV63" s="100">
        <v>3.4603970139449474</v>
      </c>
      <c r="AW63" s="100">
        <v>2753.0918642946003</v>
      </c>
      <c r="AX63" s="100">
        <v>2.9154944801017231</v>
      </c>
      <c r="AY63" s="100">
        <v>2319.567408368931</v>
      </c>
      <c r="AZ63" s="100">
        <v>2.6768161868137446</v>
      </c>
      <c r="BA63" s="100">
        <v>2129.6749582290154</v>
      </c>
      <c r="BB63" s="100">
        <v>2.3403804710263612</v>
      </c>
      <c r="BC63" s="100">
        <v>1862.0067027485729</v>
      </c>
      <c r="BD63" s="100">
        <v>4.3331550253314166</v>
      </c>
      <c r="BE63" s="100">
        <v>3447.458138153675</v>
      </c>
      <c r="BF63" s="100">
        <v>3.2376843462909459</v>
      </c>
      <c r="BG63" s="100">
        <v>2575.9016659090767</v>
      </c>
      <c r="BH63" s="100">
        <v>4.2540660538405772</v>
      </c>
      <c r="BI63" s="100">
        <v>3384.5349524355634</v>
      </c>
      <c r="BJ63" s="100">
        <v>4.2996018337635844</v>
      </c>
      <c r="BK63" s="100">
        <v>3420.763218942308</v>
      </c>
      <c r="BL63" s="100">
        <v>3.8013105698995409</v>
      </c>
      <c r="BM63" s="100">
        <v>3024.3226894120749</v>
      </c>
      <c r="BN63" s="100">
        <v>3.0896979791115107</v>
      </c>
      <c r="BO63" s="100">
        <v>2458.1637121811182</v>
      </c>
      <c r="BP63" s="100">
        <v>4.2988781865121037</v>
      </c>
      <c r="BQ63" s="100">
        <v>3420.1874851890298</v>
      </c>
      <c r="BR63" s="100">
        <v>4.6644746106730608</v>
      </c>
      <c r="BS63" s="100">
        <v>3711.0560002514871</v>
      </c>
      <c r="BT63" s="100">
        <v>2.9878850441159335</v>
      </c>
      <c r="BU63" s="100">
        <v>2377.161341098637</v>
      </c>
      <c r="BV63" s="100">
        <v>2.8718370990239244</v>
      </c>
      <c r="BW63" s="100">
        <v>2284.8335959834344</v>
      </c>
      <c r="BX63" s="100">
        <v>3.2457201660365591</v>
      </c>
      <c r="BY63" s="100">
        <v>2582.2949640986867</v>
      </c>
      <c r="BZ63" s="100">
        <v>4.5034789070732906</v>
      </c>
      <c r="CA63" s="100">
        <v>3582.9678184675099</v>
      </c>
      <c r="CB63" s="100">
        <v>4.0868696208307176</v>
      </c>
      <c r="CC63" s="100">
        <v>3251.513470332919</v>
      </c>
      <c r="CD63" s="100">
        <v>2.8899973874402214</v>
      </c>
      <c r="CE63" s="100">
        <v>2299.2819214474403</v>
      </c>
      <c r="CF63" s="100">
        <v>3.5324520050936234</v>
      </c>
      <c r="CG63" s="100">
        <v>2810.4188152524871</v>
      </c>
      <c r="CH63" s="100">
        <v>3.4110880299846928</v>
      </c>
      <c r="CI63" s="100">
        <v>2713.8616366558217</v>
      </c>
      <c r="CJ63" s="100">
        <v>2.2388019628323308</v>
      </c>
      <c r="CK63" s="100">
        <v>1781.1908416294025</v>
      </c>
      <c r="CL63" s="100">
        <v>3.4011726151732731</v>
      </c>
      <c r="CM63" s="100">
        <v>2705.9729326318561</v>
      </c>
      <c r="CN63" s="100">
        <v>2.4980265250355509</v>
      </c>
      <c r="CO63" s="100">
        <v>1987.4299033182845</v>
      </c>
      <c r="CP63" s="100">
        <v>2.9697564283634339</v>
      </c>
      <c r="CQ63" s="100">
        <v>2362.7382144059479</v>
      </c>
      <c r="CR63" s="100">
        <v>2.9434608540115716</v>
      </c>
      <c r="CS63" s="100">
        <v>2341.8174554516063</v>
      </c>
      <c r="CT63" s="100">
        <v>3.9072133846565609</v>
      </c>
      <c r="CU63" s="100">
        <v>3108.57896883276</v>
      </c>
    </row>
    <row r="64" spans="2:99">
      <c r="C64" s="99" t="s">
        <v>230</v>
      </c>
      <c r="D64" s="100">
        <v>21</v>
      </c>
      <c r="E64" s="100">
        <v>21193.199999999997</v>
      </c>
      <c r="F64" s="100">
        <v>17.093764249296338</v>
      </c>
      <c r="G64" s="100">
        <v>17251.026880389862</v>
      </c>
      <c r="H64" s="100">
        <v>14.096458812088922</v>
      </c>
      <c r="I64" s="100">
        <v>14226.146233160138</v>
      </c>
      <c r="J64" s="100">
        <v>15</v>
      </c>
      <c r="K64" s="100">
        <v>15137.999999999996</v>
      </c>
      <c r="L64" s="100">
        <v>20</v>
      </c>
      <c r="M64" s="100">
        <v>20183.999999999996</v>
      </c>
      <c r="N64" s="100">
        <v>20</v>
      </c>
      <c r="O64" s="100">
        <v>20183.999999999996</v>
      </c>
      <c r="P64" s="100">
        <v>16</v>
      </c>
      <c r="Q64" s="100">
        <v>16147.199999999997</v>
      </c>
      <c r="R64" s="100">
        <v>20</v>
      </c>
      <c r="S64" s="100">
        <v>20183.999999999996</v>
      </c>
      <c r="T64" s="100">
        <v>19</v>
      </c>
      <c r="U64" s="100">
        <v>19174.799999999996</v>
      </c>
      <c r="V64" s="100">
        <v>21</v>
      </c>
      <c r="W64" s="100">
        <v>21193.199999999997</v>
      </c>
      <c r="X64" s="100">
        <v>18</v>
      </c>
      <c r="Y64" s="100">
        <v>18165.599999999999</v>
      </c>
      <c r="Z64" s="100">
        <v>12</v>
      </c>
      <c r="AA64" s="100">
        <v>12110.399999999998</v>
      </c>
      <c r="AB64" s="100">
        <v>16</v>
      </c>
      <c r="AC64" s="100">
        <v>16147.199999999997</v>
      </c>
      <c r="AD64" s="100">
        <v>15</v>
      </c>
      <c r="AE64" s="100">
        <v>15137.999999999996</v>
      </c>
      <c r="AF64" s="100">
        <v>14</v>
      </c>
      <c r="AG64" s="100">
        <v>14128.799999999997</v>
      </c>
      <c r="AH64" s="100">
        <v>11</v>
      </c>
      <c r="AI64" s="100">
        <v>11101.199999999997</v>
      </c>
      <c r="AJ64" s="100">
        <v>21</v>
      </c>
      <c r="AK64" s="100">
        <v>21193.199999999997</v>
      </c>
      <c r="AL64" s="100">
        <v>5.5632879078895892</v>
      </c>
      <c r="AM64" s="100">
        <v>5614.4701566421727</v>
      </c>
      <c r="AN64" s="100">
        <v>3.8362968467661367</v>
      </c>
      <c r="AO64" s="100">
        <v>3871.5907777563843</v>
      </c>
      <c r="AP64" s="100">
        <v>4.2525602382081837</v>
      </c>
      <c r="AQ64" s="100">
        <v>4291.6837923996982</v>
      </c>
      <c r="AR64" s="100">
        <v>2.5824954111390976</v>
      </c>
      <c r="AS64" s="100">
        <v>2606.2543689215768</v>
      </c>
      <c r="AT64" s="100">
        <v>2.4947625530951738</v>
      </c>
      <c r="AU64" s="100">
        <v>2517.714368583649</v>
      </c>
      <c r="AV64" s="100">
        <v>3.4603970139449474</v>
      </c>
      <c r="AW64" s="100">
        <v>3492.2326664732404</v>
      </c>
      <c r="AX64" s="100">
        <v>3.1098607787751713</v>
      </c>
      <c r="AY64" s="100">
        <v>3138.4714979399023</v>
      </c>
      <c r="AZ64" s="100">
        <v>2.4709072493665332</v>
      </c>
      <c r="BA64" s="100">
        <v>2493.6395960607047</v>
      </c>
      <c r="BB64" s="100">
        <v>2.5531423320287581</v>
      </c>
      <c r="BC64" s="100">
        <v>2576.6312414834224</v>
      </c>
      <c r="BD64" s="100">
        <v>4.5612158161383336</v>
      </c>
      <c r="BE64" s="100">
        <v>4603.1790016468058</v>
      </c>
      <c r="BF64" s="100">
        <v>3.2376843462909459</v>
      </c>
      <c r="BG64" s="100">
        <v>3267.4710422768221</v>
      </c>
      <c r="BH64" s="100">
        <v>4.5043052334782585</v>
      </c>
      <c r="BI64" s="100">
        <v>4545.7448416262578</v>
      </c>
      <c r="BJ64" s="100">
        <v>4.0733070004076062</v>
      </c>
      <c r="BK64" s="100">
        <v>4110.7814248113555</v>
      </c>
      <c r="BL64" s="100">
        <v>4.0013795472626743</v>
      </c>
      <c r="BM64" s="100">
        <v>4038.1922390974901</v>
      </c>
      <c r="BN64" s="100">
        <v>3.2523136622226425</v>
      </c>
      <c r="BO64" s="100">
        <v>3282.2349479150903</v>
      </c>
      <c r="BP64" s="100">
        <v>3.9250626920327907</v>
      </c>
      <c r="BQ64" s="100">
        <v>3961.1732687994918</v>
      </c>
      <c r="BR64" s="100">
        <v>4.4423567720695818</v>
      </c>
      <c r="BS64" s="100">
        <v>4483.2264543726214</v>
      </c>
      <c r="BT64" s="100">
        <v>3.3862697166647244</v>
      </c>
      <c r="BU64" s="100">
        <v>3417.4233980580393</v>
      </c>
      <c r="BV64" s="100">
        <v>2.4889254858207348</v>
      </c>
      <c r="BW64" s="100">
        <v>2511.823600290285</v>
      </c>
      <c r="BX64" s="100">
        <v>3.0654023790345279</v>
      </c>
      <c r="BY64" s="100">
        <v>3093.6040809216452</v>
      </c>
      <c r="BZ64" s="100">
        <v>4.0531310163659615</v>
      </c>
      <c r="CA64" s="100">
        <v>4090.4198217165276</v>
      </c>
      <c r="CB64" s="100">
        <v>4.3139179330990904</v>
      </c>
      <c r="CC64" s="100">
        <v>4353.6059780836013</v>
      </c>
      <c r="CD64" s="100">
        <v>3.3028541570745387</v>
      </c>
      <c r="CE64" s="100">
        <v>3333.2404153196239</v>
      </c>
      <c r="CF64" s="100">
        <v>3.3246607106763508</v>
      </c>
      <c r="CG64" s="100">
        <v>3355.2475892145726</v>
      </c>
      <c r="CH64" s="100">
        <v>3.6005929205393983</v>
      </c>
      <c r="CI64" s="100">
        <v>3633.7183754083599</v>
      </c>
      <c r="CJ64" s="100">
        <v>2.0522351325963033</v>
      </c>
      <c r="CK64" s="100">
        <v>2071.1156958161891</v>
      </c>
      <c r="CL64" s="100">
        <v>3.2011036378101392</v>
      </c>
      <c r="CM64" s="100">
        <v>3230.5537912779919</v>
      </c>
      <c r="CN64" s="100">
        <v>2.6764569911095193</v>
      </c>
      <c r="CO64" s="100">
        <v>2701.0803954277262</v>
      </c>
      <c r="CP64" s="100">
        <v>2.9697564283634339</v>
      </c>
      <c r="CQ64" s="100">
        <v>2997.0781875043767</v>
      </c>
      <c r="CR64" s="100">
        <v>2.7472301304108</v>
      </c>
      <c r="CS64" s="100">
        <v>2772.504647610579</v>
      </c>
      <c r="CT64" s="100">
        <v>3.7211556044348204</v>
      </c>
      <c r="CU64" s="100">
        <v>3755.3902359956201</v>
      </c>
    </row>
    <row r="65" spans="2:99">
      <c r="C65" s="99" t="s">
        <v>231</v>
      </c>
      <c r="D65" s="100">
        <v>19</v>
      </c>
      <c r="E65" s="100">
        <v>19494</v>
      </c>
      <c r="F65" s="100">
        <v>17.093764249296338</v>
      </c>
      <c r="G65" s="100">
        <v>17538.202119778045</v>
      </c>
      <c r="H65" s="100">
        <v>14.08330533771316</v>
      </c>
      <c r="I65" s="100">
        <v>14449.471276493701</v>
      </c>
      <c r="J65" s="100">
        <v>18</v>
      </c>
      <c r="K65" s="100">
        <v>18468</v>
      </c>
      <c r="L65" s="100">
        <v>21</v>
      </c>
      <c r="M65" s="100">
        <v>21546</v>
      </c>
      <c r="N65" s="100">
        <v>21</v>
      </c>
      <c r="O65" s="100">
        <v>21546</v>
      </c>
      <c r="P65" s="100">
        <v>18</v>
      </c>
      <c r="Q65" s="100">
        <v>18468</v>
      </c>
      <c r="R65" s="100">
        <v>21</v>
      </c>
      <c r="S65" s="100">
        <v>21546</v>
      </c>
      <c r="T65" s="100">
        <v>17</v>
      </c>
      <c r="U65" s="100">
        <v>17442</v>
      </c>
      <c r="V65" s="100">
        <v>21</v>
      </c>
      <c r="W65" s="100">
        <v>21546</v>
      </c>
      <c r="X65" s="100">
        <v>17</v>
      </c>
      <c r="Y65" s="100">
        <v>17442</v>
      </c>
      <c r="Z65" s="100">
        <v>13</v>
      </c>
      <c r="AA65" s="100">
        <v>13338</v>
      </c>
      <c r="AB65" s="100">
        <v>18</v>
      </c>
      <c r="AC65" s="100">
        <v>18468</v>
      </c>
      <c r="AD65" s="100">
        <v>16</v>
      </c>
      <c r="AE65" s="100">
        <v>16416</v>
      </c>
      <c r="AF65" s="100">
        <v>14</v>
      </c>
      <c r="AG65" s="100">
        <v>14364</v>
      </c>
      <c r="AH65" s="100">
        <v>12</v>
      </c>
      <c r="AI65" s="100">
        <v>12312</v>
      </c>
      <c r="AJ65" s="100">
        <v>19</v>
      </c>
      <c r="AK65" s="100">
        <v>19494</v>
      </c>
      <c r="AL65" s="100">
        <v>5.1353426842057743</v>
      </c>
      <c r="AM65" s="100">
        <v>5268.8615939951242</v>
      </c>
      <c r="AN65" s="100">
        <v>4.0281116891044437</v>
      </c>
      <c r="AO65" s="100">
        <v>4132.8425930211597</v>
      </c>
      <c r="AP65" s="100">
        <v>3.5811033584911023</v>
      </c>
      <c r="AQ65" s="100">
        <v>3674.2120458118711</v>
      </c>
      <c r="AR65" s="100">
        <v>2.3980314532005909</v>
      </c>
      <c r="AS65" s="100">
        <v>2460.3802709838064</v>
      </c>
      <c r="AT65" s="100">
        <v>2.4947625530951738</v>
      </c>
      <c r="AU65" s="100">
        <v>2559.6263794756483</v>
      </c>
      <c r="AV65" s="100">
        <v>3.6639497794711207</v>
      </c>
      <c r="AW65" s="100">
        <v>3759.2124737373697</v>
      </c>
      <c r="AX65" s="100">
        <v>2.9154944801017231</v>
      </c>
      <c r="AY65" s="100">
        <v>2991.2973365843677</v>
      </c>
      <c r="AZ65" s="100">
        <v>2.4709072493665332</v>
      </c>
      <c r="BA65" s="100">
        <v>2535.150837850063</v>
      </c>
      <c r="BB65" s="100">
        <v>2.3403804710263612</v>
      </c>
      <c r="BC65" s="100">
        <v>2401.2303632730464</v>
      </c>
      <c r="BD65" s="100">
        <v>4.1050942345244996</v>
      </c>
      <c r="BE65" s="100">
        <v>4211.8266846221368</v>
      </c>
      <c r="BF65" s="100">
        <v>3.5784932248478878</v>
      </c>
      <c r="BG65" s="100">
        <v>3671.5340486939331</v>
      </c>
      <c r="BH65" s="100">
        <v>3.7535876945652156</v>
      </c>
      <c r="BI65" s="100">
        <v>3851.180974623911</v>
      </c>
      <c r="BJ65" s="100">
        <v>3.8470121670516284</v>
      </c>
      <c r="BK65" s="100">
        <v>3947.0344833949707</v>
      </c>
      <c r="BL65" s="100">
        <v>4.0013795472626743</v>
      </c>
      <c r="BM65" s="100">
        <v>4105.4154154915041</v>
      </c>
      <c r="BN65" s="100">
        <v>3.0896979791115107</v>
      </c>
      <c r="BO65" s="100">
        <v>3170.0301265684097</v>
      </c>
      <c r="BP65" s="100">
        <v>3.7381549447931333</v>
      </c>
      <c r="BQ65" s="100">
        <v>3835.3469733577549</v>
      </c>
      <c r="BR65" s="100">
        <v>4.2202389334661019</v>
      </c>
      <c r="BS65" s="100">
        <v>4329.9651457362206</v>
      </c>
      <c r="BT65" s="100">
        <v>2.9878850441159335</v>
      </c>
      <c r="BU65" s="100">
        <v>3065.5700552629478</v>
      </c>
      <c r="BV65" s="100">
        <v>2.8718370990239244</v>
      </c>
      <c r="BW65" s="100">
        <v>2946.5048635985463</v>
      </c>
      <c r="BX65" s="100">
        <v>3.0654023790345279</v>
      </c>
      <c r="BY65" s="100">
        <v>3145.1028408894258</v>
      </c>
      <c r="BZ65" s="100">
        <v>4.5034789070732906</v>
      </c>
      <c r="CA65" s="100">
        <v>4620.5693586571961</v>
      </c>
      <c r="CB65" s="100">
        <v>3.8598213085623438</v>
      </c>
      <c r="CC65" s="100">
        <v>3960.1766625849646</v>
      </c>
      <c r="CD65" s="100">
        <v>3.0964257722573798</v>
      </c>
      <c r="CE65" s="100">
        <v>3176.9328423360716</v>
      </c>
      <c r="CF65" s="100">
        <v>3.5324520050936234</v>
      </c>
      <c r="CG65" s="100">
        <v>3624.2957572260575</v>
      </c>
      <c r="CH65" s="100">
        <v>3.4110880299846928</v>
      </c>
      <c r="CI65" s="100">
        <v>3499.776318764295</v>
      </c>
      <c r="CJ65" s="100">
        <v>1.8656683023602756</v>
      </c>
      <c r="CK65" s="100">
        <v>1914.1756782216428</v>
      </c>
      <c r="CL65" s="100">
        <v>3.0010346604470057</v>
      </c>
      <c r="CM65" s="100">
        <v>3079.0615616186278</v>
      </c>
      <c r="CN65" s="100">
        <v>2.8548874571834868</v>
      </c>
      <c r="CO65" s="100">
        <v>2929.1145310702573</v>
      </c>
      <c r="CP65" s="100">
        <v>2.9697564283634339</v>
      </c>
      <c r="CQ65" s="100">
        <v>3046.970095500883</v>
      </c>
      <c r="CR65" s="100">
        <v>2.5509994068100288</v>
      </c>
      <c r="CS65" s="100">
        <v>2617.3253913870894</v>
      </c>
      <c r="CT65" s="100">
        <v>3.3490400439913377</v>
      </c>
      <c r="CU65" s="100">
        <v>3436.1150851351126</v>
      </c>
    </row>
    <row r="66" spans="2:99">
      <c r="C66" s="99" t="s">
        <v>232</v>
      </c>
      <c r="D66" s="100">
        <v>18</v>
      </c>
      <c r="E66" s="100">
        <v>21427.199999999997</v>
      </c>
      <c r="F66" s="100">
        <v>18.088555124335432</v>
      </c>
      <c r="G66" s="100">
        <v>21532.616020008896</v>
      </c>
      <c r="H66" s="100">
        <v>15.08330533771316</v>
      </c>
      <c r="I66" s="100">
        <v>17955.166674013744</v>
      </c>
      <c r="J66" s="100">
        <v>16</v>
      </c>
      <c r="K66" s="100">
        <v>19046.399999999998</v>
      </c>
      <c r="L66" s="100">
        <v>20</v>
      </c>
      <c r="M66" s="100">
        <v>23807.999999999996</v>
      </c>
      <c r="N66" s="100">
        <v>19</v>
      </c>
      <c r="O66" s="100">
        <v>22617.599999999999</v>
      </c>
      <c r="P66" s="100">
        <v>18</v>
      </c>
      <c r="Q66" s="100">
        <v>21427.199999999997</v>
      </c>
      <c r="R66" s="100">
        <v>19</v>
      </c>
      <c r="S66" s="100">
        <v>22617.599999999999</v>
      </c>
      <c r="T66" s="100">
        <v>18</v>
      </c>
      <c r="U66" s="100">
        <v>21427.199999999997</v>
      </c>
      <c r="V66" s="100">
        <v>19</v>
      </c>
      <c r="W66" s="100">
        <v>22617.599999999999</v>
      </c>
      <c r="X66" s="100">
        <v>17</v>
      </c>
      <c r="Y66" s="100">
        <v>20236.8</v>
      </c>
      <c r="Z66" s="100">
        <v>11</v>
      </c>
      <c r="AA66" s="100">
        <v>13094.399999999998</v>
      </c>
      <c r="AB66" s="100">
        <v>18</v>
      </c>
      <c r="AC66" s="100">
        <v>21427.199999999997</v>
      </c>
      <c r="AD66" s="100">
        <v>16</v>
      </c>
      <c r="AE66" s="100">
        <v>19046.399999999998</v>
      </c>
      <c r="AF66" s="100">
        <v>13</v>
      </c>
      <c r="AG66" s="100">
        <v>15475.199999999999</v>
      </c>
      <c r="AH66" s="100">
        <v>12</v>
      </c>
      <c r="AI66" s="100">
        <v>14284.8</v>
      </c>
      <c r="AJ66" s="100">
        <v>18</v>
      </c>
      <c r="AK66" s="100">
        <v>21427.199999999997</v>
      </c>
      <c r="AL66" s="100">
        <v>4.7073974605219604</v>
      </c>
      <c r="AM66" s="100">
        <v>5603.6859370053407</v>
      </c>
      <c r="AN66" s="100">
        <v>3.6444820044278292</v>
      </c>
      <c r="AO66" s="100">
        <v>4338.3913780708872</v>
      </c>
      <c r="AP66" s="100">
        <v>4.2525602382081837</v>
      </c>
      <c r="AQ66" s="100">
        <v>5062.2477075630213</v>
      </c>
      <c r="AR66" s="100">
        <v>2.5824954111390976</v>
      </c>
      <c r="AS66" s="100">
        <v>3074.2025374199816</v>
      </c>
      <c r="AT66" s="100">
        <v>2.302857741318622</v>
      </c>
      <c r="AU66" s="100">
        <v>2741.3218552656872</v>
      </c>
      <c r="AV66" s="100">
        <v>3.2568442484187736</v>
      </c>
      <c r="AW66" s="100">
        <v>3876.9473933177078</v>
      </c>
      <c r="AX66" s="100">
        <v>2.7211281814282748</v>
      </c>
      <c r="AY66" s="100">
        <v>3239.2309871722182</v>
      </c>
      <c r="AZ66" s="100">
        <v>2.8827251242609555</v>
      </c>
      <c r="BA66" s="100">
        <v>3431.595987920241</v>
      </c>
      <c r="BB66" s="100">
        <v>2.3403804710263612</v>
      </c>
      <c r="BC66" s="100">
        <v>2785.9889127097799</v>
      </c>
      <c r="BD66" s="100">
        <v>4.5612158161383336</v>
      </c>
      <c r="BE66" s="100">
        <v>5429.6713075310718</v>
      </c>
      <c r="BF66" s="100">
        <v>3.067279907012475</v>
      </c>
      <c r="BG66" s="100">
        <v>3651.2900013076496</v>
      </c>
      <c r="BH66" s="100">
        <v>4.003826874202896</v>
      </c>
      <c r="BI66" s="100">
        <v>4766.1555110511272</v>
      </c>
      <c r="BJ66" s="100">
        <v>4.2996018337635844</v>
      </c>
      <c r="BK66" s="100">
        <v>5118.2460229121707</v>
      </c>
      <c r="BL66" s="100">
        <v>3.8013105698995409</v>
      </c>
      <c r="BM66" s="100">
        <v>4525.080102408413</v>
      </c>
      <c r="BN66" s="100">
        <v>3.4149293453337752</v>
      </c>
      <c r="BO66" s="100">
        <v>4065.1318926853255</v>
      </c>
      <c r="BP66" s="100">
        <v>3.5512471975534767</v>
      </c>
      <c r="BQ66" s="100">
        <v>4227.4046639676581</v>
      </c>
      <c r="BR66" s="100">
        <v>4.4423567720695818</v>
      </c>
      <c r="BS66" s="100">
        <v>5288.1815014716294</v>
      </c>
      <c r="BT66" s="100">
        <v>3.187077380390329</v>
      </c>
      <c r="BU66" s="100">
        <v>3793.896913616647</v>
      </c>
      <c r="BV66" s="100">
        <v>2.6803812924223296</v>
      </c>
      <c r="BW66" s="100">
        <v>3190.7258904995406</v>
      </c>
      <c r="BX66" s="100">
        <v>3.4260379530385903</v>
      </c>
      <c r="BY66" s="100">
        <v>4078.3555792971374</v>
      </c>
      <c r="BZ66" s="100">
        <v>3.827957071012297</v>
      </c>
      <c r="CA66" s="100">
        <v>4556.8000973330381</v>
      </c>
      <c r="CB66" s="100">
        <v>4.0868696208307176</v>
      </c>
      <c r="CC66" s="100">
        <v>4865.0095966368854</v>
      </c>
      <c r="CD66" s="100">
        <v>2.6835690026230625</v>
      </c>
      <c r="CE66" s="100">
        <v>3194.5205407224935</v>
      </c>
      <c r="CF66" s="100">
        <v>3.1168694162590791</v>
      </c>
      <c r="CG66" s="100">
        <v>3710.3213531148072</v>
      </c>
      <c r="CH66" s="100">
        <v>3.4110880299846928</v>
      </c>
      <c r="CI66" s="100">
        <v>4060.5591908937781</v>
      </c>
      <c r="CJ66" s="100">
        <v>2.0522351325963033</v>
      </c>
      <c r="CK66" s="100">
        <v>2442.9807018426391</v>
      </c>
      <c r="CL66" s="100">
        <v>2.8009656830838718</v>
      </c>
      <c r="CM66" s="100">
        <v>3334.2695491430409</v>
      </c>
      <c r="CN66" s="100">
        <v>2.4980265250355509</v>
      </c>
      <c r="CO66" s="100">
        <v>2973.6507754023196</v>
      </c>
      <c r="CP66" s="100">
        <v>2.9697564283634339</v>
      </c>
      <c r="CQ66" s="100">
        <v>3535.1980523238312</v>
      </c>
      <c r="CR66" s="100">
        <v>2.7472301304108</v>
      </c>
      <c r="CS66" s="100">
        <v>3270.3027472410158</v>
      </c>
      <c r="CT66" s="100">
        <v>3.7211556044348204</v>
      </c>
      <c r="CU66" s="100">
        <v>4429.66363151921</v>
      </c>
    </row>
    <row r="67" spans="2:99">
      <c r="C67" s="99" t="s">
        <v>233</v>
      </c>
      <c r="D67" s="100">
        <v>19</v>
      </c>
      <c r="E67" s="100">
        <v>21340.799999999999</v>
      </c>
      <c r="F67" s="100">
        <v>17.093764249296338</v>
      </c>
      <c r="G67" s="100">
        <v>19199.716004809648</v>
      </c>
      <c r="H67" s="100">
        <v>13.08330533771316</v>
      </c>
      <c r="I67" s="100">
        <v>14695.168555319422</v>
      </c>
      <c r="J67" s="100">
        <v>17</v>
      </c>
      <c r="K67" s="100">
        <v>19094.400000000001</v>
      </c>
      <c r="L67" s="100">
        <v>20</v>
      </c>
      <c r="M67" s="100">
        <v>22464</v>
      </c>
      <c r="N67" s="100">
        <v>19</v>
      </c>
      <c r="O67" s="100">
        <v>21340.799999999999</v>
      </c>
      <c r="P67" s="100">
        <v>19</v>
      </c>
      <c r="Q67" s="100">
        <v>21340.799999999999</v>
      </c>
      <c r="R67" s="100">
        <v>19</v>
      </c>
      <c r="S67" s="100">
        <v>21340.799999999999</v>
      </c>
      <c r="T67" s="100">
        <v>19</v>
      </c>
      <c r="U67" s="100">
        <v>21340.799999999999</v>
      </c>
      <c r="V67" s="100">
        <v>21</v>
      </c>
      <c r="W67" s="100">
        <v>23587.200000000001</v>
      </c>
      <c r="X67" s="100">
        <v>16</v>
      </c>
      <c r="Y67" s="100">
        <v>17971.2</v>
      </c>
      <c r="Z67" s="100">
        <v>11</v>
      </c>
      <c r="AA67" s="100">
        <v>12355.2</v>
      </c>
      <c r="AB67" s="100">
        <v>16</v>
      </c>
      <c r="AC67" s="100">
        <v>17971.2</v>
      </c>
      <c r="AD67" s="100">
        <v>17</v>
      </c>
      <c r="AE67" s="100">
        <v>19094.400000000001</v>
      </c>
      <c r="AF67" s="100">
        <v>12</v>
      </c>
      <c r="AG67" s="100">
        <v>13478.400000000001</v>
      </c>
      <c r="AH67" s="100">
        <v>11</v>
      </c>
      <c r="AI67" s="100">
        <v>12355.2</v>
      </c>
      <c r="AJ67" s="100">
        <v>21</v>
      </c>
      <c r="AK67" s="100">
        <v>23587.200000000001</v>
      </c>
      <c r="AL67" s="100">
        <v>5.991233131573404</v>
      </c>
      <c r="AM67" s="100">
        <v>6729.3530533832472</v>
      </c>
      <c r="AN67" s="100">
        <v>3.6444820044278292</v>
      </c>
      <c r="AO67" s="100">
        <v>4093.4821873733381</v>
      </c>
      <c r="AP67" s="100">
        <v>3.5811033584911023</v>
      </c>
      <c r="AQ67" s="100">
        <v>4022.2952922572063</v>
      </c>
      <c r="AR67" s="100">
        <v>2.3980314532005909</v>
      </c>
      <c r="AS67" s="100">
        <v>2693.4689282349036</v>
      </c>
      <c r="AT67" s="100">
        <v>2.4947625530951738</v>
      </c>
      <c r="AU67" s="100">
        <v>2802.1172996364994</v>
      </c>
      <c r="AV67" s="100">
        <v>3.6639497794711207</v>
      </c>
      <c r="AW67" s="100">
        <v>4115.348392301963</v>
      </c>
      <c r="AX67" s="100">
        <v>2.5267618827548266</v>
      </c>
      <c r="AY67" s="100">
        <v>2838.0589467102213</v>
      </c>
      <c r="AZ67" s="100">
        <v>2.6768161868137446</v>
      </c>
      <c r="BA67" s="100">
        <v>3006.5999410291979</v>
      </c>
      <c r="BB67" s="100">
        <v>2.5531423320287581</v>
      </c>
      <c r="BC67" s="100">
        <v>2867.689467334701</v>
      </c>
      <c r="BD67" s="100">
        <v>4.3331550253314166</v>
      </c>
      <c r="BE67" s="100">
        <v>4866.9997244522474</v>
      </c>
      <c r="BF67" s="100">
        <v>3.4080887855694169</v>
      </c>
      <c r="BG67" s="100">
        <v>3827.9653239515692</v>
      </c>
      <c r="BH67" s="100">
        <v>4.003826874202896</v>
      </c>
      <c r="BI67" s="100">
        <v>4497.0983451046932</v>
      </c>
      <c r="BJ67" s="100">
        <v>4.0733070004076062</v>
      </c>
      <c r="BK67" s="100">
        <v>4575.1384228578236</v>
      </c>
      <c r="BL67" s="100">
        <v>3.601241592536407</v>
      </c>
      <c r="BM67" s="100">
        <v>4044.9145567368923</v>
      </c>
      <c r="BN67" s="100">
        <v>3.5775450284449066</v>
      </c>
      <c r="BO67" s="100">
        <v>4018.2985759493195</v>
      </c>
      <c r="BP67" s="100">
        <v>3.9250626920327907</v>
      </c>
      <c r="BQ67" s="100">
        <v>4408.6304156912311</v>
      </c>
      <c r="BR67" s="100">
        <v>3.9981210948626229</v>
      </c>
      <c r="BS67" s="100">
        <v>4490.6896137496979</v>
      </c>
      <c r="BT67" s="100">
        <v>3.187077380390329</v>
      </c>
      <c r="BU67" s="100">
        <v>3579.7253136544177</v>
      </c>
      <c r="BV67" s="100">
        <v>2.4889254858207348</v>
      </c>
      <c r="BW67" s="100">
        <v>2795.5611056738494</v>
      </c>
      <c r="BX67" s="100">
        <v>3.606355740040621</v>
      </c>
      <c r="BY67" s="100">
        <v>4050.6587672136257</v>
      </c>
      <c r="BZ67" s="100">
        <v>4.5034789070732906</v>
      </c>
      <c r="CA67" s="100">
        <v>5058.3075084247203</v>
      </c>
      <c r="CB67" s="100">
        <v>4.3139179330990904</v>
      </c>
      <c r="CC67" s="100">
        <v>4845.3926224568986</v>
      </c>
      <c r="CD67" s="100">
        <v>2.8899973874402214</v>
      </c>
      <c r="CE67" s="100">
        <v>3246.0450655728569</v>
      </c>
      <c r="CF67" s="100">
        <v>3.5324520050936234</v>
      </c>
      <c r="CG67" s="100">
        <v>3967.6500921211582</v>
      </c>
      <c r="CH67" s="100">
        <v>3.6005929205393983</v>
      </c>
      <c r="CI67" s="100">
        <v>4044.1859683498524</v>
      </c>
      <c r="CJ67" s="100">
        <v>2.2388019628323308</v>
      </c>
      <c r="CK67" s="100">
        <v>2514.622364653274</v>
      </c>
      <c r="CL67" s="100">
        <v>3.4011726151732731</v>
      </c>
      <c r="CM67" s="100">
        <v>3820.1970813626203</v>
      </c>
      <c r="CN67" s="100">
        <v>2.3195960589615829</v>
      </c>
      <c r="CO67" s="100">
        <v>2605.3702934256503</v>
      </c>
      <c r="CP67" s="100">
        <v>2.7413136261816313</v>
      </c>
      <c r="CQ67" s="100">
        <v>3079.0434649272083</v>
      </c>
      <c r="CR67" s="100">
        <v>2.5509994068100288</v>
      </c>
      <c r="CS67" s="100">
        <v>2865.2825337290246</v>
      </c>
      <c r="CT67" s="100">
        <v>3.7211556044348204</v>
      </c>
      <c r="CU67" s="100">
        <v>4179.6019749011903</v>
      </c>
    </row>
    <row r="68" spans="2:99">
      <c r="C68" s="99" t="s">
        <v>234</v>
      </c>
      <c r="D68" s="100">
        <v>20</v>
      </c>
      <c r="E68" s="100">
        <v>20664</v>
      </c>
      <c r="F68" s="100">
        <v>16.083345999374522</v>
      </c>
      <c r="G68" s="100">
        <v>16617.313086553757</v>
      </c>
      <c r="H68" s="100">
        <v>13.096458812088922</v>
      </c>
      <c r="I68" s="100">
        <v>13531.261244650275</v>
      </c>
      <c r="J68" s="100">
        <v>15</v>
      </c>
      <c r="K68" s="100">
        <v>15498</v>
      </c>
      <c r="L68" s="100">
        <v>21</v>
      </c>
      <c r="M68" s="100">
        <v>21697.200000000001</v>
      </c>
      <c r="N68" s="100">
        <v>21</v>
      </c>
      <c r="O68" s="100">
        <v>21697.200000000001</v>
      </c>
      <c r="P68" s="100">
        <v>16</v>
      </c>
      <c r="Q68" s="100">
        <v>16531.2</v>
      </c>
      <c r="R68" s="100">
        <v>21</v>
      </c>
      <c r="S68" s="100">
        <v>21697.200000000001</v>
      </c>
      <c r="T68" s="100">
        <v>17</v>
      </c>
      <c r="U68" s="100">
        <v>17564.400000000001</v>
      </c>
      <c r="V68" s="100">
        <v>20</v>
      </c>
      <c r="W68" s="100">
        <v>20664</v>
      </c>
      <c r="X68" s="100">
        <v>17</v>
      </c>
      <c r="Y68" s="100">
        <v>17564.400000000001</v>
      </c>
      <c r="Z68" s="100">
        <v>12</v>
      </c>
      <c r="AA68" s="100">
        <v>12398.400000000001</v>
      </c>
      <c r="AB68" s="100">
        <v>17</v>
      </c>
      <c r="AC68" s="100">
        <v>17564.400000000001</v>
      </c>
      <c r="AD68" s="100">
        <v>16</v>
      </c>
      <c r="AE68" s="100">
        <v>16531.2</v>
      </c>
      <c r="AF68" s="100">
        <v>13</v>
      </c>
      <c r="AG68" s="100">
        <v>13431.6</v>
      </c>
      <c r="AH68" s="100">
        <v>12</v>
      </c>
      <c r="AI68" s="100">
        <v>12398.400000000001</v>
      </c>
      <c r="AJ68" s="100">
        <v>20</v>
      </c>
      <c r="AK68" s="100">
        <v>20664</v>
      </c>
      <c r="AL68" s="100">
        <v>5.5632879078895892</v>
      </c>
      <c r="AM68" s="100">
        <v>5747.9890664315235</v>
      </c>
      <c r="AN68" s="100">
        <v>3.8362968467661367</v>
      </c>
      <c r="AO68" s="100">
        <v>3963.6619020787725</v>
      </c>
      <c r="AP68" s="100">
        <v>3.5811033584911023</v>
      </c>
      <c r="AQ68" s="100">
        <v>3699.9959899930072</v>
      </c>
      <c r="AR68" s="100">
        <v>2.2135674952620836</v>
      </c>
      <c r="AS68" s="100">
        <v>2287.0579361047849</v>
      </c>
      <c r="AT68" s="100">
        <v>2.302857741318622</v>
      </c>
      <c r="AU68" s="100">
        <v>2379.3126183304003</v>
      </c>
      <c r="AV68" s="100">
        <v>3.6639497794711207</v>
      </c>
      <c r="AW68" s="100">
        <v>3785.5929121495619</v>
      </c>
      <c r="AX68" s="100">
        <v>2.5267618827548266</v>
      </c>
      <c r="AY68" s="100">
        <v>2610.6503772622868</v>
      </c>
      <c r="AZ68" s="100">
        <v>2.6768161868137446</v>
      </c>
      <c r="BA68" s="100">
        <v>2765.6864842159612</v>
      </c>
      <c r="BB68" s="100">
        <v>2.3403804710263612</v>
      </c>
      <c r="BC68" s="100">
        <v>2418.0811026644365</v>
      </c>
      <c r="BD68" s="100">
        <v>4.1050942345244996</v>
      </c>
      <c r="BE68" s="100">
        <v>4241.3833631107136</v>
      </c>
      <c r="BF68" s="100">
        <v>3.2376843462909459</v>
      </c>
      <c r="BG68" s="100">
        <v>3345.1754665878057</v>
      </c>
      <c r="BH68" s="100">
        <v>4.2540660538405772</v>
      </c>
      <c r="BI68" s="100">
        <v>4395.3010468280845</v>
      </c>
      <c r="BJ68" s="100">
        <v>4.5258966671195626</v>
      </c>
      <c r="BK68" s="100">
        <v>4676.1564364679325</v>
      </c>
      <c r="BL68" s="100">
        <v>3.8013105698995409</v>
      </c>
      <c r="BM68" s="100">
        <v>3927.5140808202059</v>
      </c>
      <c r="BN68" s="100">
        <v>2.9270822960003788</v>
      </c>
      <c r="BO68" s="100">
        <v>3024.2614282275918</v>
      </c>
      <c r="BP68" s="100">
        <v>3.7381549447931333</v>
      </c>
      <c r="BQ68" s="100">
        <v>3862.2616889602655</v>
      </c>
      <c r="BR68" s="100">
        <v>4.4423567720695818</v>
      </c>
      <c r="BS68" s="100">
        <v>4589.8430169022922</v>
      </c>
      <c r="BT68" s="100">
        <v>3.3862697166647244</v>
      </c>
      <c r="BU68" s="100">
        <v>3498.6938712579936</v>
      </c>
      <c r="BV68" s="100">
        <v>2.4889254858207348</v>
      </c>
      <c r="BW68" s="100">
        <v>2571.5578119499833</v>
      </c>
      <c r="BX68" s="100">
        <v>3.0654023790345279</v>
      </c>
      <c r="BY68" s="100">
        <v>3167.1737380184745</v>
      </c>
      <c r="BZ68" s="100">
        <v>4.0531310163659615</v>
      </c>
      <c r="CA68" s="100">
        <v>4187.6949661093113</v>
      </c>
      <c r="CB68" s="100">
        <v>4.3139179330990904</v>
      </c>
      <c r="CC68" s="100">
        <v>4457.1400084779807</v>
      </c>
      <c r="CD68" s="100">
        <v>3.0964257722573798</v>
      </c>
      <c r="CE68" s="100">
        <v>3199.2271078963249</v>
      </c>
      <c r="CF68" s="100">
        <v>3.3246607106763508</v>
      </c>
      <c r="CG68" s="100">
        <v>3435.0394462708059</v>
      </c>
      <c r="CH68" s="100">
        <v>3.2215831394299879</v>
      </c>
      <c r="CI68" s="100">
        <v>3328.5396996590634</v>
      </c>
      <c r="CJ68" s="100">
        <v>1.8656683023602756</v>
      </c>
      <c r="CK68" s="100">
        <v>1927.6084899986367</v>
      </c>
      <c r="CL68" s="100">
        <v>3.2011036378101392</v>
      </c>
      <c r="CM68" s="100">
        <v>3307.3802785854359</v>
      </c>
      <c r="CN68" s="100">
        <v>2.8548874571834868</v>
      </c>
      <c r="CO68" s="100">
        <v>2949.6697207619786</v>
      </c>
      <c r="CP68" s="100">
        <v>2.7413136261816313</v>
      </c>
      <c r="CQ68" s="100">
        <v>2832.3252385708615</v>
      </c>
      <c r="CR68" s="100">
        <v>2.7472301304108</v>
      </c>
      <c r="CS68" s="100">
        <v>2838.4381707404386</v>
      </c>
      <c r="CT68" s="100">
        <v>3.7211556044348204</v>
      </c>
      <c r="CU68" s="100">
        <v>3844.6979705020567</v>
      </c>
    </row>
    <row r="69" spans="2:99">
      <c r="C69" s="99" t="s">
        <v>235</v>
      </c>
      <c r="D69" s="100">
        <v>21</v>
      </c>
      <c r="E69" s="100">
        <v>15926.4</v>
      </c>
      <c r="F69" s="100">
        <v>18.098973374257245</v>
      </c>
      <c r="G69" s="100">
        <v>13726.261407036694</v>
      </c>
      <c r="H69" s="100">
        <v>15.08330533771316</v>
      </c>
      <c r="I69" s="100">
        <v>11439.178768121659</v>
      </c>
      <c r="J69" s="100">
        <v>16</v>
      </c>
      <c r="K69" s="100">
        <v>12134.4</v>
      </c>
      <c r="L69" s="100">
        <v>19</v>
      </c>
      <c r="M69" s="100">
        <v>14409.6</v>
      </c>
      <c r="N69" s="100">
        <v>21</v>
      </c>
      <c r="O69" s="100">
        <v>15926.4</v>
      </c>
      <c r="P69" s="100">
        <v>16</v>
      </c>
      <c r="Q69" s="100">
        <v>12134.4</v>
      </c>
      <c r="R69" s="100">
        <v>21</v>
      </c>
      <c r="S69" s="100">
        <v>15926.4</v>
      </c>
      <c r="T69" s="100">
        <v>18</v>
      </c>
      <c r="U69" s="100">
        <v>13651.199999999999</v>
      </c>
      <c r="V69" s="100">
        <v>24</v>
      </c>
      <c r="W69" s="100">
        <v>18201.599999999999</v>
      </c>
      <c r="X69" s="100">
        <v>17</v>
      </c>
      <c r="Y69" s="100">
        <v>12892.8</v>
      </c>
      <c r="Z69" s="100">
        <v>11</v>
      </c>
      <c r="AA69" s="100">
        <v>8342.4</v>
      </c>
      <c r="AB69" s="100">
        <v>19</v>
      </c>
      <c r="AC69" s="100">
        <v>14409.6</v>
      </c>
      <c r="AD69" s="100">
        <v>17</v>
      </c>
      <c r="AE69" s="100">
        <v>12892.8</v>
      </c>
      <c r="AF69" s="100">
        <v>14</v>
      </c>
      <c r="AG69" s="100">
        <v>10617.6</v>
      </c>
      <c r="AH69" s="100">
        <v>11</v>
      </c>
      <c r="AI69" s="100">
        <v>8342.4</v>
      </c>
      <c r="AJ69" s="100">
        <v>21</v>
      </c>
      <c r="AK69" s="100">
        <v>15926.4</v>
      </c>
      <c r="AL69" s="100">
        <v>5.991233131573404</v>
      </c>
      <c r="AM69" s="100">
        <v>4543.7512069852692</v>
      </c>
      <c r="AN69" s="100">
        <v>3.6444820044278292</v>
      </c>
      <c r="AO69" s="100">
        <v>2763.9751521580656</v>
      </c>
      <c r="AP69" s="100">
        <v>4.0287412783024905</v>
      </c>
      <c r="AQ69" s="100">
        <v>3055.3973854646088</v>
      </c>
      <c r="AR69" s="100">
        <v>2.7669593690776044</v>
      </c>
      <c r="AS69" s="100">
        <v>2098.4619855084552</v>
      </c>
      <c r="AT69" s="100">
        <v>2.302857741318622</v>
      </c>
      <c r="AU69" s="100">
        <v>1746.4873110160429</v>
      </c>
      <c r="AV69" s="100">
        <v>3.6639497794711207</v>
      </c>
      <c r="AW69" s="100">
        <v>2778.739512750898</v>
      </c>
      <c r="AX69" s="100">
        <v>2.9154944801017231</v>
      </c>
      <c r="AY69" s="100">
        <v>2211.1110137091468</v>
      </c>
      <c r="AZ69" s="100">
        <v>2.6768161868137446</v>
      </c>
      <c r="BA69" s="100">
        <v>2030.0973960795438</v>
      </c>
      <c r="BB69" s="100">
        <v>2.7659041930311545</v>
      </c>
      <c r="BC69" s="100">
        <v>2097.6617399948277</v>
      </c>
      <c r="BD69" s="100">
        <v>4.5612158161383336</v>
      </c>
      <c r="BE69" s="100">
        <v>3459.226074959312</v>
      </c>
      <c r="BF69" s="100">
        <v>3.7488976641263583</v>
      </c>
      <c r="BG69" s="100">
        <v>2843.16398847343</v>
      </c>
      <c r="BH69" s="100">
        <v>4.2540660538405772</v>
      </c>
      <c r="BI69" s="100">
        <v>3226.2836952326938</v>
      </c>
      <c r="BJ69" s="100">
        <v>4.7521915004755408</v>
      </c>
      <c r="BK69" s="100">
        <v>3604.0620339606498</v>
      </c>
      <c r="BL69" s="100">
        <v>3.4011726151732731</v>
      </c>
      <c r="BM69" s="100">
        <v>2579.44931134741</v>
      </c>
      <c r="BN69" s="100">
        <v>3.4149293453337752</v>
      </c>
      <c r="BO69" s="100">
        <v>2589.8824155011353</v>
      </c>
      <c r="BP69" s="100">
        <v>4.2988781865121037</v>
      </c>
      <c r="BQ69" s="100">
        <v>3260.2692166507795</v>
      </c>
      <c r="BR69" s="100">
        <v>4.4423567720695818</v>
      </c>
      <c r="BS69" s="100">
        <v>3369.0833759375705</v>
      </c>
      <c r="BT69" s="100">
        <v>3.3862697166647244</v>
      </c>
      <c r="BU69" s="100">
        <v>2568.1469531185271</v>
      </c>
      <c r="BV69" s="100">
        <v>2.6803812924223296</v>
      </c>
      <c r="BW69" s="100">
        <v>2032.8011721730948</v>
      </c>
      <c r="BX69" s="100">
        <v>3.2457201660365591</v>
      </c>
      <c r="BY69" s="100">
        <v>2461.5541739221262</v>
      </c>
      <c r="BZ69" s="100">
        <v>4.2783049617196269</v>
      </c>
      <c r="CA69" s="100">
        <v>3244.6664829681649</v>
      </c>
      <c r="CB69" s="100">
        <v>4.3139179330990904</v>
      </c>
      <c r="CC69" s="100">
        <v>3271.67536046235</v>
      </c>
      <c r="CD69" s="100">
        <v>3.3028541570745387</v>
      </c>
      <c r="CE69" s="100">
        <v>2504.8845927253301</v>
      </c>
      <c r="CF69" s="100">
        <v>3.3246607106763508</v>
      </c>
      <c r="CG69" s="100">
        <v>2521.4226829769445</v>
      </c>
      <c r="CH69" s="100">
        <v>3.9796027016488087</v>
      </c>
      <c r="CI69" s="100">
        <v>3018.1306889304565</v>
      </c>
      <c r="CJ69" s="100">
        <v>2.0522351325963033</v>
      </c>
      <c r="CK69" s="100">
        <v>1556.4151245610365</v>
      </c>
      <c r="CL69" s="100">
        <v>3.4011726151732731</v>
      </c>
      <c r="CM69" s="100">
        <v>2579.44931134741</v>
      </c>
      <c r="CN69" s="100">
        <v>2.6764569911095193</v>
      </c>
      <c r="CO69" s="100">
        <v>2029.8249820574595</v>
      </c>
      <c r="CP69" s="100">
        <v>2.9697564283634339</v>
      </c>
      <c r="CQ69" s="100">
        <v>2252.2632752708282</v>
      </c>
      <c r="CR69" s="100">
        <v>2.7472301304108</v>
      </c>
      <c r="CS69" s="100">
        <v>2083.4993309035508</v>
      </c>
      <c r="CT69" s="100">
        <v>3.3490400439913377</v>
      </c>
      <c r="CU69" s="100">
        <v>2539.9119693630305</v>
      </c>
    </row>
    <row r="70" spans="2:99">
      <c r="C70" s="99" t="s">
        <v>236</v>
      </c>
      <c r="D70" s="100">
        <v>19</v>
      </c>
      <c r="E70" s="100">
        <v>10168.799999999999</v>
      </c>
      <c r="F70" s="100">
        <v>17.093764249296338</v>
      </c>
      <c r="G70" s="100">
        <v>9148.5826262233986</v>
      </c>
      <c r="H70" s="100">
        <v>16.087689829171747</v>
      </c>
      <c r="I70" s="100">
        <v>8610.131596572719</v>
      </c>
      <c r="J70" s="100">
        <v>17</v>
      </c>
      <c r="K70" s="100">
        <v>9098.4</v>
      </c>
      <c r="L70" s="100">
        <v>19</v>
      </c>
      <c r="M70" s="100">
        <v>10168.799999999999</v>
      </c>
      <c r="N70" s="100">
        <v>21</v>
      </c>
      <c r="O70" s="100">
        <v>11239.199999999999</v>
      </c>
      <c r="P70" s="100">
        <v>18</v>
      </c>
      <c r="Q70" s="100">
        <v>9633.5999999999985</v>
      </c>
      <c r="R70" s="100">
        <v>21</v>
      </c>
      <c r="S70" s="100">
        <v>11239.199999999999</v>
      </c>
      <c r="T70" s="100">
        <v>19</v>
      </c>
      <c r="U70" s="100">
        <v>10168.799999999999</v>
      </c>
      <c r="V70" s="100">
        <v>21</v>
      </c>
      <c r="W70" s="100">
        <v>11239.199999999999</v>
      </c>
      <c r="X70" s="100">
        <v>17</v>
      </c>
      <c r="Y70" s="100">
        <v>9098.4</v>
      </c>
      <c r="Z70" s="100">
        <v>13</v>
      </c>
      <c r="AA70" s="100">
        <v>6957.5999999999995</v>
      </c>
      <c r="AB70" s="100">
        <v>17</v>
      </c>
      <c r="AC70" s="100">
        <v>9098.4</v>
      </c>
      <c r="AD70" s="100">
        <v>17</v>
      </c>
      <c r="AE70" s="100">
        <v>9098.4</v>
      </c>
      <c r="AF70" s="100">
        <v>14</v>
      </c>
      <c r="AG70" s="100">
        <v>7492.7999999999993</v>
      </c>
      <c r="AH70" s="100">
        <v>13</v>
      </c>
      <c r="AI70" s="100">
        <v>6957.5999999999995</v>
      </c>
      <c r="AJ70" s="100">
        <v>22</v>
      </c>
      <c r="AK70" s="100">
        <v>11774.399999999998</v>
      </c>
      <c r="AL70" s="100">
        <v>5.991233131573404</v>
      </c>
      <c r="AM70" s="100">
        <v>3206.5079720180852</v>
      </c>
      <c r="AN70" s="100">
        <v>4.2199265314427503</v>
      </c>
      <c r="AO70" s="100">
        <v>2258.5046796281595</v>
      </c>
      <c r="AP70" s="100">
        <v>4.0287412783024905</v>
      </c>
      <c r="AQ70" s="100">
        <v>2156.1823321474926</v>
      </c>
      <c r="AR70" s="100">
        <v>2.7669593690776044</v>
      </c>
      <c r="AS70" s="100">
        <v>1480.8766543303336</v>
      </c>
      <c r="AT70" s="100">
        <v>2.302857741318622</v>
      </c>
      <c r="AU70" s="100">
        <v>1232.4894631537263</v>
      </c>
      <c r="AV70" s="100">
        <v>3.6639497794711207</v>
      </c>
      <c r="AW70" s="100">
        <v>1960.9459219729436</v>
      </c>
      <c r="AX70" s="100">
        <v>3.1098607787751713</v>
      </c>
      <c r="AY70" s="100">
        <v>1664.3974888004714</v>
      </c>
      <c r="AZ70" s="100">
        <v>2.4709072493665332</v>
      </c>
      <c r="BA70" s="100">
        <v>1322.4295598609683</v>
      </c>
      <c r="BB70" s="100">
        <v>2.7659041930311545</v>
      </c>
      <c r="BC70" s="100">
        <v>1480.3119241102738</v>
      </c>
      <c r="BD70" s="100">
        <v>4.1050942345244996</v>
      </c>
      <c r="BE70" s="100">
        <v>2197.0464343175117</v>
      </c>
      <c r="BF70" s="100">
        <v>3.5784932248478878</v>
      </c>
      <c r="BG70" s="100">
        <v>1915.2095739385893</v>
      </c>
      <c r="BH70" s="100">
        <v>4.2540660538405772</v>
      </c>
      <c r="BI70" s="100">
        <v>2276.7761520154768</v>
      </c>
      <c r="BJ70" s="100">
        <v>4.0733070004076062</v>
      </c>
      <c r="BK70" s="100">
        <v>2180.0339066181505</v>
      </c>
      <c r="BL70" s="100">
        <v>3.8013105698995409</v>
      </c>
      <c r="BM70" s="100">
        <v>2034.4614170102341</v>
      </c>
      <c r="BN70" s="100">
        <v>3.4149293453337752</v>
      </c>
      <c r="BO70" s="100">
        <v>1827.6701856226364</v>
      </c>
      <c r="BP70" s="100">
        <v>4.1119704392724472</v>
      </c>
      <c r="BQ70" s="100">
        <v>2200.7265790986135</v>
      </c>
      <c r="BR70" s="100">
        <v>4.2202389334661019</v>
      </c>
      <c r="BS70" s="100">
        <v>2258.6718771910573</v>
      </c>
      <c r="BT70" s="100">
        <v>2.9878850441159335</v>
      </c>
      <c r="BU70" s="100">
        <v>1599.1160756108475</v>
      </c>
      <c r="BV70" s="100">
        <v>2.4889254858207348</v>
      </c>
      <c r="BW70" s="100">
        <v>1332.0729200112571</v>
      </c>
      <c r="BX70" s="100">
        <v>3.2457201660365591</v>
      </c>
      <c r="BY70" s="100">
        <v>1737.1094328627662</v>
      </c>
      <c r="BZ70" s="100">
        <v>4.7286528524269551</v>
      </c>
      <c r="CA70" s="100">
        <v>2530.775006618906</v>
      </c>
      <c r="CB70" s="100">
        <v>4.7680145576358361</v>
      </c>
      <c r="CC70" s="100">
        <v>2551.841391246699</v>
      </c>
      <c r="CD70" s="100">
        <v>3.3028541570745387</v>
      </c>
      <c r="CE70" s="100">
        <v>1767.6875448662929</v>
      </c>
      <c r="CF70" s="100">
        <v>3.5324520050936234</v>
      </c>
      <c r="CG70" s="100">
        <v>1890.5683131261071</v>
      </c>
      <c r="CH70" s="100">
        <v>3.9796027016488087</v>
      </c>
      <c r="CI70" s="100">
        <v>2129.883365922442</v>
      </c>
      <c r="CJ70" s="100">
        <v>2.0522351325963033</v>
      </c>
      <c r="CK70" s="100">
        <v>1098.3562429655415</v>
      </c>
      <c r="CL70" s="100">
        <v>3.601241592536407</v>
      </c>
      <c r="CM70" s="100">
        <v>1927.3845003254849</v>
      </c>
      <c r="CN70" s="100">
        <v>2.8548874571834868</v>
      </c>
      <c r="CO70" s="100">
        <v>1527.935767084602</v>
      </c>
      <c r="CP70" s="100">
        <v>3.4266420327270386</v>
      </c>
      <c r="CQ70" s="100">
        <v>1833.9388159155108</v>
      </c>
      <c r="CR70" s="100">
        <v>2.7472301304108</v>
      </c>
      <c r="CS70" s="100">
        <v>1470.31756579586</v>
      </c>
      <c r="CT70" s="100">
        <v>3.9072133846565609</v>
      </c>
      <c r="CU70" s="100">
        <v>2091.1406034681913</v>
      </c>
    </row>
    <row r="71" spans="2:99">
      <c r="B71" s="99" t="s">
        <v>130</v>
      </c>
      <c r="C71" s="99" t="s">
        <v>237</v>
      </c>
      <c r="D71" s="100">
        <v>11.472307475303982</v>
      </c>
      <c r="E71" s="100">
        <v>6470.3814160714455</v>
      </c>
      <c r="F71" s="100">
        <v>11</v>
      </c>
      <c r="G71" s="100">
        <v>6204</v>
      </c>
      <c r="H71" s="100">
        <v>13</v>
      </c>
      <c r="I71" s="100">
        <v>7332</v>
      </c>
      <c r="J71" s="100">
        <v>13</v>
      </c>
      <c r="K71" s="100">
        <v>7332</v>
      </c>
      <c r="L71" s="100">
        <v>12</v>
      </c>
      <c r="M71" s="100">
        <v>6768</v>
      </c>
      <c r="N71" s="100">
        <v>20</v>
      </c>
      <c r="O71" s="100">
        <v>11280</v>
      </c>
      <c r="P71" s="100">
        <v>19</v>
      </c>
      <c r="Q71" s="100">
        <v>10716</v>
      </c>
      <c r="R71" s="100">
        <v>10</v>
      </c>
      <c r="S71" s="100">
        <v>5640</v>
      </c>
      <c r="T71" s="100">
        <v>15</v>
      </c>
      <c r="U71" s="100">
        <v>8460</v>
      </c>
      <c r="V71" s="100">
        <v>13</v>
      </c>
      <c r="W71" s="100">
        <v>7332</v>
      </c>
      <c r="X71" s="100">
        <v>11</v>
      </c>
      <c r="Y71" s="100">
        <v>6204</v>
      </c>
      <c r="Z71" s="100">
        <v>19</v>
      </c>
      <c r="AA71" s="100">
        <v>10716</v>
      </c>
      <c r="AB71" s="100">
        <v>17</v>
      </c>
      <c r="AC71" s="100">
        <v>9588</v>
      </c>
      <c r="AD71" s="100">
        <v>12</v>
      </c>
      <c r="AE71" s="100">
        <v>6768</v>
      </c>
      <c r="AF71" s="100">
        <v>12</v>
      </c>
      <c r="AG71" s="100">
        <v>6768</v>
      </c>
      <c r="AH71" s="100">
        <v>16</v>
      </c>
      <c r="AI71" s="100">
        <v>9024</v>
      </c>
      <c r="AJ71" s="100">
        <v>16</v>
      </c>
      <c r="AK71" s="100">
        <v>9024</v>
      </c>
      <c r="AL71" s="100">
        <v>14</v>
      </c>
      <c r="AM71" s="100">
        <v>7896</v>
      </c>
      <c r="AN71" s="100">
        <v>18</v>
      </c>
      <c r="AO71" s="100">
        <v>10152</v>
      </c>
      <c r="AP71" s="100">
        <v>19</v>
      </c>
      <c r="AQ71" s="100">
        <v>10716</v>
      </c>
      <c r="AR71" s="100">
        <v>13</v>
      </c>
      <c r="AS71" s="100">
        <v>7332</v>
      </c>
      <c r="AT71" s="100">
        <v>16</v>
      </c>
      <c r="AU71" s="100">
        <v>9024</v>
      </c>
      <c r="AV71" s="100">
        <v>22</v>
      </c>
      <c r="AW71" s="100">
        <v>12408</v>
      </c>
      <c r="AX71" s="100">
        <v>13</v>
      </c>
      <c r="AY71" s="100">
        <v>7332</v>
      </c>
      <c r="AZ71" s="100">
        <v>15</v>
      </c>
      <c r="BA71" s="100">
        <v>8460</v>
      </c>
      <c r="BB71" s="100">
        <v>21</v>
      </c>
      <c r="BC71" s="100">
        <v>11844</v>
      </c>
      <c r="BD71" s="100">
        <v>12</v>
      </c>
      <c r="BE71" s="100">
        <v>6768</v>
      </c>
      <c r="BF71" s="100">
        <v>12</v>
      </c>
      <c r="BG71" s="100">
        <v>6768</v>
      </c>
      <c r="BH71" s="100">
        <v>19</v>
      </c>
      <c r="BI71" s="100">
        <v>10716</v>
      </c>
      <c r="BJ71" s="100">
        <v>21</v>
      </c>
      <c r="BK71" s="100">
        <v>11844</v>
      </c>
      <c r="BL71" s="100">
        <v>21</v>
      </c>
      <c r="BM71" s="100">
        <v>11844</v>
      </c>
      <c r="BN71" s="100">
        <v>15</v>
      </c>
      <c r="BO71" s="100">
        <v>8460</v>
      </c>
      <c r="BP71" s="100">
        <v>16</v>
      </c>
      <c r="BQ71" s="100">
        <v>9024</v>
      </c>
      <c r="BR71" s="100">
        <v>12</v>
      </c>
      <c r="BS71" s="100">
        <v>6768</v>
      </c>
      <c r="BT71" s="100">
        <v>21</v>
      </c>
      <c r="BU71" s="100">
        <v>11844</v>
      </c>
      <c r="BV71" s="100">
        <v>16</v>
      </c>
      <c r="BW71" s="100">
        <v>9024</v>
      </c>
      <c r="BX71" s="100">
        <v>15</v>
      </c>
      <c r="BY71" s="100">
        <v>8460</v>
      </c>
      <c r="BZ71" s="100">
        <v>17</v>
      </c>
      <c r="CA71" s="100">
        <v>9588</v>
      </c>
      <c r="CB71" s="100">
        <v>10</v>
      </c>
      <c r="CC71" s="100">
        <v>5640</v>
      </c>
      <c r="CD71" s="100">
        <v>20</v>
      </c>
      <c r="CE71" s="100">
        <v>11280</v>
      </c>
      <c r="CF71" s="100">
        <v>13</v>
      </c>
      <c r="CG71" s="100">
        <v>7332</v>
      </c>
      <c r="CH71" s="100">
        <v>16</v>
      </c>
      <c r="CI71" s="100">
        <v>9024</v>
      </c>
      <c r="CJ71" s="100">
        <v>16</v>
      </c>
      <c r="CK71" s="100">
        <v>9024</v>
      </c>
      <c r="CL71" s="100">
        <v>15</v>
      </c>
      <c r="CM71" s="100">
        <v>8460</v>
      </c>
      <c r="CN71" s="100">
        <v>12</v>
      </c>
      <c r="CO71" s="100">
        <v>6768</v>
      </c>
      <c r="CP71" s="100">
        <v>17</v>
      </c>
      <c r="CQ71" s="100">
        <v>9588</v>
      </c>
      <c r="CR71" s="100">
        <v>18</v>
      </c>
      <c r="CS71" s="100">
        <v>10152</v>
      </c>
      <c r="CT71" s="100">
        <v>20</v>
      </c>
      <c r="CU71" s="100">
        <v>11280</v>
      </c>
    </row>
    <row r="72" spans="2:99">
      <c r="C72" s="99" t="s">
        <v>238</v>
      </c>
      <c r="D72" s="100">
        <v>11.4901689182316</v>
      </c>
      <c r="E72" s="100">
        <v>854.86856751643097</v>
      </c>
      <c r="F72" s="100">
        <v>12</v>
      </c>
      <c r="G72" s="100">
        <v>892.8</v>
      </c>
      <c r="H72" s="100">
        <v>16</v>
      </c>
      <c r="I72" s="100">
        <v>1190.3999999999999</v>
      </c>
      <c r="J72" s="100">
        <v>14</v>
      </c>
      <c r="K72" s="100">
        <v>1041.5999999999999</v>
      </c>
      <c r="L72" s="100">
        <v>14</v>
      </c>
      <c r="M72" s="100">
        <v>1041.5999999999999</v>
      </c>
      <c r="N72" s="100">
        <v>22</v>
      </c>
      <c r="O72" s="100">
        <v>1636.7999999999997</v>
      </c>
      <c r="P72" s="100">
        <v>19</v>
      </c>
      <c r="Q72" s="100">
        <v>1413.6</v>
      </c>
      <c r="R72" s="100">
        <v>11</v>
      </c>
      <c r="S72" s="100">
        <v>818.39999999999986</v>
      </c>
      <c r="T72" s="100">
        <v>17</v>
      </c>
      <c r="U72" s="100">
        <v>1264.8</v>
      </c>
      <c r="V72" s="100">
        <v>13</v>
      </c>
      <c r="W72" s="100">
        <v>967.19999999999993</v>
      </c>
      <c r="X72" s="100">
        <v>10</v>
      </c>
      <c r="Y72" s="100">
        <v>743.99999999999989</v>
      </c>
      <c r="Z72" s="100">
        <v>22</v>
      </c>
      <c r="AA72" s="100">
        <v>1636.7999999999997</v>
      </c>
      <c r="AB72" s="100">
        <v>17</v>
      </c>
      <c r="AC72" s="100">
        <v>1264.8</v>
      </c>
      <c r="AD72" s="100">
        <v>13</v>
      </c>
      <c r="AE72" s="100">
        <v>967.19999999999993</v>
      </c>
      <c r="AF72" s="100">
        <v>13</v>
      </c>
      <c r="AG72" s="100">
        <v>967.19999999999993</v>
      </c>
      <c r="AH72" s="100">
        <v>17</v>
      </c>
      <c r="AI72" s="100">
        <v>1264.8</v>
      </c>
      <c r="AJ72" s="100">
        <v>18</v>
      </c>
      <c r="AK72" s="100">
        <v>1339.1999999999998</v>
      </c>
      <c r="AL72" s="100">
        <v>15</v>
      </c>
      <c r="AM72" s="100">
        <v>1115.9999999999998</v>
      </c>
      <c r="AN72" s="100">
        <v>22</v>
      </c>
      <c r="AO72" s="100">
        <v>1636.7999999999997</v>
      </c>
      <c r="AP72" s="100">
        <v>21</v>
      </c>
      <c r="AQ72" s="100">
        <v>1562.3999999999999</v>
      </c>
      <c r="AR72" s="100">
        <v>13</v>
      </c>
      <c r="AS72" s="100">
        <v>967.19999999999993</v>
      </c>
      <c r="AT72" s="100">
        <v>15</v>
      </c>
      <c r="AU72" s="100">
        <v>1115.9999999999998</v>
      </c>
      <c r="AV72" s="100">
        <v>21</v>
      </c>
      <c r="AW72" s="100">
        <v>1562.3999999999999</v>
      </c>
      <c r="AX72" s="100">
        <v>15</v>
      </c>
      <c r="AY72" s="100">
        <v>1115.9999999999998</v>
      </c>
      <c r="AZ72" s="100">
        <v>13</v>
      </c>
      <c r="BA72" s="100">
        <v>967.19999999999993</v>
      </c>
      <c r="BB72" s="100">
        <v>20</v>
      </c>
      <c r="BC72" s="100">
        <v>1487.9999999999998</v>
      </c>
      <c r="BD72" s="100">
        <v>13</v>
      </c>
      <c r="BE72" s="100">
        <v>967.19999999999993</v>
      </c>
      <c r="BF72" s="100">
        <v>14</v>
      </c>
      <c r="BG72" s="100">
        <v>1041.5999999999999</v>
      </c>
      <c r="BH72" s="100">
        <v>22</v>
      </c>
      <c r="BI72" s="100">
        <v>1636.7999999999997</v>
      </c>
      <c r="BJ72" s="100">
        <v>21</v>
      </c>
      <c r="BK72" s="100">
        <v>1562.3999999999999</v>
      </c>
      <c r="BL72" s="100">
        <v>19</v>
      </c>
      <c r="BM72" s="100">
        <v>1413.6</v>
      </c>
      <c r="BN72" s="100">
        <v>17</v>
      </c>
      <c r="BO72" s="100">
        <v>1264.8</v>
      </c>
      <c r="BP72" s="100">
        <v>18</v>
      </c>
      <c r="BQ72" s="100">
        <v>1339.1999999999998</v>
      </c>
      <c r="BR72" s="100">
        <v>11</v>
      </c>
      <c r="BS72" s="100">
        <v>818.39999999999986</v>
      </c>
      <c r="BT72" s="100">
        <v>21</v>
      </c>
      <c r="BU72" s="100">
        <v>1562.3999999999999</v>
      </c>
      <c r="BV72" s="100">
        <v>17</v>
      </c>
      <c r="BW72" s="100">
        <v>1264.8</v>
      </c>
      <c r="BX72" s="100">
        <v>16</v>
      </c>
      <c r="BY72" s="100">
        <v>1190.3999999999999</v>
      </c>
      <c r="BZ72" s="100">
        <v>18</v>
      </c>
      <c r="CA72" s="100">
        <v>1339.1999999999998</v>
      </c>
      <c r="CB72" s="100">
        <v>12</v>
      </c>
      <c r="CC72" s="100">
        <v>892.8</v>
      </c>
      <c r="CD72" s="100">
        <v>22</v>
      </c>
      <c r="CE72" s="100">
        <v>1636.7999999999997</v>
      </c>
      <c r="CF72" s="100">
        <v>12</v>
      </c>
      <c r="CG72" s="100">
        <v>892.8</v>
      </c>
      <c r="CH72" s="100">
        <v>18</v>
      </c>
      <c r="CI72" s="100">
        <v>1339.1999999999998</v>
      </c>
      <c r="CJ72" s="100">
        <v>17</v>
      </c>
      <c r="CK72" s="100">
        <v>1264.8</v>
      </c>
      <c r="CL72" s="100">
        <v>15</v>
      </c>
      <c r="CM72" s="100">
        <v>1115.9999999999998</v>
      </c>
      <c r="CN72" s="100">
        <v>15</v>
      </c>
      <c r="CO72" s="100">
        <v>1115.9999999999998</v>
      </c>
      <c r="CP72" s="100">
        <v>17</v>
      </c>
      <c r="CQ72" s="100">
        <v>1264.8</v>
      </c>
      <c r="CR72" s="100">
        <v>20</v>
      </c>
      <c r="CS72" s="100">
        <v>1487.9999999999998</v>
      </c>
      <c r="CT72" s="100">
        <v>20</v>
      </c>
      <c r="CU72" s="100">
        <v>1487.9999999999998</v>
      </c>
    </row>
    <row r="73" spans="2:99">
      <c r="C73" s="99" t="s">
        <v>239</v>
      </c>
      <c r="D73" s="100">
        <v>9.625748186821248</v>
      </c>
      <c r="E73" s="100">
        <v>5382.7183860704408</v>
      </c>
      <c r="F73" s="100">
        <v>11</v>
      </c>
      <c r="G73" s="100">
        <v>6151.1999999999989</v>
      </c>
      <c r="H73" s="100">
        <v>12</v>
      </c>
      <c r="I73" s="100">
        <v>6710.4</v>
      </c>
      <c r="J73" s="100">
        <v>13</v>
      </c>
      <c r="K73" s="100">
        <v>7269.5999999999995</v>
      </c>
      <c r="L73" s="100">
        <v>12</v>
      </c>
      <c r="M73" s="100">
        <v>6710.4</v>
      </c>
      <c r="N73" s="100">
        <v>18</v>
      </c>
      <c r="O73" s="100">
        <v>10065.599999999999</v>
      </c>
      <c r="P73" s="100">
        <v>18</v>
      </c>
      <c r="Q73" s="100">
        <v>10065.599999999999</v>
      </c>
      <c r="R73" s="100">
        <v>10</v>
      </c>
      <c r="S73" s="100">
        <v>5591.9999999999991</v>
      </c>
      <c r="T73" s="100">
        <v>15</v>
      </c>
      <c r="U73" s="100">
        <v>8387.9999999999982</v>
      </c>
      <c r="V73" s="100">
        <v>14</v>
      </c>
      <c r="W73" s="100">
        <v>7828.7999999999993</v>
      </c>
      <c r="X73" s="100">
        <v>10</v>
      </c>
      <c r="Y73" s="100">
        <v>5591.9999999999991</v>
      </c>
      <c r="Z73" s="100">
        <v>21</v>
      </c>
      <c r="AA73" s="100">
        <v>11743.199999999999</v>
      </c>
      <c r="AB73" s="100">
        <v>17</v>
      </c>
      <c r="AC73" s="100">
        <v>9506.4</v>
      </c>
      <c r="AD73" s="100">
        <v>13</v>
      </c>
      <c r="AE73" s="100">
        <v>7269.5999999999995</v>
      </c>
      <c r="AF73" s="100">
        <v>13</v>
      </c>
      <c r="AG73" s="100">
        <v>7269.5999999999995</v>
      </c>
      <c r="AH73" s="100">
        <v>15</v>
      </c>
      <c r="AI73" s="100">
        <v>8387.9999999999982</v>
      </c>
      <c r="AJ73" s="100">
        <v>17</v>
      </c>
      <c r="AK73" s="100">
        <v>9506.4</v>
      </c>
      <c r="AL73" s="100">
        <v>14</v>
      </c>
      <c r="AM73" s="100">
        <v>7828.7999999999993</v>
      </c>
      <c r="AN73" s="100">
        <v>22</v>
      </c>
      <c r="AO73" s="100">
        <v>12302.399999999998</v>
      </c>
      <c r="AP73" s="100">
        <v>18</v>
      </c>
      <c r="AQ73" s="100">
        <v>10065.599999999999</v>
      </c>
      <c r="AR73" s="100">
        <v>13</v>
      </c>
      <c r="AS73" s="100">
        <v>7269.5999999999995</v>
      </c>
      <c r="AT73" s="100">
        <v>14</v>
      </c>
      <c r="AU73" s="100">
        <v>7828.7999999999993</v>
      </c>
      <c r="AV73" s="100">
        <v>21</v>
      </c>
      <c r="AW73" s="100">
        <v>11743.199999999999</v>
      </c>
      <c r="AX73" s="100">
        <v>14</v>
      </c>
      <c r="AY73" s="100">
        <v>7828.7999999999993</v>
      </c>
      <c r="AZ73" s="100">
        <v>15</v>
      </c>
      <c r="BA73" s="100">
        <v>8387.9999999999982</v>
      </c>
      <c r="BB73" s="100">
        <v>17</v>
      </c>
      <c r="BC73" s="100">
        <v>9506.4</v>
      </c>
      <c r="BD73" s="100">
        <v>13</v>
      </c>
      <c r="BE73" s="100">
        <v>7269.5999999999995</v>
      </c>
      <c r="BF73" s="100">
        <v>12</v>
      </c>
      <c r="BG73" s="100">
        <v>6710.4</v>
      </c>
      <c r="BH73" s="100">
        <v>19</v>
      </c>
      <c r="BI73" s="100">
        <v>10624.8</v>
      </c>
      <c r="BJ73" s="100">
        <v>19</v>
      </c>
      <c r="BK73" s="100">
        <v>10624.8</v>
      </c>
      <c r="BL73" s="100">
        <v>18</v>
      </c>
      <c r="BM73" s="100">
        <v>10065.599999999999</v>
      </c>
      <c r="BN73" s="100">
        <v>16</v>
      </c>
      <c r="BO73" s="100">
        <v>8947.1999999999989</v>
      </c>
      <c r="BP73" s="100">
        <v>17</v>
      </c>
      <c r="BQ73" s="100">
        <v>9506.4</v>
      </c>
      <c r="BR73" s="100">
        <v>12</v>
      </c>
      <c r="BS73" s="100">
        <v>6710.4</v>
      </c>
      <c r="BT73" s="100">
        <v>19</v>
      </c>
      <c r="BU73" s="100">
        <v>10624.8</v>
      </c>
      <c r="BV73" s="100">
        <v>16</v>
      </c>
      <c r="BW73" s="100">
        <v>8947.1999999999989</v>
      </c>
      <c r="BX73" s="100">
        <v>13</v>
      </c>
      <c r="BY73" s="100">
        <v>7269.5999999999995</v>
      </c>
      <c r="BZ73" s="100">
        <v>16</v>
      </c>
      <c r="CA73" s="100">
        <v>8947.1999999999989</v>
      </c>
      <c r="CB73" s="100">
        <v>11</v>
      </c>
      <c r="CC73" s="100">
        <v>6151.1999999999989</v>
      </c>
      <c r="CD73" s="100">
        <v>21</v>
      </c>
      <c r="CE73" s="100">
        <v>11743.199999999999</v>
      </c>
      <c r="CF73" s="100">
        <v>12</v>
      </c>
      <c r="CG73" s="100">
        <v>6710.4</v>
      </c>
      <c r="CH73" s="100">
        <v>19</v>
      </c>
      <c r="CI73" s="100">
        <v>10624.8</v>
      </c>
      <c r="CJ73" s="100">
        <v>18</v>
      </c>
      <c r="CK73" s="100">
        <v>10065.599999999999</v>
      </c>
      <c r="CL73" s="100">
        <v>14</v>
      </c>
      <c r="CM73" s="100">
        <v>7828.7999999999993</v>
      </c>
      <c r="CN73" s="100">
        <v>13</v>
      </c>
      <c r="CO73" s="100">
        <v>7269.5999999999995</v>
      </c>
      <c r="CP73" s="100">
        <v>16</v>
      </c>
      <c r="CQ73" s="100">
        <v>8947.1999999999989</v>
      </c>
      <c r="CR73" s="100">
        <v>18</v>
      </c>
      <c r="CS73" s="100">
        <v>10065.599999999999</v>
      </c>
      <c r="CT73" s="100">
        <v>19</v>
      </c>
      <c r="CU73" s="100">
        <v>10624.8</v>
      </c>
    </row>
    <row r="74" spans="2:99">
      <c r="C74" s="99" t="s">
        <v>240</v>
      </c>
      <c r="D74" s="100">
        <v>10.294852278431678</v>
      </c>
      <c r="E74" s="100">
        <v>4150.8844386636529</v>
      </c>
      <c r="F74" s="100">
        <v>11</v>
      </c>
      <c r="G74" s="100">
        <v>4435.2</v>
      </c>
      <c r="H74" s="100">
        <v>13</v>
      </c>
      <c r="I74" s="100">
        <v>5241.5999999999995</v>
      </c>
      <c r="J74" s="100">
        <v>14</v>
      </c>
      <c r="K74" s="100">
        <v>5644.8</v>
      </c>
      <c r="L74" s="100">
        <v>14</v>
      </c>
      <c r="M74" s="100">
        <v>5644.8</v>
      </c>
      <c r="N74" s="100">
        <v>21</v>
      </c>
      <c r="O74" s="100">
        <v>8467.1999999999989</v>
      </c>
      <c r="P74" s="100">
        <v>19</v>
      </c>
      <c r="Q74" s="100">
        <v>7660.8</v>
      </c>
      <c r="R74" s="100">
        <v>11</v>
      </c>
      <c r="S74" s="100">
        <v>4435.2</v>
      </c>
      <c r="T74" s="100">
        <v>17</v>
      </c>
      <c r="U74" s="100">
        <v>6854.4</v>
      </c>
      <c r="V74" s="100">
        <v>13</v>
      </c>
      <c r="W74" s="100">
        <v>5241.5999999999995</v>
      </c>
      <c r="X74" s="100">
        <v>10</v>
      </c>
      <c r="Y74" s="100">
        <v>4032</v>
      </c>
      <c r="Z74" s="100">
        <v>19</v>
      </c>
      <c r="AA74" s="100">
        <v>7660.8</v>
      </c>
      <c r="AB74" s="100">
        <v>16</v>
      </c>
      <c r="AC74" s="100">
        <v>6451.2</v>
      </c>
      <c r="AD74" s="100">
        <v>11</v>
      </c>
      <c r="AE74" s="100">
        <v>4435.2</v>
      </c>
      <c r="AF74" s="100">
        <v>12</v>
      </c>
      <c r="AG74" s="100">
        <v>4838.3999999999996</v>
      </c>
      <c r="AH74" s="100">
        <v>17</v>
      </c>
      <c r="AI74" s="100">
        <v>6854.4</v>
      </c>
      <c r="AJ74" s="100">
        <v>16</v>
      </c>
      <c r="AK74" s="100">
        <v>6451.2</v>
      </c>
      <c r="AL74" s="100">
        <v>13</v>
      </c>
      <c r="AM74" s="100">
        <v>5241.5999999999995</v>
      </c>
      <c r="AN74" s="100">
        <v>20</v>
      </c>
      <c r="AO74" s="100">
        <v>8064</v>
      </c>
      <c r="AP74" s="100">
        <v>19</v>
      </c>
      <c r="AQ74" s="100">
        <v>7660.8</v>
      </c>
      <c r="AR74" s="100">
        <v>11</v>
      </c>
      <c r="AS74" s="100">
        <v>4435.2</v>
      </c>
      <c r="AT74" s="100">
        <v>16</v>
      </c>
      <c r="AU74" s="100">
        <v>6451.2</v>
      </c>
      <c r="AV74" s="100">
        <v>20</v>
      </c>
      <c r="AW74" s="100">
        <v>8064</v>
      </c>
      <c r="AX74" s="100">
        <v>14</v>
      </c>
      <c r="AY74" s="100">
        <v>5644.8</v>
      </c>
      <c r="AZ74" s="100">
        <v>15</v>
      </c>
      <c r="BA74" s="100">
        <v>6048</v>
      </c>
      <c r="BB74" s="100">
        <v>18</v>
      </c>
      <c r="BC74" s="100">
        <v>7257.5999999999995</v>
      </c>
      <c r="BD74" s="100">
        <v>15</v>
      </c>
      <c r="BE74" s="100">
        <v>6048</v>
      </c>
      <c r="BF74" s="100">
        <v>12</v>
      </c>
      <c r="BG74" s="100">
        <v>4838.3999999999996</v>
      </c>
      <c r="BH74" s="100">
        <v>18</v>
      </c>
      <c r="BI74" s="100">
        <v>7257.5999999999995</v>
      </c>
      <c r="BJ74" s="100">
        <v>22</v>
      </c>
      <c r="BK74" s="100">
        <v>8870.4</v>
      </c>
      <c r="BL74" s="100">
        <v>18</v>
      </c>
      <c r="BM74" s="100">
        <v>7257.5999999999995</v>
      </c>
      <c r="BN74" s="100">
        <v>17</v>
      </c>
      <c r="BO74" s="100">
        <v>6854.4</v>
      </c>
      <c r="BP74" s="100">
        <v>17</v>
      </c>
      <c r="BQ74" s="100">
        <v>6854.4</v>
      </c>
      <c r="BR74" s="100">
        <v>12</v>
      </c>
      <c r="BS74" s="100">
        <v>4838.3999999999996</v>
      </c>
      <c r="BT74" s="100">
        <v>21</v>
      </c>
      <c r="BU74" s="100">
        <v>8467.1999999999989</v>
      </c>
      <c r="BV74" s="100">
        <v>16</v>
      </c>
      <c r="BW74" s="100">
        <v>6451.2</v>
      </c>
      <c r="BX74" s="100">
        <v>15</v>
      </c>
      <c r="BY74" s="100">
        <v>6048</v>
      </c>
      <c r="BZ74" s="100">
        <v>18</v>
      </c>
      <c r="CA74" s="100">
        <v>7257.5999999999995</v>
      </c>
      <c r="CB74" s="100">
        <v>12</v>
      </c>
      <c r="CC74" s="100">
        <v>4838.3999999999996</v>
      </c>
      <c r="CD74" s="100">
        <v>21</v>
      </c>
      <c r="CE74" s="100">
        <v>8467.1999999999989</v>
      </c>
      <c r="CF74" s="100">
        <v>11</v>
      </c>
      <c r="CG74" s="100">
        <v>4435.2</v>
      </c>
      <c r="CH74" s="100">
        <v>18</v>
      </c>
      <c r="CI74" s="100">
        <v>7257.5999999999995</v>
      </c>
      <c r="CJ74" s="100">
        <v>16</v>
      </c>
      <c r="CK74" s="100">
        <v>6451.2</v>
      </c>
      <c r="CL74" s="100">
        <v>14</v>
      </c>
      <c r="CM74" s="100">
        <v>5644.8</v>
      </c>
      <c r="CN74" s="100">
        <v>13</v>
      </c>
      <c r="CO74" s="100">
        <v>5241.5999999999995</v>
      </c>
      <c r="CP74" s="100">
        <v>19</v>
      </c>
      <c r="CQ74" s="100">
        <v>7660.8</v>
      </c>
      <c r="CR74" s="100">
        <v>20</v>
      </c>
      <c r="CS74" s="100">
        <v>8064</v>
      </c>
      <c r="CT74" s="100">
        <v>22</v>
      </c>
      <c r="CU74" s="100">
        <v>8870.4</v>
      </c>
    </row>
    <row r="75" spans="2:99">
      <c r="C75" s="99" t="s">
        <v>241</v>
      </c>
      <c r="D75" s="100">
        <v>10.294852278431678</v>
      </c>
      <c r="E75" s="100">
        <v>6621.6489854872543</v>
      </c>
      <c r="F75" s="100">
        <v>10</v>
      </c>
      <c r="G75" s="100">
        <v>6431.9999999999991</v>
      </c>
      <c r="H75" s="100">
        <v>12</v>
      </c>
      <c r="I75" s="100">
        <v>7718.4</v>
      </c>
      <c r="J75" s="100">
        <v>14</v>
      </c>
      <c r="K75" s="100">
        <v>9004.7999999999993</v>
      </c>
      <c r="L75" s="100">
        <v>13</v>
      </c>
      <c r="M75" s="100">
        <v>8361.5999999999985</v>
      </c>
      <c r="N75" s="100">
        <v>21</v>
      </c>
      <c r="O75" s="100">
        <v>13507.199999999999</v>
      </c>
      <c r="P75" s="100">
        <v>19</v>
      </c>
      <c r="Q75" s="100">
        <v>12220.8</v>
      </c>
      <c r="R75" s="100">
        <v>11</v>
      </c>
      <c r="S75" s="100">
        <v>7075.1999999999989</v>
      </c>
      <c r="T75" s="100">
        <v>15</v>
      </c>
      <c r="U75" s="100">
        <v>9647.9999999999982</v>
      </c>
      <c r="V75" s="100">
        <v>14</v>
      </c>
      <c r="W75" s="100">
        <v>9004.7999999999993</v>
      </c>
      <c r="X75" s="100">
        <v>10</v>
      </c>
      <c r="Y75" s="100">
        <v>6431.9999999999991</v>
      </c>
      <c r="Z75" s="100">
        <v>18</v>
      </c>
      <c r="AA75" s="100">
        <v>11577.599999999999</v>
      </c>
      <c r="AB75" s="100">
        <v>15</v>
      </c>
      <c r="AC75" s="100">
        <v>9647.9999999999982</v>
      </c>
      <c r="AD75" s="100">
        <v>12</v>
      </c>
      <c r="AE75" s="100">
        <v>7718.4</v>
      </c>
      <c r="AF75" s="100">
        <v>11</v>
      </c>
      <c r="AG75" s="100">
        <v>7075.1999999999989</v>
      </c>
      <c r="AH75" s="100">
        <v>15</v>
      </c>
      <c r="AI75" s="100">
        <v>9647.9999999999982</v>
      </c>
      <c r="AJ75" s="100">
        <v>16</v>
      </c>
      <c r="AK75" s="100">
        <v>10291.199999999999</v>
      </c>
      <c r="AL75" s="100">
        <v>13</v>
      </c>
      <c r="AM75" s="100">
        <v>8361.5999999999985</v>
      </c>
      <c r="AN75" s="100">
        <v>20</v>
      </c>
      <c r="AO75" s="100">
        <v>12863.999999999998</v>
      </c>
      <c r="AP75" s="100">
        <v>20</v>
      </c>
      <c r="AQ75" s="100">
        <v>12863.999999999998</v>
      </c>
      <c r="AR75" s="100">
        <v>11</v>
      </c>
      <c r="AS75" s="100">
        <v>7075.1999999999989</v>
      </c>
      <c r="AT75" s="100">
        <v>16</v>
      </c>
      <c r="AU75" s="100">
        <v>10291.199999999999</v>
      </c>
      <c r="AV75" s="100">
        <v>19</v>
      </c>
      <c r="AW75" s="100">
        <v>12220.8</v>
      </c>
      <c r="AX75" s="100">
        <v>12</v>
      </c>
      <c r="AY75" s="100">
        <v>7718.4</v>
      </c>
      <c r="AZ75" s="100">
        <v>13</v>
      </c>
      <c r="BA75" s="100">
        <v>8361.5999999999985</v>
      </c>
      <c r="BB75" s="100">
        <v>17</v>
      </c>
      <c r="BC75" s="100">
        <v>10934.4</v>
      </c>
      <c r="BD75" s="100">
        <v>15</v>
      </c>
      <c r="BE75" s="100">
        <v>9647.9999999999982</v>
      </c>
      <c r="BF75" s="100">
        <v>13</v>
      </c>
      <c r="BG75" s="100">
        <v>8361.5999999999985</v>
      </c>
      <c r="BH75" s="100">
        <v>20</v>
      </c>
      <c r="BI75" s="100">
        <v>12863.999999999998</v>
      </c>
      <c r="BJ75" s="100">
        <v>18</v>
      </c>
      <c r="BK75" s="100">
        <v>11577.599999999999</v>
      </c>
      <c r="BL75" s="100">
        <v>17</v>
      </c>
      <c r="BM75" s="100">
        <v>10934.4</v>
      </c>
      <c r="BN75" s="100">
        <v>17</v>
      </c>
      <c r="BO75" s="100">
        <v>10934.4</v>
      </c>
      <c r="BP75" s="100">
        <v>16</v>
      </c>
      <c r="BQ75" s="100">
        <v>10291.199999999999</v>
      </c>
      <c r="BR75" s="100">
        <v>10</v>
      </c>
      <c r="BS75" s="100">
        <v>6431.9999999999991</v>
      </c>
      <c r="BT75" s="100">
        <v>19</v>
      </c>
      <c r="BU75" s="100">
        <v>12220.8</v>
      </c>
      <c r="BV75" s="100">
        <v>15</v>
      </c>
      <c r="BW75" s="100">
        <v>9647.9999999999982</v>
      </c>
      <c r="BX75" s="100">
        <v>15</v>
      </c>
      <c r="BY75" s="100">
        <v>9647.9999999999982</v>
      </c>
      <c r="BZ75" s="100">
        <v>16</v>
      </c>
      <c r="CA75" s="100">
        <v>10291.199999999999</v>
      </c>
      <c r="CB75" s="100">
        <v>11</v>
      </c>
      <c r="CC75" s="100">
        <v>7075.1999999999989</v>
      </c>
      <c r="CD75" s="100">
        <v>21</v>
      </c>
      <c r="CE75" s="100">
        <v>13507.199999999999</v>
      </c>
      <c r="CF75" s="100">
        <v>12</v>
      </c>
      <c r="CG75" s="100">
        <v>7718.4</v>
      </c>
      <c r="CH75" s="100">
        <v>16</v>
      </c>
      <c r="CI75" s="100">
        <v>10291.199999999999</v>
      </c>
      <c r="CJ75" s="100">
        <v>17</v>
      </c>
      <c r="CK75" s="100">
        <v>10934.4</v>
      </c>
      <c r="CL75" s="100">
        <v>15</v>
      </c>
      <c r="CM75" s="100">
        <v>9647.9999999999982</v>
      </c>
      <c r="CN75" s="100">
        <v>14</v>
      </c>
      <c r="CO75" s="100">
        <v>9004.7999999999993</v>
      </c>
      <c r="CP75" s="100">
        <v>17</v>
      </c>
      <c r="CQ75" s="100">
        <v>10934.4</v>
      </c>
      <c r="CR75" s="100">
        <v>19</v>
      </c>
      <c r="CS75" s="100">
        <v>12220.8</v>
      </c>
      <c r="CT75" s="100">
        <v>20</v>
      </c>
      <c r="CU75" s="100">
        <v>12863.999999999998</v>
      </c>
    </row>
    <row r="76" spans="2:99">
      <c r="C76" s="99" t="s">
        <v>242</v>
      </c>
      <c r="D76" s="100">
        <v>11.508030361159216</v>
      </c>
      <c r="E76" s="100">
        <v>8962.454045270797</v>
      </c>
      <c r="F76" s="100">
        <v>11</v>
      </c>
      <c r="G76" s="100">
        <v>8566.7999999999993</v>
      </c>
      <c r="H76" s="100">
        <v>13</v>
      </c>
      <c r="I76" s="100">
        <v>10124.4</v>
      </c>
      <c r="J76" s="100">
        <v>13</v>
      </c>
      <c r="K76" s="100">
        <v>10124.4</v>
      </c>
      <c r="L76" s="100">
        <v>12</v>
      </c>
      <c r="M76" s="100">
        <v>9345.5999999999985</v>
      </c>
      <c r="N76" s="100">
        <v>19</v>
      </c>
      <c r="O76" s="100">
        <v>14797.199999999999</v>
      </c>
      <c r="P76" s="100">
        <v>17</v>
      </c>
      <c r="Q76" s="100">
        <v>13239.599999999999</v>
      </c>
      <c r="R76" s="100">
        <v>9</v>
      </c>
      <c r="S76" s="100">
        <v>7009.2</v>
      </c>
      <c r="T76" s="100">
        <v>15</v>
      </c>
      <c r="U76" s="100">
        <v>11682</v>
      </c>
      <c r="V76" s="100">
        <v>13</v>
      </c>
      <c r="W76" s="100">
        <v>10124.4</v>
      </c>
      <c r="X76" s="100">
        <v>11</v>
      </c>
      <c r="Y76" s="100">
        <v>8566.7999999999993</v>
      </c>
      <c r="Z76" s="100">
        <v>21</v>
      </c>
      <c r="AA76" s="100">
        <v>16354.8</v>
      </c>
      <c r="AB76" s="100">
        <v>15</v>
      </c>
      <c r="AC76" s="100">
        <v>11682</v>
      </c>
      <c r="AD76" s="100">
        <v>10</v>
      </c>
      <c r="AE76" s="100">
        <v>7788</v>
      </c>
      <c r="AF76" s="100">
        <v>11</v>
      </c>
      <c r="AG76" s="100">
        <v>8566.7999999999993</v>
      </c>
      <c r="AH76" s="100">
        <v>15</v>
      </c>
      <c r="AI76" s="100">
        <v>11682</v>
      </c>
      <c r="AJ76" s="100">
        <v>16</v>
      </c>
      <c r="AK76" s="100">
        <v>12460.8</v>
      </c>
      <c r="AL76" s="100">
        <v>14</v>
      </c>
      <c r="AM76" s="100">
        <v>10903.199999999999</v>
      </c>
      <c r="AN76" s="100">
        <v>20</v>
      </c>
      <c r="AO76" s="100">
        <v>15576</v>
      </c>
      <c r="AP76" s="100">
        <v>21</v>
      </c>
      <c r="AQ76" s="100">
        <v>16354.8</v>
      </c>
      <c r="AR76" s="100">
        <v>11</v>
      </c>
      <c r="AS76" s="100">
        <v>8566.7999999999993</v>
      </c>
      <c r="AT76" s="100">
        <v>16</v>
      </c>
      <c r="AU76" s="100">
        <v>12460.8</v>
      </c>
      <c r="AV76" s="100">
        <v>19</v>
      </c>
      <c r="AW76" s="100">
        <v>14797.199999999999</v>
      </c>
      <c r="AX76" s="100">
        <v>13</v>
      </c>
      <c r="AY76" s="100">
        <v>10124.4</v>
      </c>
      <c r="AZ76" s="100">
        <v>13</v>
      </c>
      <c r="BA76" s="100">
        <v>10124.4</v>
      </c>
      <c r="BB76" s="100">
        <v>18</v>
      </c>
      <c r="BC76" s="100">
        <v>14018.4</v>
      </c>
      <c r="BD76" s="100">
        <v>14</v>
      </c>
      <c r="BE76" s="100">
        <v>10903.199999999999</v>
      </c>
      <c r="BF76" s="100">
        <v>12</v>
      </c>
      <c r="BG76" s="100">
        <v>9345.5999999999985</v>
      </c>
      <c r="BH76" s="100">
        <v>20</v>
      </c>
      <c r="BI76" s="100">
        <v>15576</v>
      </c>
      <c r="BJ76" s="100">
        <v>18</v>
      </c>
      <c r="BK76" s="100">
        <v>14018.4</v>
      </c>
      <c r="BL76" s="100">
        <v>19</v>
      </c>
      <c r="BM76" s="100">
        <v>14797.199999999999</v>
      </c>
      <c r="BN76" s="100">
        <v>15</v>
      </c>
      <c r="BO76" s="100">
        <v>11682</v>
      </c>
      <c r="BP76" s="100">
        <v>14</v>
      </c>
      <c r="BQ76" s="100">
        <v>10903.199999999999</v>
      </c>
      <c r="BR76" s="100">
        <v>12</v>
      </c>
      <c r="BS76" s="100">
        <v>9345.5999999999985</v>
      </c>
      <c r="BT76" s="100">
        <v>18</v>
      </c>
      <c r="BU76" s="100">
        <v>14018.4</v>
      </c>
      <c r="BV76" s="100">
        <v>15</v>
      </c>
      <c r="BW76" s="100">
        <v>11682</v>
      </c>
      <c r="BX76" s="100">
        <v>13</v>
      </c>
      <c r="BY76" s="100">
        <v>10124.4</v>
      </c>
      <c r="BZ76" s="100">
        <v>15</v>
      </c>
      <c r="CA76" s="100">
        <v>11682</v>
      </c>
      <c r="CB76" s="100">
        <v>11</v>
      </c>
      <c r="CC76" s="100">
        <v>8566.7999999999993</v>
      </c>
      <c r="CD76" s="100">
        <v>22</v>
      </c>
      <c r="CE76" s="100">
        <v>17133.599999999999</v>
      </c>
      <c r="CF76" s="100">
        <v>12</v>
      </c>
      <c r="CG76" s="100">
        <v>9345.5999999999985</v>
      </c>
      <c r="CH76" s="100">
        <v>17</v>
      </c>
      <c r="CI76" s="100">
        <v>13239.599999999999</v>
      </c>
      <c r="CJ76" s="100">
        <v>16</v>
      </c>
      <c r="CK76" s="100">
        <v>12460.8</v>
      </c>
      <c r="CL76" s="100">
        <v>14</v>
      </c>
      <c r="CM76" s="100">
        <v>10903.199999999999</v>
      </c>
      <c r="CN76" s="100">
        <v>13</v>
      </c>
      <c r="CO76" s="100">
        <v>10124.4</v>
      </c>
      <c r="CP76" s="100">
        <v>17</v>
      </c>
      <c r="CQ76" s="100">
        <v>13239.599999999999</v>
      </c>
      <c r="CR76" s="100">
        <v>19</v>
      </c>
      <c r="CS76" s="100">
        <v>14797.199999999999</v>
      </c>
      <c r="CT76" s="100">
        <v>18</v>
      </c>
      <c r="CU76" s="100">
        <v>14018.4</v>
      </c>
    </row>
    <row r="77" spans="2:99">
      <c r="C77" s="99" t="s">
        <v>243</v>
      </c>
      <c r="D77" s="100">
        <v>11.472307475303982</v>
      </c>
      <c r="E77" s="100">
        <v>3193.8904011246282</v>
      </c>
      <c r="F77" s="100">
        <v>11</v>
      </c>
      <c r="G77" s="100">
        <v>3062.3999999999996</v>
      </c>
      <c r="H77" s="100">
        <v>15</v>
      </c>
      <c r="I77" s="100">
        <v>4176</v>
      </c>
      <c r="J77" s="100">
        <v>14</v>
      </c>
      <c r="K77" s="100">
        <v>3897.5999999999995</v>
      </c>
      <c r="L77" s="100">
        <v>12</v>
      </c>
      <c r="M77" s="100">
        <v>3340.7999999999997</v>
      </c>
      <c r="N77" s="100">
        <v>21</v>
      </c>
      <c r="O77" s="100">
        <v>5846.4</v>
      </c>
      <c r="P77" s="100">
        <v>20</v>
      </c>
      <c r="Q77" s="100">
        <v>5568</v>
      </c>
      <c r="R77" s="100">
        <v>10</v>
      </c>
      <c r="S77" s="100">
        <v>2784</v>
      </c>
      <c r="T77" s="100">
        <v>15</v>
      </c>
      <c r="U77" s="100">
        <v>4176</v>
      </c>
      <c r="V77" s="100">
        <v>15</v>
      </c>
      <c r="W77" s="100">
        <v>4176</v>
      </c>
      <c r="X77" s="100">
        <v>10</v>
      </c>
      <c r="Y77" s="100">
        <v>2784</v>
      </c>
      <c r="Z77" s="100">
        <v>22</v>
      </c>
      <c r="AA77" s="100">
        <v>6124.7999999999993</v>
      </c>
      <c r="AB77" s="100">
        <v>16</v>
      </c>
      <c r="AC77" s="100">
        <v>4454.3999999999996</v>
      </c>
      <c r="AD77" s="100">
        <v>13</v>
      </c>
      <c r="AE77" s="100">
        <v>3619.2</v>
      </c>
      <c r="AF77" s="100">
        <v>12</v>
      </c>
      <c r="AG77" s="100">
        <v>3340.7999999999997</v>
      </c>
      <c r="AH77" s="100">
        <v>17</v>
      </c>
      <c r="AI77" s="100">
        <v>4732.7999999999993</v>
      </c>
      <c r="AJ77" s="100">
        <v>16</v>
      </c>
      <c r="AK77" s="100">
        <v>4454.3999999999996</v>
      </c>
      <c r="AL77" s="100">
        <v>13</v>
      </c>
      <c r="AM77" s="100">
        <v>3619.2</v>
      </c>
      <c r="AN77" s="100">
        <v>19</v>
      </c>
      <c r="AO77" s="100">
        <v>5289.5999999999995</v>
      </c>
      <c r="AP77" s="100">
        <v>21</v>
      </c>
      <c r="AQ77" s="100">
        <v>5846.4</v>
      </c>
      <c r="AR77" s="100">
        <v>12</v>
      </c>
      <c r="AS77" s="100">
        <v>3340.7999999999997</v>
      </c>
      <c r="AT77" s="100">
        <v>17</v>
      </c>
      <c r="AU77" s="100">
        <v>4732.7999999999993</v>
      </c>
      <c r="AV77" s="100">
        <v>20</v>
      </c>
      <c r="AW77" s="100">
        <v>5568</v>
      </c>
      <c r="AX77" s="100">
        <v>15</v>
      </c>
      <c r="AY77" s="100">
        <v>4176</v>
      </c>
      <c r="AZ77" s="100">
        <v>14</v>
      </c>
      <c r="BA77" s="100">
        <v>3897.5999999999995</v>
      </c>
      <c r="BB77" s="100">
        <v>21</v>
      </c>
      <c r="BC77" s="100">
        <v>5846.4</v>
      </c>
      <c r="BD77" s="100">
        <v>14</v>
      </c>
      <c r="BE77" s="100">
        <v>3897.5999999999995</v>
      </c>
      <c r="BF77" s="100">
        <v>12</v>
      </c>
      <c r="BG77" s="100">
        <v>3340.7999999999997</v>
      </c>
      <c r="BH77" s="100">
        <v>22</v>
      </c>
      <c r="BI77" s="100">
        <v>6124.7999999999993</v>
      </c>
      <c r="BJ77" s="100">
        <v>22</v>
      </c>
      <c r="BK77" s="100">
        <v>6124.7999999999993</v>
      </c>
      <c r="BL77" s="100">
        <v>21</v>
      </c>
      <c r="BM77" s="100">
        <v>5846.4</v>
      </c>
      <c r="BN77" s="100">
        <v>18</v>
      </c>
      <c r="BO77" s="100">
        <v>5011.2</v>
      </c>
      <c r="BP77" s="100">
        <v>18</v>
      </c>
      <c r="BQ77" s="100">
        <v>5011.2</v>
      </c>
      <c r="BR77" s="100">
        <v>10</v>
      </c>
      <c r="BS77" s="100">
        <v>2784</v>
      </c>
      <c r="BT77" s="100">
        <v>21</v>
      </c>
      <c r="BU77" s="100">
        <v>5846.4</v>
      </c>
      <c r="BV77" s="100">
        <v>16</v>
      </c>
      <c r="BW77" s="100">
        <v>4454.3999999999996</v>
      </c>
      <c r="BX77" s="100">
        <v>15</v>
      </c>
      <c r="BY77" s="100">
        <v>4176</v>
      </c>
      <c r="BZ77" s="100">
        <v>18</v>
      </c>
      <c r="CA77" s="100">
        <v>5011.2</v>
      </c>
      <c r="CB77" s="100">
        <v>12</v>
      </c>
      <c r="CC77" s="100">
        <v>3340.7999999999997</v>
      </c>
      <c r="CD77" s="100">
        <v>21</v>
      </c>
      <c r="CE77" s="100">
        <v>5846.4</v>
      </c>
      <c r="CF77" s="100">
        <v>12</v>
      </c>
      <c r="CG77" s="100">
        <v>3340.7999999999997</v>
      </c>
      <c r="CH77" s="100">
        <v>19</v>
      </c>
      <c r="CI77" s="100">
        <v>5289.5999999999995</v>
      </c>
      <c r="CJ77" s="100">
        <v>17</v>
      </c>
      <c r="CK77" s="100">
        <v>4732.7999999999993</v>
      </c>
      <c r="CL77" s="100">
        <v>13</v>
      </c>
      <c r="CM77" s="100">
        <v>3619.2</v>
      </c>
      <c r="CN77" s="100">
        <v>15</v>
      </c>
      <c r="CO77" s="100">
        <v>4176</v>
      </c>
      <c r="CP77" s="100">
        <v>18</v>
      </c>
      <c r="CQ77" s="100">
        <v>5011.2</v>
      </c>
      <c r="CR77" s="100">
        <v>17</v>
      </c>
      <c r="CS77" s="100">
        <v>4732.7999999999993</v>
      </c>
      <c r="CT77" s="100">
        <v>21</v>
      </c>
      <c r="CU77" s="100">
        <v>5846.4</v>
      </c>
    </row>
    <row r="78" spans="2:99">
      <c r="C78" s="99" t="s">
        <v>244</v>
      </c>
      <c r="D78" s="100">
        <v>10.856787712476406</v>
      </c>
      <c r="E78" s="100">
        <v>5992.9468172869756</v>
      </c>
      <c r="F78" s="100">
        <v>11</v>
      </c>
      <c r="G78" s="100">
        <v>6072</v>
      </c>
      <c r="H78" s="100">
        <v>14</v>
      </c>
      <c r="I78" s="100">
        <v>7728</v>
      </c>
      <c r="J78" s="100">
        <v>14</v>
      </c>
      <c r="K78" s="100">
        <v>7728</v>
      </c>
      <c r="L78" s="100">
        <v>13</v>
      </c>
      <c r="M78" s="100">
        <v>7176</v>
      </c>
      <c r="N78" s="100">
        <v>18</v>
      </c>
      <c r="O78" s="100">
        <v>9936</v>
      </c>
      <c r="P78" s="100">
        <v>17</v>
      </c>
      <c r="Q78" s="100">
        <v>9384</v>
      </c>
      <c r="R78" s="100">
        <v>10</v>
      </c>
      <c r="S78" s="100">
        <v>5520</v>
      </c>
      <c r="T78" s="100">
        <v>16</v>
      </c>
      <c r="U78" s="100">
        <v>8832</v>
      </c>
      <c r="V78" s="100">
        <v>15</v>
      </c>
      <c r="W78" s="100">
        <v>8280</v>
      </c>
      <c r="X78" s="100">
        <v>10</v>
      </c>
      <c r="Y78" s="100">
        <v>5520</v>
      </c>
      <c r="Z78" s="100">
        <v>20</v>
      </c>
      <c r="AA78" s="100">
        <v>11040</v>
      </c>
      <c r="AB78" s="100">
        <v>17</v>
      </c>
      <c r="AC78" s="100">
        <v>9384</v>
      </c>
      <c r="AD78" s="100">
        <v>11</v>
      </c>
      <c r="AE78" s="100">
        <v>6072</v>
      </c>
      <c r="AF78" s="100">
        <v>13</v>
      </c>
      <c r="AG78" s="100">
        <v>7176</v>
      </c>
      <c r="AH78" s="100">
        <v>15</v>
      </c>
      <c r="AI78" s="100">
        <v>8280</v>
      </c>
      <c r="AJ78" s="100">
        <v>16</v>
      </c>
      <c r="AK78" s="100">
        <v>8832</v>
      </c>
      <c r="AL78" s="100">
        <v>12</v>
      </c>
      <c r="AM78" s="100">
        <v>6624</v>
      </c>
      <c r="AN78" s="100">
        <v>20</v>
      </c>
      <c r="AO78" s="100">
        <v>11040</v>
      </c>
      <c r="AP78" s="100">
        <v>19</v>
      </c>
      <c r="AQ78" s="100">
        <v>10488</v>
      </c>
      <c r="AR78" s="100">
        <v>12</v>
      </c>
      <c r="AS78" s="100">
        <v>6624</v>
      </c>
      <c r="AT78" s="100">
        <v>14</v>
      </c>
      <c r="AU78" s="100">
        <v>7728</v>
      </c>
      <c r="AV78" s="100">
        <v>19</v>
      </c>
      <c r="AW78" s="100">
        <v>10488</v>
      </c>
      <c r="AX78" s="100">
        <v>13</v>
      </c>
      <c r="AY78" s="100">
        <v>7176</v>
      </c>
      <c r="AZ78" s="100">
        <v>12</v>
      </c>
      <c r="BA78" s="100">
        <v>6624</v>
      </c>
      <c r="BB78" s="100">
        <v>19</v>
      </c>
      <c r="BC78" s="100">
        <v>10488</v>
      </c>
      <c r="BD78" s="100">
        <v>14</v>
      </c>
      <c r="BE78" s="100">
        <v>7728</v>
      </c>
      <c r="BF78" s="100">
        <v>13</v>
      </c>
      <c r="BG78" s="100">
        <v>7176</v>
      </c>
      <c r="BH78" s="100">
        <v>20</v>
      </c>
      <c r="BI78" s="100">
        <v>11040</v>
      </c>
      <c r="BJ78" s="100">
        <v>21</v>
      </c>
      <c r="BK78" s="100">
        <v>11592</v>
      </c>
      <c r="BL78" s="100">
        <v>19</v>
      </c>
      <c r="BM78" s="100">
        <v>10488</v>
      </c>
      <c r="BN78" s="100">
        <v>17</v>
      </c>
      <c r="BO78" s="100">
        <v>9384</v>
      </c>
      <c r="BP78" s="100">
        <v>16</v>
      </c>
      <c r="BQ78" s="100">
        <v>8832</v>
      </c>
      <c r="BR78" s="100">
        <v>10</v>
      </c>
      <c r="BS78" s="100">
        <v>5520</v>
      </c>
      <c r="BT78" s="100">
        <v>21</v>
      </c>
      <c r="BU78" s="100">
        <v>11592</v>
      </c>
      <c r="BV78" s="100">
        <v>16</v>
      </c>
      <c r="BW78" s="100">
        <v>8832</v>
      </c>
      <c r="BX78" s="100">
        <v>15</v>
      </c>
      <c r="BY78" s="100">
        <v>8280</v>
      </c>
      <c r="BZ78" s="100">
        <v>15</v>
      </c>
      <c r="CA78" s="100">
        <v>8280</v>
      </c>
      <c r="CB78" s="100">
        <v>10</v>
      </c>
      <c r="CC78" s="100">
        <v>5520</v>
      </c>
      <c r="CD78" s="100">
        <v>20</v>
      </c>
      <c r="CE78" s="100">
        <v>11040</v>
      </c>
      <c r="CF78" s="100">
        <v>12</v>
      </c>
      <c r="CG78" s="100">
        <v>6624</v>
      </c>
      <c r="CH78" s="100">
        <v>18</v>
      </c>
      <c r="CI78" s="100">
        <v>9936</v>
      </c>
      <c r="CJ78" s="100">
        <v>17</v>
      </c>
      <c r="CK78" s="100">
        <v>9384</v>
      </c>
      <c r="CL78" s="100">
        <v>15</v>
      </c>
      <c r="CM78" s="100">
        <v>8280</v>
      </c>
      <c r="CN78" s="100">
        <v>13</v>
      </c>
      <c r="CO78" s="100">
        <v>7176</v>
      </c>
      <c r="CP78" s="100">
        <v>18</v>
      </c>
      <c r="CQ78" s="100">
        <v>9936</v>
      </c>
      <c r="CR78" s="100">
        <v>17</v>
      </c>
      <c r="CS78" s="100">
        <v>9384</v>
      </c>
      <c r="CT78" s="100">
        <v>20</v>
      </c>
      <c r="CU78" s="100">
        <v>11040</v>
      </c>
    </row>
    <row r="79" spans="2:99">
      <c r="C79" s="99" t="s">
        <v>245</v>
      </c>
      <c r="D79" s="100">
        <v>11.508030361159216</v>
      </c>
      <c r="E79" s="100">
        <v>8713.880589469758</v>
      </c>
      <c r="F79" s="100">
        <v>10</v>
      </c>
      <c r="G79" s="100">
        <v>7571.9999999999991</v>
      </c>
      <c r="H79" s="100">
        <v>13</v>
      </c>
      <c r="I79" s="100">
        <v>9843.5999999999985</v>
      </c>
      <c r="J79" s="100">
        <v>13</v>
      </c>
      <c r="K79" s="100">
        <v>9843.5999999999985</v>
      </c>
      <c r="L79" s="100">
        <v>11</v>
      </c>
      <c r="M79" s="100">
        <v>8329.1999999999989</v>
      </c>
      <c r="N79" s="100">
        <v>20</v>
      </c>
      <c r="O79" s="100">
        <v>15143.999999999998</v>
      </c>
      <c r="P79" s="100">
        <v>18</v>
      </c>
      <c r="Q79" s="100">
        <v>13629.599999999999</v>
      </c>
      <c r="R79" s="100">
        <v>10</v>
      </c>
      <c r="S79" s="100">
        <v>7571.9999999999991</v>
      </c>
      <c r="T79" s="100">
        <v>17</v>
      </c>
      <c r="U79" s="100">
        <v>12872.4</v>
      </c>
      <c r="V79" s="100">
        <v>15</v>
      </c>
      <c r="W79" s="100">
        <v>11357.999999999998</v>
      </c>
      <c r="X79" s="100">
        <v>9</v>
      </c>
      <c r="Y79" s="100">
        <v>6814.7999999999993</v>
      </c>
      <c r="Z79" s="100">
        <v>20</v>
      </c>
      <c r="AA79" s="100">
        <v>15143.999999999998</v>
      </c>
      <c r="AB79" s="100">
        <v>16</v>
      </c>
      <c r="AC79" s="100">
        <v>12115.199999999999</v>
      </c>
      <c r="AD79" s="100">
        <v>11</v>
      </c>
      <c r="AE79" s="100">
        <v>8329.1999999999989</v>
      </c>
      <c r="AF79" s="100">
        <v>11</v>
      </c>
      <c r="AG79" s="100">
        <v>8329.1999999999989</v>
      </c>
      <c r="AH79" s="100">
        <v>15</v>
      </c>
      <c r="AI79" s="100">
        <v>11357.999999999998</v>
      </c>
      <c r="AJ79" s="100">
        <v>14</v>
      </c>
      <c r="AK79" s="100">
        <v>10600.8</v>
      </c>
      <c r="AL79" s="100">
        <v>14</v>
      </c>
      <c r="AM79" s="100">
        <v>10600.8</v>
      </c>
      <c r="AN79" s="100">
        <v>18</v>
      </c>
      <c r="AO79" s="100">
        <v>13629.599999999999</v>
      </c>
      <c r="AP79" s="100">
        <v>19</v>
      </c>
      <c r="AQ79" s="100">
        <v>14386.8</v>
      </c>
      <c r="AR79" s="100">
        <v>12</v>
      </c>
      <c r="AS79" s="100">
        <v>9086.4</v>
      </c>
      <c r="AT79" s="100">
        <v>14</v>
      </c>
      <c r="AU79" s="100">
        <v>10600.8</v>
      </c>
      <c r="AV79" s="100">
        <v>21</v>
      </c>
      <c r="AW79" s="100">
        <v>15901.199999999999</v>
      </c>
      <c r="AX79" s="100">
        <v>14</v>
      </c>
      <c r="AY79" s="100">
        <v>10600.8</v>
      </c>
      <c r="AZ79" s="100">
        <v>12</v>
      </c>
      <c r="BA79" s="100">
        <v>9086.4</v>
      </c>
      <c r="BB79" s="100">
        <v>20</v>
      </c>
      <c r="BC79" s="100">
        <v>15143.999999999998</v>
      </c>
      <c r="BD79" s="100">
        <v>13</v>
      </c>
      <c r="BE79" s="100">
        <v>9843.5999999999985</v>
      </c>
      <c r="BF79" s="100">
        <v>13</v>
      </c>
      <c r="BG79" s="100">
        <v>9843.5999999999985</v>
      </c>
      <c r="BH79" s="100">
        <v>21</v>
      </c>
      <c r="BI79" s="100">
        <v>15901.199999999999</v>
      </c>
      <c r="BJ79" s="100">
        <v>20</v>
      </c>
      <c r="BK79" s="100">
        <v>15143.999999999998</v>
      </c>
      <c r="BL79" s="100">
        <v>19</v>
      </c>
      <c r="BM79" s="100">
        <v>14386.8</v>
      </c>
      <c r="BN79" s="100">
        <v>17</v>
      </c>
      <c r="BO79" s="100">
        <v>12872.4</v>
      </c>
      <c r="BP79" s="100">
        <v>17</v>
      </c>
      <c r="BQ79" s="100">
        <v>12872.4</v>
      </c>
      <c r="BR79" s="100">
        <v>10</v>
      </c>
      <c r="BS79" s="100">
        <v>7571.9999999999991</v>
      </c>
      <c r="BT79" s="100">
        <v>21</v>
      </c>
      <c r="BU79" s="100">
        <v>15901.199999999999</v>
      </c>
      <c r="BV79" s="100">
        <v>17</v>
      </c>
      <c r="BW79" s="100">
        <v>12872.4</v>
      </c>
      <c r="BX79" s="100">
        <v>13</v>
      </c>
      <c r="BY79" s="100">
        <v>9843.5999999999985</v>
      </c>
      <c r="BZ79" s="100">
        <v>16</v>
      </c>
      <c r="CA79" s="100">
        <v>12115.199999999999</v>
      </c>
      <c r="CB79" s="100">
        <v>10</v>
      </c>
      <c r="CC79" s="100">
        <v>7571.9999999999991</v>
      </c>
      <c r="CD79" s="100">
        <v>21</v>
      </c>
      <c r="CE79" s="100">
        <v>15901.199999999999</v>
      </c>
      <c r="CF79" s="100">
        <v>11</v>
      </c>
      <c r="CG79" s="100">
        <v>8329.1999999999989</v>
      </c>
      <c r="CH79" s="100">
        <v>18</v>
      </c>
      <c r="CI79" s="100">
        <v>13629.599999999999</v>
      </c>
      <c r="CJ79" s="100">
        <v>16</v>
      </c>
      <c r="CK79" s="100">
        <v>12115.199999999999</v>
      </c>
      <c r="CL79" s="100">
        <v>15</v>
      </c>
      <c r="CM79" s="100">
        <v>11357.999999999998</v>
      </c>
      <c r="CN79" s="100">
        <v>14</v>
      </c>
      <c r="CO79" s="100">
        <v>10600.8</v>
      </c>
      <c r="CP79" s="100">
        <v>19</v>
      </c>
      <c r="CQ79" s="100">
        <v>14386.8</v>
      </c>
      <c r="CR79" s="100">
        <v>17</v>
      </c>
      <c r="CS79" s="100">
        <v>12872.4</v>
      </c>
      <c r="CT79" s="100">
        <v>21</v>
      </c>
      <c r="CU79" s="100">
        <v>15901.199999999999</v>
      </c>
    </row>
    <row r="80" spans="2:99">
      <c r="C80" s="99" t="s">
        <v>246</v>
      </c>
      <c r="D80" s="100">
        <v>9.6793325156040986</v>
      </c>
      <c r="E80" s="100">
        <v>7793.7985415644198</v>
      </c>
      <c r="F80" s="100">
        <v>11</v>
      </c>
      <c r="G80" s="100">
        <v>8857.1999999999989</v>
      </c>
      <c r="H80" s="100">
        <v>13</v>
      </c>
      <c r="I80" s="100">
        <v>10467.599999999999</v>
      </c>
      <c r="J80" s="100">
        <v>13</v>
      </c>
      <c r="K80" s="100">
        <v>10467.599999999999</v>
      </c>
      <c r="L80" s="100">
        <v>12</v>
      </c>
      <c r="M80" s="100">
        <v>9662.4</v>
      </c>
      <c r="N80" s="100">
        <v>18</v>
      </c>
      <c r="O80" s="100">
        <v>14493.599999999999</v>
      </c>
      <c r="P80" s="100">
        <v>19</v>
      </c>
      <c r="Q80" s="100">
        <v>15298.8</v>
      </c>
      <c r="R80" s="100">
        <v>10</v>
      </c>
      <c r="S80" s="100">
        <v>8051.9999999999991</v>
      </c>
      <c r="T80" s="100">
        <v>16</v>
      </c>
      <c r="U80" s="100">
        <v>12883.199999999999</v>
      </c>
      <c r="V80" s="100">
        <v>13</v>
      </c>
      <c r="W80" s="100">
        <v>10467.599999999999</v>
      </c>
      <c r="X80" s="100">
        <v>9</v>
      </c>
      <c r="Y80" s="100">
        <v>7246.7999999999993</v>
      </c>
      <c r="Z80" s="100">
        <v>18</v>
      </c>
      <c r="AA80" s="100">
        <v>14493.599999999999</v>
      </c>
      <c r="AB80" s="100">
        <v>16</v>
      </c>
      <c r="AC80" s="100">
        <v>12883.199999999999</v>
      </c>
      <c r="AD80" s="100">
        <v>11</v>
      </c>
      <c r="AE80" s="100">
        <v>8857.1999999999989</v>
      </c>
      <c r="AF80" s="100">
        <v>13</v>
      </c>
      <c r="AG80" s="100">
        <v>10467.599999999999</v>
      </c>
      <c r="AH80" s="100">
        <v>17</v>
      </c>
      <c r="AI80" s="100">
        <v>13688.4</v>
      </c>
      <c r="AJ80" s="100">
        <v>15</v>
      </c>
      <c r="AK80" s="100">
        <v>12077.999999999998</v>
      </c>
      <c r="AL80" s="100">
        <v>12</v>
      </c>
      <c r="AM80" s="100">
        <v>9662.4</v>
      </c>
      <c r="AN80" s="100">
        <v>20</v>
      </c>
      <c r="AO80" s="100">
        <v>16103.999999999998</v>
      </c>
      <c r="AP80" s="100">
        <v>18</v>
      </c>
      <c r="AQ80" s="100">
        <v>14493.599999999999</v>
      </c>
      <c r="AR80" s="100">
        <v>12</v>
      </c>
      <c r="AS80" s="100">
        <v>9662.4</v>
      </c>
      <c r="AT80" s="100">
        <v>16</v>
      </c>
      <c r="AU80" s="100">
        <v>12883.199999999999</v>
      </c>
      <c r="AV80" s="100">
        <v>20</v>
      </c>
      <c r="AW80" s="100">
        <v>16103.999999999998</v>
      </c>
      <c r="AX80" s="100">
        <v>14</v>
      </c>
      <c r="AY80" s="100">
        <v>11272.8</v>
      </c>
      <c r="AZ80" s="100">
        <v>14</v>
      </c>
      <c r="BA80" s="100">
        <v>11272.8</v>
      </c>
      <c r="BB80" s="100">
        <v>18</v>
      </c>
      <c r="BC80" s="100">
        <v>14493.599999999999</v>
      </c>
      <c r="BD80" s="100">
        <v>13</v>
      </c>
      <c r="BE80" s="100">
        <v>10467.599999999999</v>
      </c>
      <c r="BF80" s="100">
        <v>13</v>
      </c>
      <c r="BG80" s="100">
        <v>10467.599999999999</v>
      </c>
      <c r="BH80" s="100">
        <v>20</v>
      </c>
      <c r="BI80" s="100">
        <v>16103.999999999998</v>
      </c>
      <c r="BJ80" s="100">
        <v>21</v>
      </c>
      <c r="BK80" s="100">
        <v>16909.199999999997</v>
      </c>
      <c r="BL80" s="100">
        <v>18</v>
      </c>
      <c r="BM80" s="100">
        <v>14493.599999999999</v>
      </c>
      <c r="BN80" s="100">
        <v>17</v>
      </c>
      <c r="BO80" s="100">
        <v>13688.4</v>
      </c>
      <c r="BP80" s="100">
        <v>15</v>
      </c>
      <c r="BQ80" s="100">
        <v>12077.999999999998</v>
      </c>
      <c r="BR80" s="100">
        <v>11</v>
      </c>
      <c r="BS80" s="100">
        <v>8857.1999999999989</v>
      </c>
      <c r="BT80" s="100">
        <v>21</v>
      </c>
      <c r="BU80" s="100">
        <v>16909.199999999997</v>
      </c>
      <c r="BV80" s="100">
        <v>17</v>
      </c>
      <c r="BW80" s="100">
        <v>13688.4</v>
      </c>
      <c r="BX80" s="100">
        <v>12</v>
      </c>
      <c r="BY80" s="100">
        <v>9662.4</v>
      </c>
      <c r="BZ80" s="100">
        <v>14</v>
      </c>
      <c r="CA80" s="100">
        <v>11272.8</v>
      </c>
      <c r="CB80" s="100">
        <v>11</v>
      </c>
      <c r="CC80" s="100">
        <v>8857.1999999999989</v>
      </c>
      <c r="CD80" s="100">
        <v>19</v>
      </c>
      <c r="CE80" s="100">
        <v>15298.8</v>
      </c>
      <c r="CF80" s="100">
        <v>11</v>
      </c>
      <c r="CG80" s="100">
        <v>8857.1999999999989</v>
      </c>
      <c r="CH80" s="100">
        <v>16</v>
      </c>
      <c r="CI80" s="100">
        <v>12883.199999999999</v>
      </c>
      <c r="CJ80" s="100">
        <v>16</v>
      </c>
      <c r="CK80" s="100">
        <v>12883.199999999999</v>
      </c>
      <c r="CL80" s="100">
        <v>15</v>
      </c>
      <c r="CM80" s="100">
        <v>12077.999999999998</v>
      </c>
      <c r="CN80" s="100">
        <v>13</v>
      </c>
      <c r="CO80" s="100">
        <v>10467.599999999999</v>
      </c>
      <c r="CP80" s="100">
        <v>18</v>
      </c>
      <c r="CQ80" s="100">
        <v>14493.599999999999</v>
      </c>
      <c r="CR80" s="100">
        <v>18</v>
      </c>
      <c r="CS80" s="100">
        <v>14493.599999999999</v>
      </c>
      <c r="CT80" s="100">
        <v>21</v>
      </c>
      <c r="CU80" s="100">
        <v>16909.199999999997</v>
      </c>
    </row>
    <row r="81" spans="2:99">
      <c r="C81" s="99" t="s">
        <v>247</v>
      </c>
      <c r="D81" s="100">
        <v>10.259129392576444</v>
      </c>
      <c r="E81" s="100">
        <v>7731.2799102456083</v>
      </c>
      <c r="F81" s="100">
        <v>11</v>
      </c>
      <c r="G81" s="100">
        <v>8289.6</v>
      </c>
      <c r="H81" s="100">
        <v>14</v>
      </c>
      <c r="I81" s="100">
        <v>10550.4</v>
      </c>
      <c r="J81" s="100">
        <v>12</v>
      </c>
      <c r="K81" s="100">
        <v>9043.2000000000007</v>
      </c>
      <c r="L81" s="100">
        <v>11</v>
      </c>
      <c r="M81" s="100">
        <v>8289.6</v>
      </c>
      <c r="N81" s="100">
        <v>18</v>
      </c>
      <c r="O81" s="100">
        <v>13564.800000000001</v>
      </c>
      <c r="P81" s="100">
        <v>19</v>
      </c>
      <c r="Q81" s="100">
        <v>14318.4</v>
      </c>
      <c r="R81" s="100">
        <v>11</v>
      </c>
      <c r="S81" s="100">
        <v>8289.6</v>
      </c>
      <c r="T81" s="100">
        <v>17</v>
      </c>
      <c r="U81" s="100">
        <v>12811.2</v>
      </c>
      <c r="V81" s="100">
        <v>13</v>
      </c>
      <c r="W81" s="100">
        <v>9796.8000000000011</v>
      </c>
      <c r="X81" s="100">
        <v>9</v>
      </c>
      <c r="Y81" s="100">
        <v>6782.4000000000005</v>
      </c>
      <c r="Z81" s="100">
        <v>20</v>
      </c>
      <c r="AA81" s="100">
        <v>15072</v>
      </c>
      <c r="AB81" s="100">
        <v>17</v>
      </c>
      <c r="AC81" s="100">
        <v>12811.2</v>
      </c>
      <c r="AD81" s="100">
        <v>12</v>
      </c>
      <c r="AE81" s="100">
        <v>9043.2000000000007</v>
      </c>
      <c r="AF81" s="100">
        <v>12</v>
      </c>
      <c r="AG81" s="100">
        <v>9043.2000000000007</v>
      </c>
      <c r="AH81" s="100">
        <v>17</v>
      </c>
      <c r="AI81" s="100">
        <v>12811.2</v>
      </c>
      <c r="AJ81" s="100">
        <v>16</v>
      </c>
      <c r="AK81" s="100">
        <v>12057.6</v>
      </c>
      <c r="AL81" s="100">
        <v>14</v>
      </c>
      <c r="AM81" s="100">
        <v>10550.4</v>
      </c>
      <c r="AN81" s="100">
        <v>19</v>
      </c>
      <c r="AO81" s="100">
        <v>14318.4</v>
      </c>
      <c r="AP81" s="100">
        <v>19</v>
      </c>
      <c r="AQ81" s="100">
        <v>14318.4</v>
      </c>
      <c r="AR81" s="100">
        <v>12</v>
      </c>
      <c r="AS81" s="100">
        <v>9043.2000000000007</v>
      </c>
      <c r="AT81" s="100">
        <v>14</v>
      </c>
      <c r="AU81" s="100">
        <v>10550.4</v>
      </c>
      <c r="AV81" s="100">
        <v>20</v>
      </c>
      <c r="AW81" s="100">
        <v>15072</v>
      </c>
      <c r="AX81" s="100">
        <v>13</v>
      </c>
      <c r="AY81" s="100">
        <v>9796.8000000000011</v>
      </c>
      <c r="AZ81" s="100">
        <v>14</v>
      </c>
      <c r="BA81" s="100">
        <v>10550.4</v>
      </c>
      <c r="BB81" s="100">
        <v>18</v>
      </c>
      <c r="BC81" s="100">
        <v>13564.800000000001</v>
      </c>
      <c r="BD81" s="100">
        <v>14</v>
      </c>
      <c r="BE81" s="100">
        <v>10550.4</v>
      </c>
      <c r="BF81" s="100">
        <v>12</v>
      </c>
      <c r="BG81" s="100">
        <v>9043.2000000000007</v>
      </c>
      <c r="BH81" s="100">
        <v>18</v>
      </c>
      <c r="BI81" s="100">
        <v>13564.800000000001</v>
      </c>
      <c r="BJ81" s="100">
        <v>20</v>
      </c>
      <c r="BK81" s="100">
        <v>15072</v>
      </c>
      <c r="BL81" s="100">
        <v>18</v>
      </c>
      <c r="BM81" s="100">
        <v>13564.800000000001</v>
      </c>
      <c r="BN81" s="100">
        <v>17</v>
      </c>
      <c r="BO81" s="100">
        <v>12811.2</v>
      </c>
      <c r="BP81" s="100">
        <v>17</v>
      </c>
      <c r="BQ81" s="100">
        <v>12811.2</v>
      </c>
      <c r="BR81" s="100">
        <v>10</v>
      </c>
      <c r="BS81" s="100">
        <v>7536</v>
      </c>
      <c r="BT81" s="100">
        <v>19</v>
      </c>
      <c r="BU81" s="100">
        <v>14318.4</v>
      </c>
      <c r="BV81" s="100">
        <v>16</v>
      </c>
      <c r="BW81" s="100">
        <v>12057.6</v>
      </c>
      <c r="BX81" s="100">
        <v>13</v>
      </c>
      <c r="BY81" s="100">
        <v>9796.8000000000011</v>
      </c>
      <c r="BZ81" s="100">
        <v>17</v>
      </c>
      <c r="CA81" s="100">
        <v>12811.2</v>
      </c>
      <c r="CB81" s="100">
        <v>10</v>
      </c>
      <c r="CC81" s="100">
        <v>7536</v>
      </c>
      <c r="CD81" s="100">
        <v>21</v>
      </c>
      <c r="CE81" s="100">
        <v>15825.6</v>
      </c>
      <c r="CF81" s="100">
        <v>12</v>
      </c>
      <c r="CG81" s="100">
        <v>9043.2000000000007</v>
      </c>
      <c r="CH81" s="100">
        <v>19</v>
      </c>
      <c r="CI81" s="100">
        <v>14318.4</v>
      </c>
      <c r="CJ81" s="100">
        <v>16</v>
      </c>
      <c r="CK81" s="100">
        <v>12057.6</v>
      </c>
      <c r="CL81" s="100">
        <v>15</v>
      </c>
      <c r="CM81" s="100">
        <v>11304</v>
      </c>
      <c r="CN81" s="100">
        <v>13</v>
      </c>
      <c r="CO81" s="100">
        <v>9796.8000000000011</v>
      </c>
      <c r="CP81" s="100">
        <v>16</v>
      </c>
      <c r="CQ81" s="100">
        <v>12057.6</v>
      </c>
      <c r="CR81" s="100">
        <v>17</v>
      </c>
      <c r="CS81" s="100">
        <v>12811.2</v>
      </c>
      <c r="CT81" s="100">
        <v>21</v>
      </c>
      <c r="CU81" s="100">
        <v>15825.6</v>
      </c>
    </row>
    <row r="82" spans="2:99">
      <c r="C82" s="99" t="s">
        <v>248</v>
      </c>
      <c r="D82" s="100">
        <v>10.892510598331638</v>
      </c>
      <c r="E82" s="100">
        <v>5542.1093924311363</v>
      </c>
      <c r="F82" s="100">
        <v>11</v>
      </c>
      <c r="G82" s="100">
        <v>5596.7999999999993</v>
      </c>
      <c r="H82" s="100">
        <v>14</v>
      </c>
      <c r="I82" s="100">
        <v>7123.1999999999989</v>
      </c>
      <c r="J82" s="100">
        <v>15</v>
      </c>
      <c r="K82" s="100">
        <v>7631.9999999999982</v>
      </c>
      <c r="L82" s="100">
        <v>12</v>
      </c>
      <c r="M82" s="100">
        <v>6105.5999999999985</v>
      </c>
      <c r="N82" s="100">
        <v>19</v>
      </c>
      <c r="O82" s="100">
        <v>9667.1999999999989</v>
      </c>
      <c r="P82" s="100">
        <v>18</v>
      </c>
      <c r="Q82" s="100">
        <v>9158.3999999999978</v>
      </c>
      <c r="R82" s="100">
        <v>11</v>
      </c>
      <c r="S82" s="100">
        <v>5596.7999999999993</v>
      </c>
      <c r="T82" s="100">
        <v>15</v>
      </c>
      <c r="U82" s="100">
        <v>7631.9999999999982</v>
      </c>
      <c r="V82" s="100">
        <v>13</v>
      </c>
      <c r="W82" s="100">
        <v>6614.3999999999987</v>
      </c>
      <c r="X82" s="100">
        <v>10</v>
      </c>
      <c r="Y82" s="100">
        <v>5087.9999999999991</v>
      </c>
      <c r="Z82" s="100">
        <v>20</v>
      </c>
      <c r="AA82" s="100">
        <v>10175.999999999998</v>
      </c>
      <c r="AB82" s="100">
        <v>17</v>
      </c>
      <c r="AC82" s="100">
        <v>8649.5999999999985</v>
      </c>
      <c r="AD82" s="100">
        <v>11</v>
      </c>
      <c r="AE82" s="100">
        <v>5596.7999999999993</v>
      </c>
      <c r="AF82" s="100">
        <v>13</v>
      </c>
      <c r="AG82" s="100">
        <v>6614.3999999999987</v>
      </c>
      <c r="AH82" s="100">
        <v>15</v>
      </c>
      <c r="AI82" s="100">
        <v>7631.9999999999982</v>
      </c>
      <c r="AJ82" s="100">
        <v>14</v>
      </c>
      <c r="AK82" s="100">
        <v>7123.1999999999989</v>
      </c>
      <c r="AL82" s="100">
        <v>12</v>
      </c>
      <c r="AM82" s="100">
        <v>6105.5999999999985</v>
      </c>
      <c r="AN82" s="100">
        <v>18</v>
      </c>
      <c r="AO82" s="100">
        <v>9158.3999999999978</v>
      </c>
      <c r="AP82" s="100">
        <v>20</v>
      </c>
      <c r="AQ82" s="100">
        <v>10175.999999999998</v>
      </c>
      <c r="AR82" s="100">
        <v>12</v>
      </c>
      <c r="AS82" s="100">
        <v>6105.5999999999985</v>
      </c>
      <c r="AT82" s="100">
        <v>16</v>
      </c>
      <c r="AU82" s="100">
        <v>8140.7999999999984</v>
      </c>
      <c r="AV82" s="100">
        <v>20</v>
      </c>
      <c r="AW82" s="100">
        <v>10175.999999999998</v>
      </c>
      <c r="AX82" s="100">
        <v>14</v>
      </c>
      <c r="AY82" s="100">
        <v>7123.1999999999989</v>
      </c>
      <c r="AZ82" s="100">
        <v>15</v>
      </c>
      <c r="BA82" s="100">
        <v>7631.9999999999982</v>
      </c>
      <c r="BB82" s="100">
        <v>20</v>
      </c>
      <c r="BC82" s="100">
        <v>10175.999999999998</v>
      </c>
      <c r="BD82" s="100">
        <v>15</v>
      </c>
      <c r="BE82" s="100">
        <v>7631.9999999999982</v>
      </c>
      <c r="BF82" s="100">
        <v>12</v>
      </c>
      <c r="BG82" s="100">
        <v>6105.5999999999985</v>
      </c>
      <c r="BH82" s="100">
        <v>18</v>
      </c>
      <c r="BI82" s="100">
        <v>9158.3999999999978</v>
      </c>
      <c r="BJ82" s="100">
        <v>22</v>
      </c>
      <c r="BK82" s="100">
        <v>11193.599999999999</v>
      </c>
      <c r="BL82" s="100">
        <v>20</v>
      </c>
      <c r="BM82" s="100">
        <v>10175.999999999998</v>
      </c>
      <c r="BN82" s="100">
        <v>15</v>
      </c>
      <c r="BO82" s="100">
        <v>7631.9999999999982</v>
      </c>
      <c r="BP82" s="100">
        <v>15</v>
      </c>
      <c r="BQ82" s="100">
        <v>7631.9999999999982</v>
      </c>
      <c r="BR82" s="100">
        <v>12</v>
      </c>
      <c r="BS82" s="100">
        <v>6105.5999999999985</v>
      </c>
      <c r="BT82" s="100">
        <v>19</v>
      </c>
      <c r="BU82" s="100">
        <v>9667.1999999999989</v>
      </c>
      <c r="BV82" s="100">
        <v>17</v>
      </c>
      <c r="BW82" s="100">
        <v>8649.5999999999985</v>
      </c>
      <c r="BX82" s="100">
        <v>14</v>
      </c>
      <c r="BY82" s="100">
        <v>7123.1999999999989</v>
      </c>
      <c r="BZ82" s="100">
        <v>15</v>
      </c>
      <c r="CA82" s="100">
        <v>7631.9999999999982</v>
      </c>
      <c r="CB82" s="100">
        <v>11</v>
      </c>
      <c r="CC82" s="100">
        <v>5596.7999999999993</v>
      </c>
      <c r="CD82" s="100">
        <v>22</v>
      </c>
      <c r="CE82" s="100">
        <v>11193.599999999999</v>
      </c>
      <c r="CF82" s="100">
        <v>11</v>
      </c>
      <c r="CG82" s="100">
        <v>5596.7999999999993</v>
      </c>
      <c r="CH82" s="100">
        <v>20</v>
      </c>
      <c r="CI82" s="100">
        <v>10175.999999999998</v>
      </c>
      <c r="CJ82" s="100">
        <v>19</v>
      </c>
      <c r="CK82" s="100">
        <v>9667.1999999999989</v>
      </c>
      <c r="CL82" s="100">
        <v>16</v>
      </c>
      <c r="CM82" s="100">
        <v>8140.7999999999984</v>
      </c>
      <c r="CN82" s="100">
        <v>12</v>
      </c>
      <c r="CO82" s="100">
        <v>6105.5999999999985</v>
      </c>
      <c r="CP82" s="100">
        <v>18</v>
      </c>
      <c r="CQ82" s="100">
        <v>9158.3999999999978</v>
      </c>
      <c r="CR82" s="100">
        <v>20</v>
      </c>
      <c r="CS82" s="100">
        <v>10175.999999999998</v>
      </c>
      <c r="CT82" s="100">
        <v>19</v>
      </c>
      <c r="CU82" s="100">
        <v>9667.1999999999989</v>
      </c>
    </row>
    <row r="83" spans="2:99">
      <c r="C83" s="99" t="s">
        <v>249</v>
      </c>
      <c r="D83" s="100">
        <v>10.910372041259254</v>
      </c>
      <c r="E83" s="100">
        <v>9387.2841042994623</v>
      </c>
      <c r="F83" s="100">
        <v>10</v>
      </c>
      <c r="G83" s="100">
        <v>8604</v>
      </c>
      <c r="H83" s="100">
        <v>12</v>
      </c>
      <c r="I83" s="100">
        <v>10324.799999999999</v>
      </c>
      <c r="J83" s="100">
        <v>13</v>
      </c>
      <c r="K83" s="100">
        <v>11185.199999999999</v>
      </c>
      <c r="L83" s="100">
        <v>11</v>
      </c>
      <c r="M83" s="100">
        <v>9464.4</v>
      </c>
      <c r="N83" s="100">
        <v>20</v>
      </c>
      <c r="O83" s="100">
        <v>17208</v>
      </c>
      <c r="P83" s="100">
        <v>19</v>
      </c>
      <c r="Q83" s="100">
        <v>16347.6</v>
      </c>
      <c r="R83" s="100">
        <v>10</v>
      </c>
      <c r="S83" s="100">
        <v>8604</v>
      </c>
      <c r="T83" s="100">
        <v>17</v>
      </c>
      <c r="U83" s="100">
        <v>14626.8</v>
      </c>
      <c r="V83" s="100">
        <v>14</v>
      </c>
      <c r="W83" s="100">
        <v>12045.6</v>
      </c>
      <c r="X83" s="100">
        <v>11</v>
      </c>
      <c r="Y83" s="100">
        <v>9464.4</v>
      </c>
      <c r="Z83" s="100">
        <v>19</v>
      </c>
      <c r="AA83" s="100">
        <v>16347.6</v>
      </c>
      <c r="AB83" s="100">
        <v>16</v>
      </c>
      <c r="AC83" s="100">
        <v>13766.4</v>
      </c>
      <c r="AD83" s="100">
        <v>11</v>
      </c>
      <c r="AE83" s="100">
        <v>9464.4</v>
      </c>
      <c r="AF83" s="100">
        <v>12</v>
      </c>
      <c r="AG83" s="100">
        <v>10324.799999999999</v>
      </c>
      <c r="AH83" s="100">
        <v>16</v>
      </c>
      <c r="AI83" s="100">
        <v>13766.4</v>
      </c>
      <c r="AJ83" s="100">
        <v>16</v>
      </c>
      <c r="AK83" s="100">
        <v>13766.4</v>
      </c>
      <c r="AL83" s="100">
        <v>14</v>
      </c>
      <c r="AM83" s="100">
        <v>12045.6</v>
      </c>
      <c r="AN83" s="100">
        <v>21</v>
      </c>
      <c r="AO83" s="100">
        <v>18068.399999999998</v>
      </c>
      <c r="AP83" s="100">
        <v>19</v>
      </c>
      <c r="AQ83" s="100">
        <v>16347.6</v>
      </c>
      <c r="AR83" s="100">
        <v>11</v>
      </c>
      <c r="AS83" s="100">
        <v>9464.4</v>
      </c>
      <c r="AT83" s="100">
        <v>16</v>
      </c>
      <c r="AU83" s="100">
        <v>13766.4</v>
      </c>
      <c r="AV83" s="100">
        <v>21</v>
      </c>
      <c r="AW83" s="100">
        <v>18068.399999999998</v>
      </c>
      <c r="AX83" s="100">
        <v>13</v>
      </c>
      <c r="AY83" s="100">
        <v>11185.199999999999</v>
      </c>
      <c r="AZ83" s="100">
        <v>14</v>
      </c>
      <c r="BA83" s="100">
        <v>12045.6</v>
      </c>
      <c r="BB83" s="100">
        <v>18</v>
      </c>
      <c r="BC83" s="100">
        <v>15487.199999999999</v>
      </c>
      <c r="BD83" s="100">
        <v>12</v>
      </c>
      <c r="BE83" s="100">
        <v>10324.799999999999</v>
      </c>
      <c r="BF83" s="100">
        <v>12</v>
      </c>
      <c r="BG83" s="100">
        <v>10324.799999999999</v>
      </c>
      <c r="BH83" s="100">
        <v>18</v>
      </c>
      <c r="BI83" s="100">
        <v>15487.199999999999</v>
      </c>
      <c r="BJ83" s="100">
        <v>18</v>
      </c>
      <c r="BK83" s="100">
        <v>15487.199999999999</v>
      </c>
      <c r="BL83" s="100">
        <v>20</v>
      </c>
      <c r="BM83" s="100">
        <v>17208</v>
      </c>
      <c r="BN83" s="100">
        <v>16</v>
      </c>
      <c r="BO83" s="100">
        <v>13766.4</v>
      </c>
      <c r="BP83" s="100">
        <v>16</v>
      </c>
      <c r="BQ83" s="100">
        <v>13766.4</v>
      </c>
      <c r="BR83" s="100">
        <v>10</v>
      </c>
      <c r="BS83" s="100">
        <v>8604</v>
      </c>
      <c r="BT83" s="100">
        <v>21</v>
      </c>
      <c r="BU83" s="100">
        <v>18068.399999999998</v>
      </c>
      <c r="BV83" s="100">
        <v>14</v>
      </c>
      <c r="BW83" s="100">
        <v>12045.6</v>
      </c>
      <c r="BX83" s="100">
        <v>13</v>
      </c>
      <c r="BY83" s="100">
        <v>11185.199999999999</v>
      </c>
      <c r="BZ83" s="100">
        <v>16</v>
      </c>
      <c r="CA83" s="100">
        <v>13766.4</v>
      </c>
      <c r="CB83" s="100">
        <v>10</v>
      </c>
      <c r="CC83" s="100">
        <v>8604</v>
      </c>
      <c r="CD83" s="100">
        <v>21</v>
      </c>
      <c r="CE83" s="100">
        <v>18068.399999999998</v>
      </c>
      <c r="CF83" s="100">
        <v>12</v>
      </c>
      <c r="CG83" s="100">
        <v>10324.799999999999</v>
      </c>
      <c r="CH83" s="100">
        <v>19</v>
      </c>
      <c r="CI83" s="100">
        <v>16347.6</v>
      </c>
      <c r="CJ83" s="100">
        <v>16</v>
      </c>
      <c r="CK83" s="100">
        <v>13766.4</v>
      </c>
      <c r="CL83" s="100">
        <v>13</v>
      </c>
      <c r="CM83" s="100">
        <v>11185.199999999999</v>
      </c>
      <c r="CN83" s="100">
        <v>14</v>
      </c>
      <c r="CO83" s="100">
        <v>12045.6</v>
      </c>
      <c r="CP83" s="100">
        <v>17</v>
      </c>
      <c r="CQ83" s="100">
        <v>14626.8</v>
      </c>
      <c r="CR83" s="100">
        <v>18</v>
      </c>
      <c r="CS83" s="100">
        <v>15487.199999999999</v>
      </c>
      <c r="CT83" s="100">
        <v>17</v>
      </c>
      <c r="CU83" s="100">
        <v>14626.8</v>
      </c>
    </row>
    <row r="84" spans="2:99">
      <c r="C84" s="99" t="s">
        <v>250</v>
      </c>
      <c r="D84" s="100">
        <v>10.259129392576444</v>
      </c>
      <c r="E84" s="100">
        <v>8014.4318814807175</v>
      </c>
      <c r="F84" s="100">
        <v>9</v>
      </c>
      <c r="G84" s="100">
        <v>7030.7999999999993</v>
      </c>
      <c r="H84" s="100">
        <v>14</v>
      </c>
      <c r="I84" s="100">
        <v>10936.8</v>
      </c>
      <c r="J84" s="100">
        <v>13</v>
      </c>
      <c r="K84" s="100">
        <v>10155.599999999999</v>
      </c>
      <c r="L84" s="100">
        <v>13</v>
      </c>
      <c r="M84" s="100">
        <v>10155.599999999999</v>
      </c>
      <c r="N84" s="100">
        <v>18</v>
      </c>
      <c r="O84" s="100">
        <v>14061.599999999999</v>
      </c>
      <c r="P84" s="100">
        <v>19</v>
      </c>
      <c r="Q84" s="100">
        <v>14842.8</v>
      </c>
      <c r="R84" s="100">
        <v>9</v>
      </c>
      <c r="S84" s="100">
        <v>7030.7999999999993</v>
      </c>
      <c r="T84" s="100">
        <v>15</v>
      </c>
      <c r="U84" s="100">
        <v>11717.999999999998</v>
      </c>
      <c r="V84" s="100">
        <v>14</v>
      </c>
      <c r="W84" s="100">
        <v>10936.8</v>
      </c>
      <c r="X84" s="100">
        <v>9</v>
      </c>
      <c r="Y84" s="100">
        <v>7030.7999999999993</v>
      </c>
      <c r="Z84" s="100">
        <v>20</v>
      </c>
      <c r="AA84" s="100">
        <v>15623.999999999998</v>
      </c>
      <c r="AB84" s="100">
        <v>15</v>
      </c>
      <c r="AC84" s="100">
        <v>11717.999999999998</v>
      </c>
      <c r="AD84" s="100">
        <v>11</v>
      </c>
      <c r="AE84" s="100">
        <v>8593.1999999999989</v>
      </c>
      <c r="AF84" s="100">
        <v>11</v>
      </c>
      <c r="AG84" s="100">
        <v>8593.1999999999989</v>
      </c>
      <c r="AH84" s="100">
        <v>15</v>
      </c>
      <c r="AI84" s="100">
        <v>11717.999999999998</v>
      </c>
      <c r="AJ84" s="100">
        <v>16</v>
      </c>
      <c r="AK84" s="100">
        <v>12499.199999999999</v>
      </c>
      <c r="AL84" s="100">
        <v>13</v>
      </c>
      <c r="AM84" s="100">
        <v>10155.599999999999</v>
      </c>
      <c r="AN84" s="100">
        <v>19</v>
      </c>
      <c r="AO84" s="100">
        <v>14842.8</v>
      </c>
      <c r="AP84" s="100">
        <v>19</v>
      </c>
      <c r="AQ84" s="100">
        <v>14842.8</v>
      </c>
      <c r="AR84" s="100">
        <v>12</v>
      </c>
      <c r="AS84" s="100">
        <v>9374.4</v>
      </c>
      <c r="AT84" s="100">
        <v>14</v>
      </c>
      <c r="AU84" s="100">
        <v>10936.8</v>
      </c>
      <c r="AV84" s="100">
        <v>20</v>
      </c>
      <c r="AW84" s="100">
        <v>15623.999999999998</v>
      </c>
      <c r="AX84" s="100">
        <v>12</v>
      </c>
      <c r="AY84" s="100">
        <v>9374.4</v>
      </c>
      <c r="AZ84" s="100">
        <v>13</v>
      </c>
      <c r="BA84" s="100">
        <v>10155.599999999999</v>
      </c>
      <c r="BB84" s="100">
        <v>17</v>
      </c>
      <c r="BC84" s="100">
        <v>13280.4</v>
      </c>
      <c r="BD84" s="100">
        <v>12</v>
      </c>
      <c r="BE84" s="100">
        <v>9374.4</v>
      </c>
      <c r="BF84" s="100">
        <v>12</v>
      </c>
      <c r="BG84" s="100">
        <v>9374.4</v>
      </c>
      <c r="BH84" s="100">
        <v>17</v>
      </c>
      <c r="BI84" s="100">
        <v>13280.4</v>
      </c>
      <c r="BJ84" s="100">
        <v>20</v>
      </c>
      <c r="BK84" s="100">
        <v>15623.999999999998</v>
      </c>
      <c r="BL84" s="100">
        <v>18</v>
      </c>
      <c r="BM84" s="100">
        <v>14061.599999999999</v>
      </c>
      <c r="BN84" s="100">
        <v>16</v>
      </c>
      <c r="BO84" s="100">
        <v>12499.199999999999</v>
      </c>
      <c r="BP84" s="100">
        <v>16</v>
      </c>
      <c r="BQ84" s="100">
        <v>12499.199999999999</v>
      </c>
      <c r="BR84" s="100">
        <v>11</v>
      </c>
      <c r="BS84" s="100">
        <v>8593.1999999999989</v>
      </c>
      <c r="BT84" s="100">
        <v>21</v>
      </c>
      <c r="BU84" s="100">
        <v>16405.199999999997</v>
      </c>
      <c r="BV84" s="100">
        <v>16</v>
      </c>
      <c r="BW84" s="100">
        <v>12499.199999999999</v>
      </c>
      <c r="BX84" s="100">
        <v>15</v>
      </c>
      <c r="BY84" s="100">
        <v>11717.999999999998</v>
      </c>
      <c r="BZ84" s="100">
        <v>17</v>
      </c>
      <c r="CA84" s="100">
        <v>13280.4</v>
      </c>
      <c r="CB84" s="100">
        <v>10</v>
      </c>
      <c r="CC84" s="100">
        <v>7811.9999999999991</v>
      </c>
      <c r="CD84" s="100">
        <v>22</v>
      </c>
      <c r="CE84" s="100">
        <v>17186.399999999998</v>
      </c>
      <c r="CF84" s="100">
        <v>12</v>
      </c>
      <c r="CG84" s="100">
        <v>9374.4</v>
      </c>
      <c r="CH84" s="100">
        <v>17</v>
      </c>
      <c r="CI84" s="100">
        <v>13280.4</v>
      </c>
      <c r="CJ84" s="100">
        <v>17</v>
      </c>
      <c r="CK84" s="100">
        <v>13280.4</v>
      </c>
      <c r="CL84" s="100">
        <v>14</v>
      </c>
      <c r="CM84" s="100">
        <v>10936.8</v>
      </c>
      <c r="CN84" s="100">
        <v>13</v>
      </c>
      <c r="CO84" s="100">
        <v>10155.599999999999</v>
      </c>
      <c r="CP84" s="100">
        <v>16</v>
      </c>
      <c r="CQ84" s="100">
        <v>12499.199999999999</v>
      </c>
      <c r="CR84" s="100">
        <v>19</v>
      </c>
      <c r="CS84" s="100">
        <v>14842.8</v>
      </c>
      <c r="CT84" s="100">
        <v>21</v>
      </c>
      <c r="CU84" s="100">
        <v>16405.199999999997</v>
      </c>
    </row>
    <row r="85" spans="2:99">
      <c r="C85" s="99" t="s">
        <v>251</v>
      </c>
      <c r="D85" s="100">
        <v>10.276990835504058</v>
      </c>
      <c r="E85" s="100">
        <v>1541.5486253256088</v>
      </c>
      <c r="F85" s="100">
        <v>10</v>
      </c>
      <c r="G85" s="100">
        <v>1500</v>
      </c>
      <c r="H85" s="100">
        <v>15</v>
      </c>
      <c r="I85" s="100">
        <v>2250</v>
      </c>
      <c r="J85" s="100">
        <v>16</v>
      </c>
      <c r="K85" s="100">
        <v>2400</v>
      </c>
      <c r="L85" s="100">
        <v>12</v>
      </c>
      <c r="M85" s="100">
        <v>1800</v>
      </c>
      <c r="N85" s="100">
        <v>20</v>
      </c>
      <c r="O85" s="100">
        <v>3000</v>
      </c>
      <c r="P85" s="100">
        <v>19</v>
      </c>
      <c r="Q85" s="100">
        <v>2850</v>
      </c>
      <c r="R85" s="100">
        <v>12</v>
      </c>
      <c r="S85" s="100">
        <v>1800</v>
      </c>
      <c r="T85" s="100">
        <v>16</v>
      </c>
      <c r="U85" s="100">
        <v>2400</v>
      </c>
      <c r="V85" s="100">
        <v>16</v>
      </c>
      <c r="W85" s="100">
        <v>2400</v>
      </c>
      <c r="X85" s="100">
        <v>11</v>
      </c>
      <c r="Y85" s="100">
        <v>1650</v>
      </c>
      <c r="Z85" s="100">
        <v>23</v>
      </c>
      <c r="AA85" s="100">
        <v>3450</v>
      </c>
      <c r="AB85" s="100">
        <v>18</v>
      </c>
      <c r="AC85" s="100">
        <v>2700</v>
      </c>
      <c r="AD85" s="100">
        <v>12</v>
      </c>
      <c r="AE85" s="100">
        <v>1800</v>
      </c>
      <c r="AF85" s="100">
        <v>14</v>
      </c>
      <c r="AG85" s="100">
        <v>2100</v>
      </c>
      <c r="AH85" s="100">
        <v>17</v>
      </c>
      <c r="AI85" s="100">
        <v>2550</v>
      </c>
      <c r="AJ85" s="100">
        <v>16</v>
      </c>
      <c r="AK85" s="100">
        <v>2400</v>
      </c>
      <c r="AL85" s="100">
        <v>15</v>
      </c>
      <c r="AM85" s="100">
        <v>2250</v>
      </c>
      <c r="AN85" s="100">
        <v>21</v>
      </c>
      <c r="AO85" s="100">
        <v>3150</v>
      </c>
      <c r="AP85" s="100">
        <v>18</v>
      </c>
      <c r="AQ85" s="100">
        <v>2700</v>
      </c>
      <c r="AR85" s="100">
        <v>12</v>
      </c>
      <c r="AS85" s="100">
        <v>1800</v>
      </c>
      <c r="AT85" s="100">
        <v>17</v>
      </c>
      <c r="AU85" s="100">
        <v>2550</v>
      </c>
      <c r="AV85" s="100">
        <v>22</v>
      </c>
      <c r="AW85" s="100">
        <v>3300</v>
      </c>
      <c r="AX85" s="100">
        <v>15</v>
      </c>
      <c r="AY85" s="100">
        <v>2250</v>
      </c>
      <c r="AZ85" s="100">
        <v>14</v>
      </c>
      <c r="BA85" s="100">
        <v>2100</v>
      </c>
      <c r="BB85" s="100">
        <v>21</v>
      </c>
      <c r="BC85" s="100">
        <v>3150</v>
      </c>
      <c r="BD85" s="100">
        <v>14</v>
      </c>
      <c r="BE85" s="100">
        <v>2100</v>
      </c>
      <c r="BF85" s="100">
        <v>14</v>
      </c>
      <c r="BG85" s="100">
        <v>2100</v>
      </c>
      <c r="BH85" s="100">
        <v>22</v>
      </c>
      <c r="BI85" s="100">
        <v>3300</v>
      </c>
      <c r="BJ85" s="100">
        <v>23</v>
      </c>
      <c r="BK85" s="100">
        <v>3450</v>
      </c>
      <c r="BL85" s="100">
        <v>20</v>
      </c>
      <c r="BM85" s="100">
        <v>3000</v>
      </c>
      <c r="BN85" s="100">
        <v>17</v>
      </c>
      <c r="BO85" s="100">
        <v>2550</v>
      </c>
      <c r="BP85" s="100">
        <v>17</v>
      </c>
      <c r="BQ85" s="100">
        <v>2550</v>
      </c>
      <c r="BR85" s="100">
        <v>12</v>
      </c>
      <c r="BS85" s="100">
        <v>1800</v>
      </c>
      <c r="BT85" s="100">
        <v>20</v>
      </c>
      <c r="BU85" s="100">
        <v>3000</v>
      </c>
      <c r="BV85" s="100">
        <v>18</v>
      </c>
      <c r="BW85" s="100">
        <v>2700</v>
      </c>
      <c r="BX85" s="100">
        <v>15</v>
      </c>
      <c r="BY85" s="100">
        <v>2250</v>
      </c>
      <c r="BZ85" s="100">
        <v>16</v>
      </c>
      <c r="CA85" s="100">
        <v>2400</v>
      </c>
      <c r="CB85" s="100">
        <v>11</v>
      </c>
      <c r="CC85" s="100">
        <v>1650</v>
      </c>
      <c r="CD85" s="100">
        <v>23</v>
      </c>
      <c r="CE85" s="100">
        <v>3450</v>
      </c>
      <c r="CF85" s="100">
        <v>13</v>
      </c>
      <c r="CG85" s="100">
        <v>1950</v>
      </c>
      <c r="CH85" s="100">
        <v>20</v>
      </c>
      <c r="CI85" s="100">
        <v>3000</v>
      </c>
      <c r="CJ85" s="100">
        <v>17</v>
      </c>
      <c r="CK85" s="100">
        <v>2550</v>
      </c>
      <c r="CL85" s="100">
        <v>16</v>
      </c>
      <c r="CM85" s="100">
        <v>2400</v>
      </c>
      <c r="CN85" s="100">
        <v>14</v>
      </c>
      <c r="CO85" s="100">
        <v>2100</v>
      </c>
      <c r="CP85" s="100">
        <v>17</v>
      </c>
      <c r="CQ85" s="100">
        <v>2550</v>
      </c>
      <c r="CR85" s="100">
        <v>18</v>
      </c>
      <c r="CS85" s="100">
        <v>2700</v>
      </c>
      <c r="CT85" s="100">
        <v>20</v>
      </c>
      <c r="CU85" s="100">
        <v>3000</v>
      </c>
    </row>
    <row r="86" spans="2:99">
      <c r="C86" s="99" t="s">
        <v>252</v>
      </c>
      <c r="D86" s="100">
        <v>10.856787712476406</v>
      </c>
      <c r="E86" s="100">
        <v>5862.6653647372586</v>
      </c>
      <c r="F86" s="100">
        <v>10</v>
      </c>
      <c r="G86" s="100">
        <v>5400</v>
      </c>
      <c r="H86" s="100">
        <v>15</v>
      </c>
      <c r="I86" s="100">
        <v>8100</v>
      </c>
      <c r="J86" s="100">
        <v>13</v>
      </c>
      <c r="K86" s="100">
        <v>7020</v>
      </c>
      <c r="L86" s="100">
        <v>13</v>
      </c>
      <c r="M86" s="100">
        <v>7020</v>
      </c>
      <c r="N86" s="100">
        <v>18</v>
      </c>
      <c r="O86" s="100">
        <v>9720</v>
      </c>
      <c r="P86" s="100">
        <v>18</v>
      </c>
      <c r="Q86" s="100">
        <v>9720</v>
      </c>
      <c r="R86" s="100">
        <v>10</v>
      </c>
      <c r="S86" s="100">
        <v>5400</v>
      </c>
      <c r="T86" s="100">
        <v>15</v>
      </c>
      <c r="U86" s="100">
        <v>8100</v>
      </c>
      <c r="V86" s="100">
        <v>14</v>
      </c>
      <c r="W86" s="100">
        <v>7560</v>
      </c>
      <c r="X86" s="100">
        <v>11</v>
      </c>
      <c r="Y86" s="100">
        <v>5940</v>
      </c>
      <c r="Z86" s="100">
        <v>19</v>
      </c>
      <c r="AA86" s="100">
        <v>10260</v>
      </c>
      <c r="AB86" s="100">
        <v>17</v>
      </c>
      <c r="AC86" s="100">
        <v>9180</v>
      </c>
      <c r="AD86" s="100">
        <v>11</v>
      </c>
      <c r="AE86" s="100">
        <v>5940</v>
      </c>
      <c r="AF86" s="100">
        <v>11</v>
      </c>
      <c r="AG86" s="100">
        <v>5940</v>
      </c>
      <c r="AH86" s="100">
        <v>16</v>
      </c>
      <c r="AI86" s="100">
        <v>8640</v>
      </c>
      <c r="AJ86" s="100">
        <v>17</v>
      </c>
      <c r="AK86" s="100">
        <v>9180</v>
      </c>
      <c r="AL86" s="100">
        <v>12</v>
      </c>
      <c r="AM86" s="100">
        <v>6480</v>
      </c>
      <c r="AN86" s="100">
        <v>18</v>
      </c>
      <c r="AO86" s="100">
        <v>9720</v>
      </c>
      <c r="AP86" s="100">
        <v>21</v>
      </c>
      <c r="AQ86" s="100">
        <v>11340</v>
      </c>
      <c r="AR86" s="100">
        <v>11</v>
      </c>
      <c r="AS86" s="100">
        <v>5940</v>
      </c>
      <c r="AT86" s="100">
        <v>15</v>
      </c>
      <c r="AU86" s="100">
        <v>8100</v>
      </c>
      <c r="AV86" s="100">
        <v>21</v>
      </c>
      <c r="AW86" s="100">
        <v>11340</v>
      </c>
      <c r="AX86" s="100">
        <v>14</v>
      </c>
      <c r="AY86" s="100">
        <v>7560</v>
      </c>
      <c r="AZ86" s="100">
        <v>14</v>
      </c>
      <c r="BA86" s="100">
        <v>7560</v>
      </c>
      <c r="BB86" s="100">
        <v>20</v>
      </c>
      <c r="BC86" s="100">
        <v>10800</v>
      </c>
      <c r="BD86" s="100">
        <v>15</v>
      </c>
      <c r="BE86" s="100">
        <v>8100</v>
      </c>
      <c r="BF86" s="100">
        <v>12</v>
      </c>
      <c r="BG86" s="100">
        <v>6480</v>
      </c>
      <c r="BH86" s="100">
        <v>18</v>
      </c>
      <c r="BI86" s="100">
        <v>9720</v>
      </c>
      <c r="BJ86" s="100">
        <v>19</v>
      </c>
      <c r="BK86" s="100">
        <v>10260</v>
      </c>
      <c r="BL86" s="100">
        <v>21</v>
      </c>
      <c r="BM86" s="100">
        <v>11340</v>
      </c>
      <c r="BN86" s="100">
        <v>17</v>
      </c>
      <c r="BO86" s="100">
        <v>9180</v>
      </c>
      <c r="BP86" s="100">
        <v>16</v>
      </c>
      <c r="BQ86" s="100">
        <v>8640</v>
      </c>
      <c r="BR86" s="100">
        <v>12</v>
      </c>
      <c r="BS86" s="100">
        <v>6480</v>
      </c>
      <c r="BT86" s="100">
        <v>20</v>
      </c>
      <c r="BU86" s="100">
        <v>10800</v>
      </c>
      <c r="BV86" s="100">
        <v>17</v>
      </c>
      <c r="BW86" s="100">
        <v>9180</v>
      </c>
      <c r="BX86" s="100">
        <v>14</v>
      </c>
      <c r="BY86" s="100">
        <v>7560</v>
      </c>
      <c r="BZ86" s="100">
        <v>15</v>
      </c>
      <c r="CA86" s="100">
        <v>8100</v>
      </c>
      <c r="CB86" s="100">
        <v>11</v>
      </c>
      <c r="CC86" s="100">
        <v>5940</v>
      </c>
      <c r="CD86" s="100">
        <v>19</v>
      </c>
      <c r="CE86" s="100">
        <v>10260</v>
      </c>
      <c r="CF86" s="100">
        <v>12</v>
      </c>
      <c r="CG86" s="100">
        <v>6480</v>
      </c>
      <c r="CH86" s="100">
        <v>16</v>
      </c>
      <c r="CI86" s="100">
        <v>8640</v>
      </c>
      <c r="CJ86" s="100">
        <v>19</v>
      </c>
      <c r="CK86" s="100">
        <v>10260</v>
      </c>
      <c r="CL86" s="100">
        <v>14</v>
      </c>
      <c r="CM86" s="100">
        <v>7560</v>
      </c>
      <c r="CN86" s="100">
        <v>13</v>
      </c>
      <c r="CO86" s="100">
        <v>7020</v>
      </c>
      <c r="CP86" s="100">
        <v>17</v>
      </c>
      <c r="CQ86" s="100">
        <v>9180</v>
      </c>
      <c r="CR86" s="100">
        <v>17</v>
      </c>
      <c r="CS86" s="100">
        <v>9180</v>
      </c>
      <c r="CT86" s="100">
        <v>19</v>
      </c>
      <c r="CU86" s="100">
        <v>10260</v>
      </c>
    </row>
    <row r="87" spans="2:99">
      <c r="B87" s="99" t="s">
        <v>131</v>
      </c>
      <c r="C87" s="99" t="s">
        <v>253</v>
      </c>
      <c r="D87" s="100">
        <v>8.8673368805727328</v>
      </c>
      <c r="E87" s="100">
        <v>17333.870134143577</v>
      </c>
      <c r="F87" s="100">
        <v>8</v>
      </c>
      <c r="G87" s="100">
        <v>15638.4</v>
      </c>
      <c r="H87" s="100">
        <v>8</v>
      </c>
      <c r="I87" s="100">
        <v>15638.4</v>
      </c>
      <c r="J87" s="100">
        <v>10</v>
      </c>
      <c r="K87" s="100">
        <v>19548</v>
      </c>
      <c r="L87" s="100">
        <v>11</v>
      </c>
      <c r="M87" s="100">
        <v>21502.799999999999</v>
      </c>
      <c r="N87" s="100">
        <v>15</v>
      </c>
      <c r="O87" s="100">
        <v>29322</v>
      </c>
      <c r="P87" s="100">
        <v>9</v>
      </c>
      <c r="Q87" s="100">
        <v>17593.2</v>
      </c>
      <c r="R87" s="100">
        <v>9</v>
      </c>
      <c r="S87" s="100">
        <v>17593.2</v>
      </c>
      <c r="T87" s="100">
        <v>11</v>
      </c>
      <c r="U87" s="100">
        <v>21502.799999999999</v>
      </c>
      <c r="V87" s="100">
        <v>15</v>
      </c>
      <c r="W87" s="100">
        <v>29322</v>
      </c>
      <c r="X87" s="100">
        <v>13</v>
      </c>
      <c r="Y87" s="100">
        <v>25412.399999999998</v>
      </c>
      <c r="Z87" s="100">
        <v>12</v>
      </c>
      <c r="AA87" s="100">
        <v>23457.599999999999</v>
      </c>
      <c r="AB87" s="100">
        <v>13</v>
      </c>
      <c r="AC87" s="100">
        <v>25412.399999999998</v>
      </c>
      <c r="AD87" s="100">
        <v>13</v>
      </c>
      <c r="AE87" s="100">
        <v>25412.399999999998</v>
      </c>
      <c r="AF87" s="100">
        <v>13</v>
      </c>
      <c r="AG87" s="100">
        <v>25412.399999999998</v>
      </c>
      <c r="AH87" s="100">
        <v>12</v>
      </c>
      <c r="AI87" s="100">
        <v>23457.599999999999</v>
      </c>
      <c r="AJ87" s="100">
        <v>10</v>
      </c>
      <c r="AK87" s="100">
        <v>19548</v>
      </c>
      <c r="AL87" s="100">
        <v>16</v>
      </c>
      <c r="AM87" s="100">
        <v>31276.799999999999</v>
      </c>
      <c r="AN87" s="100">
        <v>15</v>
      </c>
      <c r="AO87" s="100">
        <v>29322</v>
      </c>
      <c r="AP87" s="100">
        <v>8</v>
      </c>
      <c r="AQ87" s="100">
        <v>15638.4</v>
      </c>
      <c r="AR87" s="100">
        <v>10</v>
      </c>
      <c r="AS87" s="100">
        <v>19548</v>
      </c>
      <c r="AT87" s="100">
        <v>9</v>
      </c>
      <c r="AU87" s="100">
        <v>17593.2</v>
      </c>
      <c r="AV87" s="100">
        <v>12</v>
      </c>
      <c r="AW87" s="100">
        <v>23457.599999999999</v>
      </c>
      <c r="AX87" s="100">
        <v>9</v>
      </c>
      <c r="AY87" s="100">
        <v>17593.2</v>
      </c>
      <c r="AZ87" s="100">
        <v>13</v>
      </c>
      <c r="BA87" s="100">
        <v>25412.399999999998</v>
      </c>
      <c r="BB87" s="100">
        <v>12</v>
      </c>
      <c r="BC87" s="100">
        <v>23457.599999999999</v>
      </c>
      <c r="BD87" s="100">
        <v>15</v>
      </c>
      <c r="BE87" s="100">
        <v>29322</v>
      </c>
      <c r="BF87" s="100">
        <v>14</v>
      </c>
      <c r="BG87" s="100">
        <v>27367.200000000001</v>
      </c>
      <c r="BH87" s="100">
        <v>9</v>
      </c>
      <c r="BI87" s="100">
        <v>17593.2</v>
      </c>
      <c r="BJ87" s="100">
        <v>14</v>
      </c>
      <c r="BK87" s="100">
        <v>27367.200000000001</v>
      </c>
      <c r="BL87" s="100">
        <v>14</v>
      </c>
      <c r="BM87" s="100">
        <v>27367.200000000001</v>
      </c>
      <c r="BN87" s="100">
        <v>10</v>
      </c>
      <c r="BO87" s="100">
        <v>19548</v>
      </c>
      <c r="BP87" s="100">
        <v>11</v>
      </c>
      <c r="BQ87" s="100">
        <v>21502.799999999999</v>
      </c>
      <c r="BR87" s="100">
        <v>10</v>
      </c>
      <c r="BS87" s="100">
        <v>19548</v>
      </c>
      <c r="BT87" s="100">
        <v>11</v>
      </c>
      <c r="BU87" s="100">
        <v>21502.799999999999</v>
      </c>
      <c r="BV87" s="100">
        <v>12</v>
      </c>
      <c r="BW87" s="100">
        <v>23457.599999999999</v>
      </c>
      <c r="BX87" s="100">
        <v>18</v>
      </c>
      <c r="BY87" s="100">
        <v>35186.400000000001</v>
      </c>
      <c r="BZ87" s="100">
        <v>11</v>
      </c>
      <c r="CA87" s="100">
        <v>21502.799999999999</v>
      </c>
      <c r="CB87" s="100">
        <v>9</v>
      </c>
      <c r="CC87" s="100">
        <v>17593.2</v>
      </c>
      <c r="CD87" s="100">
        <v>11</v>
      </c>
      <c r="CE87" s="100">
        <v>21502.799999999999</v>
      </c>
      <c r="CF87" s="100">
        <v>11</v>
      </c>
      <c r="CG87" s="100">
        <v>21502.799999999999</v>
      </c>
      <c r="CH87" s="100">
        <v>16</v>
      </c>
      <c r="CI87" s="100">
        <v>31276.799999999999</v>
      </c>
      <c r="CJ87" s="100">
        <v>15</v>
      </c>
      <c r="CK87" s="100">
        <v>29322</v>
      </c>
      <c r="CL87" s="100">
        <v>11</v>
      </c>
      <c r="CM87" s="100">
        <v>21502.799999999999</v>
      </c>
      <c r="CN87" s="100">
        <v>14</v>
      </c>
      <c r="CO87" s="100">
        <v>27367.200000000001</v>
      </c>
      <c r="CP87" s="100">
        <v>18</v>
      </c>
      <c r="CQ87" s="100">
        <v>35186.400000000001</v>
      </c>
      <c r="CR87" s="100">
        <v>9</v>
      </c>
      <c r="CS87" s="100">
        <v>17593.2</v>
      </c>
      <c r="CT87" s="100">
        <v>17</v>
      </c>
      <c r="CU87" s="100">
        <v>33231.599999999999</v>
      </c>
    </row>
    <row r="88" spans="2:99">
      <c r="C88" s="99" t="s">
        <v>254</v>
      </c>
      <c r="D88" s="100">
        <v>8.2875400036003892</v>
      </c>
      <c r="E88" s="100">
        <v>15683.340702813375</v>
      </c>
      <c r="F88" s="100">
        <v>7</v>
      </c>
      <c r="G88" s="100">
        <v>13246.8</v>
      </c>
      <c r="H88" s="100">
        <v>9</v>
      </c>
      <c r="I88" s="100">
        <v>17031.599999999999</v>
      </c>
      <c r="J88" s="100">
        <v>10</v>
      </c>
      <c r="K88" s="100">
        <v>18924</v>
      </c>
      <c r="L88" s="100">
        <v>11</v>
      </c>
      <c r="M88" s="100">
        <v>20816.399999999998</v>
      </c>
      <c r="N88" s="100">
        <v>14</v>
      </c>
      <c r="O88" s="100">
        <v>26493.599999999999</v>
      </c>
      <c r="P88" s="100">
        <v>7</v>
      </c>
      <c r="Q88" s="100">
        <v>13246.8</v>
      </c>
      <c r="R88" s="100">
        <v>8</v>
      </c>
      <c r="S88" s="100">
        <v>15139.199999999999</v>
      </c>
      <c r="T88" s="100">
        <v>12</v>
      </c>
      <c r="U88" s="100">
        <v>22708.799999999999</v>
      </c>
      <c r="V88" s="100">
        <v>13</v>
      </c>
      <c r="W88" s="100">
        <v>24601.199999999997</v>
      </c>
      <c r="X88" s="100">
        <v>13</v>
      </c>
      <c r="Y88" s="100">
        <v>24601.199999999997</v>
      </c>
      <c r="Z88" s="100">
        <v>10</v>
      </c>
      <c r="AA88" s="100">
        <v>18924</v>
      </c>
      <c r="AB88" s="100">
        <v>12</v>
      </c>
      <c r="AC88" s="100">
        <v>22708.799999999999</v>
      </c>
      <c r="AD88" s="100">
        <v>15</v>
      </c>
      <c r="AE88" s="100">
        <v>28385.999999999996</v>
      </c>
      <c r="AF88" s="100">
        <v>12</v>
      </c>
      <c r="AG88" s="100">
        <v>22708.799999999999</v>
      </c>
      <c r="AH88" s="100">
        <v>12</v>
      </c>
      <c r="AI88" s="100">
        <v>22708.799999999999</v>
      </c>
      <c r="AJ88" s="100">
        <v>8</v>
      </c>
      <c r="AK88" s="100">
        <v>15139.199999999999</v>
      </c>
      <c r="AL88" s="100">
        <v>15</v>
      </c>
      <c r="AM88" s="100">
        <v>28385.999999999996</v>
      </c>
      <c r="AN88" s="100">
        <v>15</v>
      </c>
      <c r="AO88" s="100">
        <v>28385.999999999996</v>
      </c>
      <c r="AP88" s="100">
        <v>9</v>
      </c>
      <c r="AQ88" s="100">
        <v>17031.599999999999</v>
      </c>
      <c r="AR88" s="100">
        <v>11</v>
      </c>
      <c r="AS88" s="100">
        <v>20816.399999999998</v>
      </c>
      <c r="AT88" s="100">
        <v>9</v>
      </c>
      <c r="AU88" s="100">
        <v>17031.599999999999</v>
      </c>
      <c r="AV88" s="100">
        <v>14</v>
      </c>
      <c r="AW88" s="100">
        <v>26493.599999999999</v>
      </c>
      <c r="AX88" s="100">
        <v>8</v>
      </c>
      <c r="AY88" s="100">
        <v>15139.199999999999</v>
      </c>
      <c r="AZ88" s="100">
        <v>14</v>
      </c>
      <c r="BA88" s="100">
        <v>26493.599999999999</v>
      </c>
      <c r="BB88" s="100">
        <v>11</v>
      </c>
      <c r="BC88" s="100">
        <v>20816.399999999998</v>
      </c>
      <c r="BD88" s="100">
        <v>16</v>
      </c>
      <c r="BE88" s="100">
        <v>30278.399999999998</v>
      </c>
      <c r="BF88" s="100">
        <v>13</v>
      </c>
      <c r="BG88" s="100">
        <v>24601.199999999997</v>
      </c>
      <c r="BH88" s="100">
        <v>10</v>
      </c>
      <c r="BI88" s="100">
        <v>18924</v>
      </c>
      <c r="BJ88" s="100">
        <v>12</v>
      </c>
      <c r="BK88" s="100">
        <v>22708.799999999999</v>
      </c>
      <c r="BL88" s="100">
        <v>15</v>
      </c>
      <c r="BM88" s="100">
        <v>28385.999999999996</v>
      </c>
      <c r="BN88" s="100">
        <v>11</v>
      </c>
      <c r="BO88" s="100">
        <v>20816.399999999998</v>
      </c>
      <c r="BP88" s="100">
        <v>10</v>
      </c>
      <c r="BQ88" s="100">
        <v>18924</v>
      </c>
      <c r="BR88" s="100">
        <v>9</v>
      </c>
      <c r="BS88" s="100">
        <v>17031.599999999999</v>
      </c>
      <c r="BT88" s="100">
        <v>13</v>
      </c>
      <c r="BU88" s="100">
        <v>24601.199999999997</v>
      </c>
      <c r="BV88" s="100">
        <v>12</v>
      </c>
      <c r="BW88" s="100">
        <v>22708.799999999999</v>
      </c>
      <c r="BX88" s="100">
        <v>18</v>
      </c>
      <c r="BY88" s="100">
        <v>34063.199999999997</v>
      </c>
      <c r="BZ88" s="100">
        <v>11</v>
      </c>
      <c r="CA88" s="100">
        <v>20816.399999999998</v>
      </c>
      <c r="CB88" s="100">
        <v>10</v>
      </c>
      <c r="CC88" s="100">
        <v>18924</v>
      </c>
      <c r="CD88" s="100">
        <v>9</v>
      </c>
      <c r="CE88" s="100">
        <v>17031.599999999999</v>
      </c>
      <c r="CF88" s="100">
        <v>12</v>
      </c>
      <c r="CG88" s="100">
        <v>22708.799999999999</v>
      </c>
      <c r="CH88" s="100">
        <v>14</v>
      </c>
      <c r="CI88" s="100">
        <v>26493.599999999999</v>
      </c>
      <c r="CJ88" s="100">
        <v>18</v>
      </c>
      <c r="CK88" s="100">
        <v>34063.199999999997</v>
      </c>
      <c r="CL88" s="100">
        <v>10</v>
      </c>
      <c r="CM88" s="100">
        <v>18924</v>
      </c>
      <c r="CN88" s="100">
        <v>14</v>
      </c>
      <c r="CO88" s="100">
        <v>26493.599999999999</v>
      </c>
      <c r="CP88" s="100">
        <v>16</v>
      </c>
      <c r="CQ88" s="100">
        <v>30278.399999999998</v>
      </c>
      <c r="CR88" s="100">
        <v>10</v>
      </c>
      <c r="CS88" s="100">
        <v>18924</v>
      </c>
      <c r="CT88" s="100">
        <v>16</v>
      </c>
      <c r="CU88" s="100">
        <v>30278.399999999998</v>
      </c>
    </row>
    <row r="89" spans="2:99">
      <c r="C89" s="99" t="s">
        <v>255</v>
      </c>
      <c r="D89" s="100">
        <v>8.8673368805727328</v>
      </c>
      <c r="E89" s="100">
        <v>21260.326904861184</v>
      </c>
      <c r="F89" s="100">
        <v>7</v>
      </c>
      <c r="G89" s="100">
        <v>16783.2</v>
      </c>
      <c r="H89" s="100">
        <v>8</v>
      </c>
      <c r="I89" s="100">
        <v>19180.8</v>
      </c>
      <c r="J89" s="100">
        <v>11</v>
      </c>
      <c r="K89" s="100">
        <v>26373.599999999999</v>
      </c>
      <c r="L89" s="100">
        <v>12</v>
      </c>
      <c r="M89" s="100">
        <v>28771.199999999997</v>
      </c>
      <c r="N89" s="100">
        <v>14</v>
      </c>
      <c r="O89" s="100">
        <v>33566.400000000001</v>
      </c>
      <c r="P89" s="100">
        <v>8</v>
      </c>
      <c r="Q89" s="100">
        <v>19180.8</v>
      </c>
      <c r="R89" s="100">
        <v>8</v>
      </c>
      <c r="S89" s="100">
        <v>19180.8</v>
      </c>
      <c r="T89" s="100">
        <v>10</v>
      </c>
      <c r="U89" s="100">
        <v>23976</v>
      </c>
      <c r="V89" s="100">
        <v>14</v>
      </c>
      <c r="W89" s="100">
        <v>33566.400000000001</v>
      </c>
      <c r="X89" s="100">
        <v>14</v>
      </c>
      <c r="Y89" s="100">
        <v>33566.400000000001</v>
      </c>
      <c r="Z89" s="100">
        <v>11</v>
      </c>
      <c r="AA89" s="100">
        <v>26373.599999999999</v>
      </c>
      <c r="AB89" s="100">
        <v>12</v>
      </c>
      <c r="AC89" s="100">
        <v>28771.199999999997</v>
      </c>
      <c r="AD89" s="100">
        <v>13</v>
      </c>
      <c r="AE89" s="100">
        <v>31168.799999999999</v>
      </c>
      <c r="AF89" s="100">
        <v>12</v>
      </c>
      <c r="AG89" s="100">
        <v>28771.199999999997</v>
      </c>
      <c r="AH89" s="100">
        <v>10</v>
      </c>
      <c r="AI89" s="100">
        <v>23976</v>
      </c>
      <c r="AJ89" s="100">
        <v>9</v>
      </c>
      <c r="AK89" s="100">
        <v>21578.399999999998</v>
      </c>
      <c r="AL89" s="100">
        <v>14</v>
      </c>
      <c r="AM89" s="100">
        <v>33566.400000000001</v>
      </c>
      <c r="AN89" s="100">
        <v>15</v>
      </c>
      <c r="AO89" s="100">
        <v>35964</v>
      </c>
      <c r="AP89" s="100">
        <v>8</v>
      </c>
      <c r="AQ89" s="100">
        <v>19180.8</v>
      </c>
      <c r="AR89" s="100">
        <v>11</v>
      </c>
      <c r="AS89" s="100">
        <v>26373.599999999999</v>
      </c>
      <c r="AT89" s="100">
        <v>8</v>
      </c>
      <c r="AU89" s="100">
        <v>19180.8</v>
      </c>
      <c r="AV89" s="100">
        <v>13</v>
      </c>
      <c r="AW89" s="100">
        <v>31168.799999999999</v>
      </c>
      <c r="AX89" s="100">
        <v>8</v>
      </c>
      <c r="AY89" s="100">
        <v>19180.8</v>
      </c>
      <c r="AZ89" s="100">
        <v>13</v>
      </c>
      <c r="BA89" s="100">
        <v>31168.799999999999</v>
      </c>
      <c r="BB89" s="100">
        <v>11</v>
      </c>
      <c r="BC89" s="100">
        <v>26373.599999999999</v>
      </c>
      <c r="BD89" s="100">
        <v>16</v>
      </c>
      <c r="BE89" s="100">
        <v>38361.599999999999</v>
      </c>
      <c r="BF89" s="100">
        <v>13</v>
      </c>
      <c r="BG89" s="100">
        <v>31168.799999999999</v>
      </c>
      <c r="BH89" s="100">
        <v>9</v>
      </c>
      <c r="BI89" s="100">
        <v>21578.399999999998</v>
      </c>
      <c r="BJ89" s="100">
        <v>13</v>
      </c>
      <c r="BK89" s="100">
        <v>31168.799999999999</v>
      </c>
      <c r="BL89" s="100">
        <v>15</v>
      </c>
      <c r="BM89" s="100">
        <v>35964</v>
      </c>
      <c r="BN89" s="100">
        <v>9</v>
      </c>
      <c r="BO89" s="100">
        <v>21578.399999999998</v>
      </c>
      <c r="BP89" s="100">
        <v>11</v>
      </c>
      <c r="BQ89" s="100">
        <v>26373.599999999999</v>
      </c>
      <c r="BR89" s="100">
        <v>9</v>
      </c>
      <c r="BS89" s="100">
        <v>21578.399999999998</v>
      </c>
      <c r="BT89" s="100">
        <v>12</v>
      </c>
      <c r="BU89" s="100">
        <v>28771.199999999997</v>
      </c>
      <c r="BV89" s="100">
        <v>12</v>
      </c>
      <c r="BW89" s="100">
        <v>28771.199999999997</v>
      </c>
      <c r="BX89" s="100">
        <v>17</v>
      </c>
      <c r="BY89" s="100">
        <v>40759.199999999997</v>
      </c>
      <c r="BZ89" s="100">
        <v>11</v>
      </c>
      <c r="CA89" s="100">
        <v>26373.599999999999</v>
      </c>
      <c r="CB89" s="100">
        <v>10</v>
      </c>
      <c r="CC89" s="100">
        <v>23976</v>
      </c>
      <c r="CD89" s="100">
        <v>9</v>
      </c>
      <c r="CE89" s="100">
        <v>21578.399999999998</v>
      </c>
      <c r="CF89" s="100">
        <v>10</v>
      </c>
      <c r="CG89" s="100">
        <v>23976</v>
      </c>
      <c r="CH89" s="100">
        <v>16</v>
      </c>
      <c r="CI89" s="100">
        <v>38361.599999999999</v>
      </c>
      <c r="CJ89" s="100">
        <v>16</v>
      </c>
      <c r="CK89" s="100">
        <v>38361.599999999999</v>
      </c>
      <c r="CL89" s="100">
        <v>11</v>
      </c>
      <c r="CM89" s="100">
        <v>26373.599999999999</v>
      </c>
      <c r="CN89" s="100">
        <v>13</v>
      </c>
      <c r="CO89" s="100">
        <v>31168.799999999999</v>
      </c>
      <c r="CP89" s="100">
        <v>15</v>
      </c>
      <c r="CQ89" s="100">
        <v>35964</v>
      </c>
      <c r="CR89" s="100">
        <v>9</v>
      </c>
      <c r="CS89" s="100">
        <v>21578.399999999998</v>
      </c>
      <c r="CT89" s="100">
        <v>16</v>
      </c>
      <c r="CU89" s="100">
        <v>38361.599999999999</v>
      </c>
    </row>
    <row r="90" spans="2:99">
      <c r="C90" s="99" t="s">
        <v>256</v>
      </c>
      <c r="D90" s="100">
        <v>8.8673368805727328</v>
      </c>
      <c r="E90" s="100">
        <v>19483.312593994408</v>
      </c>
      <c r="F90" s="100">
        <v>7</v>
      </c>
      <c r="G90" s="100">
        <v>15380.399999999998</v>
      </c>
      <c r="H90" s="100">
        <v>9</v>
      </c>
      <c r="I90" s="100">
        <v>19774.8</v>
      </c>
      <c r="J90" s="100">
        <v>11</v>
      </c>
      <c r="K90" s="100">
        <v>24169.199999999997</v>
      </c>
      <c r="L90" s="100">
        <v>10</v>
      </c>
      <c r="M90" s="100">
        <v>21972</v>
      </c>
      <c r="N90" s="100">
        <v>14</v>
      </c>
      <c r="O90" s="100">
        <v>30760.799999999996</v>
      </c>
      <c r="P90" s="100">
        <v>8</v>
      </c>
      <c r="Q90" s="100">
        <v>17577.599999999999</v>
      </c>
      <c r="R90" s="100">
        <v>8</v>
      </c>
      <c r="S90" s="100">
        <v>17577.599999999999</v>
      </c>
      <c r="T90" s="100">
        <v>11</v>
      </c>
      <c r="U90" s="100">
        <v>24169.199999999997</v>
      </c>
      <c r="V90" s="100">
        <v>15</v>
      </c>
      <c r="W90" s="100">
        <v>32958</v>
      </c>
      <c r="X90" s="100">
        <v>13</v>
      </c>
      <c r="Y90" s="100">
        <v>28563.599999999999</v>
      </c>
      <c r="Z90" s="100">
        <v>12</v>
      </c>
      <c r="AA90" s="100">
        <v>26366.399999999998</v>
      </c>
      <c r="AB90" s="100">
        <v>13</v>
      </c>
      <c r="AC90" s="100">
        <v>28563.599999999999</v>
      </c>
      <c r="AD90" s="100">
        <v>12</v>
      </c>
      <c r="AE90" s="100">
        <v>26366.399999999998</v>
      </c>
      <c r="AF90" s="100">
        <v>12</v>
      </c>
      <c r="AG90" s="100">
        <v>26366.399999999998</v>
      </c>
      <c r="AH90" s="100">
        <v>12</v>
      </c>
      <c r="AI90" s="100">
        <v>26366.399999999998</v>
      </c>
      <c r="AJ90" s="100">
        <v>9</v>
      </c>
      <c r="AK90" s="100">
        <v>19774.8</v>
      </c>
      <c r="AL90" s="100">
        <v>14</v>
      </c>
      <c r="AM90" s="100">
        <v>30760.799999999996</v>
      </c>
      <c r="AN90" s="100">
        <v>17</v>
      </c>
      <c r="AO90" s="100">
        <v>37352.399999999994</v>
      </c>
      <c r="AP90" s="100">
        <v>8</v>
      </c>
      <c r="AQ90" s="100">
        <v>17577.599999999999</v>
      </c>
      <c r="AR90" s="100">
        <v>10</v>
      </c>
      <c r="AS90" s="100">
        <v>21972</v>
      </c>
      <c r="AT90" s="100">
        <v>9</v>
      </c>
      <c r="AU90" s="100">
        <v>19774.8</v>
      </c>
      <c r="AV90" s="100">
        <v>14</v>
      </c>
      <c r="AW90" s="100">
        <v>30760.799999999996</v>
      </c>
      <c r="AX90" s="100">
        <v>9</v>
      </c>
      <c r="AY90" s="100">
        <v>19774.8</v>
      </c>
      <c r="AZ90" s="100">
        <v>12</v>
      </c>
      <c r="BA90" s="100">
        <v>26366.399999999998</v>
      </c>
      <c r="BB90" s="100">
        <v>12</v>
      </c>
      <c r="BC90" s="100">
        <v>26366.399999999998</v>
      </c>
      <c r="BD90" s="100">
        <v>16</v>
      </c>
      <c r="BE90" s="100">
        <v>35155.199999999997</v>
      </c>
      <c r="BF90" s="100">
        <v>13</v>
      </c>
      <c r="BG90" s="100">
        <v>28563.599999999999</v>
      </c>
      <c r="BH90" s="100">
        <v>10</v>
      </c>
      <c r="BI90" s="100">
        <v>21972</v>
      </c>
      <c r="BJ90" s="100">
        <v>12</v>
      </c>
      <c r="BK90" s="100">
        <v>26366.399999999998</v>
      </c>
      <c r="BL90" s="100">
        <v>14</v>
      </c>
      <c r="BM90" s="100">
        <v>30760.799999999996</v>
      </c>
      <c r="BN90" s="100">
        <v>10</v>
      </c>
      <c r="BO90" s="100">
        <v>21972</v>
      </c>
      <c r="BP90" s="100">
        <v>10</v>
      </c>
      <c r="BQ90" s="100">
        <v>21972</v>
      </c>
      <c r="BR90" s="100">
        <v>9</v>
      </c>
      <c r="BS90" s="100">
        <v>19774.8</v>
      </c>
      <c r="BT90" s="100">
        <v>13</v>
      </c>
      <c r="BU90" s="100">
        <v>28563.599999999999</v>
      </c>
      <c r="BV90" s="100">
        <v>11</v>
      </c>
      <c r="BW90" s="100">
        <v>24169.199999999997</v>
      </c>
      <c r="BX90" s="100">
        <v>16</v>
      </c>
      <c r="BY90" s="100">
        <v>35155.199999999997</v>
      </c>
      <c r="BZ90" s="100">
        <v>10</v>
      </c>
      <c r="CA90" s="100">
        <v>21972</v>
      </c>
      <c r="CB90" s="100">
        <v>9</v>
      </c>
      <c r="CC90" s="100">
        <v>19774.8</v>
      </c>
      <c r="CD90" s="100">
        <v>11</v>
      </c>
      <c r="CE90" s="100">
        <v>24169.199999999997</v>
      </c>
      <c r="CF90" s="100">
        <v>11</v>
      </c>
      <c r="CG90" s="100">
        <v>24169.199999999997</v>
      </c>
      <c r="CH90" s="100">
        <v>15</v>
      </c>
      <c r="CI90" s="100">
        <v>32958</v>
      </c>
      <c r="CJ90" s="100">
        <v>17</v>
      </c>
      <c r="CK90" s="100">
        <v>37352.399999999994</v>
      </c>
      <c r="CL90" s="100">
        <v>10</v>
      </c>
      <c r="CM90" s="100">
        <v>21972</v>
      </c>
      <c r="CN90" s="100">
        <v>13</v>
      </c>
      <c r="CO90" s="100">
        <v>28563.599999999999</v>
      </c>
      <c r="CP90" s="100">
        <v>17</v>
      </c>
      <c r="CQ90" s="100">
        <v>37352.399999999994</v>
      </c>
      <c r="CR90" s="100">
        <v>9</v>
      </c>
      <c r="CS90" s="100">
        <v>19774.8</v>
      </c>
      <c r="CT90" s="100">
        <v>17</v>
      </c>
      <c r="CU90" s="100">
        <v>37352.399999999994</v>
      </c>
    </row>
    <row r="91" spans="2:99">
      <c r="C91" s="99" t="s">
        <v>257</v>
      </c>
      <c r="D91" s="100">
        <v>8.2518171177451567</v>
      </c>
      <c r="E91" s="100">
        <v>18952.773556037075</v>
      </c>
      <c r="F91" s="100">
        <v>7</v>
      </c>
      <c r="G91" s="100">
        <v>16077.599999999999</v>
      </c>
      <c r="H91" s="100">
        <v>7</v>
      </c>
      <c r="I91" s="100">
        <v>16077.599999999999</v>
      </c>
      <c r="J91" s="100">
        <v>10</v>
      </c>
      <c r="K91" s="100">
        <v>22967.999999999996</v>
      </c>
      <c r="L91" s="100">
        <v>11</v>
      </c>
      <c r="M91" s="100">
        <v>25264.799999999996</v>
      </c>
      <c r="N91" s="100">
        <v>15</v>
      </c>
      <c r="O91" s="100">
        <v>34451.999999999993</v>
      </c>
      <c r="P91" s="100">
        <v>7</v>
      </c>
      <c r="Q91" s="100">
        <v>16077.599999999999</v>
      </c>
      <c r="R91" s="100">
        <v>8</v>
      </c>
      <c r="S91" s="100">
        <v>18374.399999999998</v>
      </c>
      <c r="T91" s="100">
        <v>10</v>
      </c>
      <c r="U91" s="100">
        <v>22967.999999999996</v>
      </c>
      <c r="V91" s="100">
        <v>14</v>
      </c>
      <c r="W91" s="100">
        <v>32155.199999999997</v>
      </c>
      <c r="X91" s="100">
        <v>14</v>
      </c>
      <c r="Y91" s="100">
        <v>32155.199999999997</v>
      </c>
      <c r="Z91" s="100">
        <v>10</v>
      </c>
      <c r="AA91" s="100">
        <v>22967.999999999996</v>
      </c>
      <c r="AB91" s="100">
        <v>11</v>
      </c>
      <c r="AC91" s="100">
        <v>25264.799999999996</v>
      </c>
      <c r="AD91" s="100">
        <v>14</v>
      </c>
      <c r="AE91" s="100">
        <v>32155.199999999997</v>
      </c>
      <c r="AF91" s="100">
        <v>12</v>
      </c>
      <c r="AG91" s="100">
        <v>27561.599999999999</v>
      </c>
      <c r="AH91" s="100">
        <v>10</v>
      </c>
      <c r="AI91" s="100">
        <v>22967.999999999996</v>
      </c>
      <c r="AJ91" s="100">
        <v>9</v>
      </c>
      <c r="AK91" s="100">
        <v>20671.199999999997</v>
      </c>
      <c r="AL91" s="100">
        <v>13</v>
      </c>
      <c r="AM91" s="100">
        <v>29858.399999999998</v>
      </c>
      <c r="AN91" s="100">
        <v>16</v>
      </c>
      <c r="AO91" s="100">
        <v>36748.799999999996</v>
      </c>
      <c r="AP91" s="100">
        <v>8</v>
      </c>
      <c r="AQ91" s="100">
        <v>18374.399999999998</v>
      </c>
      <c r="AR91" s="100">
        <v>11</v>
      </c>
      <c r="AS91" s="100">
        <v>25264.799999999996</v>
      </c>
      <c r="AT91" s="100">
        <v>9</v>
      </c>
      <c r="AU91" s="100">
        <v>20671.199999999997</v>
      </c>
      <c r="AV91" s="100">
        <v>12</v>
      </c>
      <c r="AW91" s="100">
        <v>27561.599999999999</v>
      </c>
      <c r="AX91" s="100">
        <v>9</v>
      </c>
      <c r="AY91" s="100">
        <v>20671.199999999997</v>
      </c>
      <c r="AZ91" s="100">
        <v>14</v>
      </c>
      <c r="BA91" s="100">
        <v>32155.199999999997</v>
      </c>
      <c r="BB91" s="100">
        <v>13</v>
      </c>
      <c r="BC91" s="100">
        <v>29858.399999999998</v>
      </c>
      <c r="BD91" s="100">
        <v>15</v>
      </c>
      <c r="BE91" s="100">
        <v>34451.999999999993</v>
      </c>
      <c r="BF91" s="100">
        <v>13</v>
      </c>
      <c r="BG91" s="100">
        <v>29858.399999999998</v>
      </c>
      <c r="BH91" s="100">
        <v>8</v>
      </c>
      <c r="BI91" s="100">
        <v>18374.399999999998</v>
      </c>
      <c r="BJ91" s="100">
        <v>14</v>
      </c>
      <c r="BK91" s="100">
        <v>32155.199999999997</v>
      </c>
      <c r="BL91" s="100">
        <v>15</v>
      </c>
      <c r="BM91" s="100">
        <v>34451.999999999993</v>
      </c>
      <c r="BN91" s="100">
        <v>10</v>
      </c>
      <c r="BO91" s="100">
        <v>22967.999999999996</v>
      </c>
      <c r="BP91" s="100">
        <v>11</v>
      </c>
      <c r="BQ91" s="100">
        <v>25264.799999999996</v>
      </c>
      <c r="BR91" s="100">
        <v>9</v>
      </c>
      <c r="BS91" s="100">
        <v>20671.199999999997</v>
      </c>
      <c r="BT91" s="100">
        <v>12</v>
      </c>
      <c r="BU91" s="100">
        <v>27561.599999999999</v>
      </c>
      <c r="BV91" s="100">
        <v>12</v>
      </c>
      <c r="BW91" s="100">
        <v>27561.599999999999</v>
      </c>
      <c r="BX91" s="100">
        <v>15</v>
      </c>
      <c r="BY91" s="100">
        <v>34451.999999999993</v>
      </c>
      <c r="BZ91" s="100">
        <v>11</v>
      </c>
      <c r="CA91" s="100">
        <v>25264.799999999996</v>
      </c>
      <c r="CB91" s="100">
        <v>9</v>
      </c>
      <c r="CC91" s="100">
        <v>20671.199999999997</v>
      </c>
      <c r="CD91" s="100">
        <v>9</v>
      </c>
      <c r="CE91" s="100">
        <v>20671.199999999997</v>
      </c>
      <c r="CF91" s="100">
        <v>11</v>
      </c>
      <c r="CG91" s="100">
        <v>25264.799999999996</v>
      </c>
      <c r="CH91" s="100">
        <v>14</v>
      </c>
      <c r="CI91" s="100">
        <v>32155.199999999997</v>
      </c>
      <c r="CJ91" s="100">
        <v>18</v>
      </c>
      <c r="CK91" s="100">
        <v>41342.399999999994</v>
      </c>
      <c r="CL91" s="100">
        <v>10</v>
      </c>
      <c r="CM91" s="100">
        <v>22967.999999999996</v>
      </c>
      <c r="CN91" s="100">
        <v>13</v>
      </c>
      <c r="CO91" s="100">
        <v>29858.399999999998</v>
      </c>
      <c r="CP91" s="100">
        <v>15</v>
      </c>
      <c r="CQ91" s="100">
        <v>34451.999999999993</v>
      </c>
      <c r="CR91" s="100">
        <v>9</v>
      </c>
      <c r="CS91" s="100">
        <v>20671.199999999997</v>
      </c>
      <c r="CT91" s="100">
        <v>16</v>
      </c>
      <c r="CU91" s="100">
        <v>36748.799999999996</v>
      </c>
    </row>
    <row r="92" spans="2:99">
      <c r="C92" s="99" t="s">
        <v>258</v>
      </c>
      <c r="D92" s="100">
        <v>8.9030597664279671</v>
      </c>
      <c r="E92" s="100">
        <v>12649.467316140855</v>
      </c>
      <c r="F92" s="100">
        <v>8</v>
      </c>
      <c r="G92" s="100">
        <v>11366.4</v>
      </c>
      <c r="H92" s="100">
        <v>8</v>
      </c>
      <c r="I92" s="100">
        <v>11366.4</v>
      </c>
      <c r="J92" s="100">
        <v>11</v>
      </c>
      <c r="K92" s="100">
        <v>15628.8</v>
      </c>
      <c r="L92" s="100">
        <v>12</v>
      </c>
      <c r="M92" s="100">
        <v>17049.599999999999</v>
      </c>
      <c r="N92" s="100">
        <v>14</v>
      </c>
      <c r="O92" s="100">
        <v>19891.2</v>
      </c>
      <c r="P92" s="100">
        <v>9</v>
      </c>
      <c r="Q92" s="100">
        <v>12787.199999999999</v>
      </c>
      <c r="R92" s="100">
        <v>9</v>
      </c>
      <c r="S92" s="100">
        <v>12787.199999999999</v>
      </c>
      <c r="T92" s="100">
        <v>12</v>
      </c>
      <c r="U92" s="100">
        <v>17049.599999999999</v>
      </c>
      <c r="V92" s="100">
        <v>14</v>
      </c>
      <c r="W92" s="100">
        <v>19891.2</v>
      </c>
      <c r="X92" s="100">
        <v>14</v>
      </c>
      <c r="Y92" s="100">
        <v>19891.2</v>
      </c>
      <c r="Z92" s="100">
        <v>12</v>
      </c>
      <c r="AA92" s="100">
        <v>17049.599999999999</v>
      </c>
      <c r="AB92" s="100">
        <v>12</v>
      </c>
      <c r="AC92" s="100">
        <v>17049.599999999999</v>
      </c>
      <c r="AD92" s="100">
        <v>16</v>
      </c>
      <c r="AE92" s="100">
        <v>22732.799999999999</v>
      </c>
      <c r="AF92" s="100">
        <v>12</v>
      </c>
      <c r="AG92" s="100">
        <v>17049.599999999999</v>
      </c>
      <c r="AH92" s="100">
        <v>13</v>
      </c>
      <c r="AI92" s="100">
        <v>18470.399999999998</v>
      </c>
      <c r="AJ92" s="100">
        <v>9</v>
      </c>
      <c r="AK92" s="100">
        <v>12787.199999999999</v>
      </c>
      <c r="AL92" s="100">
        <v>15</v>
      </c>
      <c r="AM92" s="100">
        <v>21312</v>
      </c>
      <c r="AN92" s="100">
        <v>17</v>
      </c>
      <c r="AO92" s="100">
        <v>24153.599999999999</v>
      </c>
      <c r="AP92" s="100">
        <v>9</v>
      </c>
      <c r="AQ92" s="100">
        <v>12787.199999999999</v>
      </c>
      <c r="AR92" s="100">
        <v>10</v>
      </c>
      <c r="AS92" s="100">
        <v>14208</v>
      </c>
      <c r="AT92" s="100">
        <v>9</v>
      </c>
      <c r="AU92" s="100">
        <v>12787.199999999999</v>
      </c>
      <c r="AV92" s="100">
        <v>13</v>
      </c>
      <c r="AW92" s="100">
        <v>18470.399999999998</v>
      </c>
      <c r="AX92" s="100">
        <v>10</v>
      </c>
      <c r="AY92" s="100">
        <v>14208</v>
      </c>
      <c r="AZ92" s="100">
        <v>14</v>
      </c>
      <c r="BA92" s="100">
        <v>19891.2</v>
      </c>
      <c r="BB92" s="100">
        <v>13</v>
      </c>
      <c r="BC92" s="100">
        <v>18470.399999999998</v>
      </c>
      <c r="BD92" s="100">
        <v>15</v>
      </c>
      <c r="BE92" s="100">
        <v>21312</v>
      </c>
      <c r="BF92" s="100">
        <v>13</v>
      </c>
      <c r="BG92" s="100">
        <v>18470.399999999998</v>
      </c>
      <c r="BH92" s="100">
        <v>10</v>
      </c>
      <c r="BI92" s="100">
        <v>14208</v>
      </c>
      <c r="BJ92" s="100">
        <v>14</v>
      </c>
      <c r="BK92" s="100">
        <v>19891.2</v>
      </c>
      <c r="BL92" s="100">
        <v>14</v>
      </c>
      <c r="BM92" s="100">
        <v>19891.2</v>
      </c>
      <c r="BN92" s="100">
        <v>12</v>
      </c>
      <c r="BO92" s="100">
        <v>17049.599999999999</v>
      </c>
      <c r="BP92" s="100">
        <v>10</v>
      </c>
      <c r="BQ92" s="100">
        <v>14208</v>
      </c>
      <c r="BR92" s="100">
        <v>10</v>
      </c>
      <c r="BS92" s="100">
        <v>14208</v>
      </c>
      <c r="BT92" s="100">
        <v>11</v>
      </c>
      <c r="BU92" s="100">
        <v>15628.8</v>
      </c>
      <c r="BV92" s="100">
        <v>13</v>
      </c>
      <c r="BW92" s="100">
        <v>18470.399999999998</v>
      </c>
      <c r="BX92" s="100">
        <v>17</v>
      </c>
      <c r="BY92" s="100">
        <v>24153.599999999999</v>
      </c>
      <c r="BZ92" s="100">
        <v>12</v>
      </c>
      <c r="CA92" s="100">
        <v>17049.599999999999</v>
      </c>
      <c r="CB92" s="100">
        <v>11</v>
      </c>
      <c r="CC92" s="100">
        <v>15628.8</v>
      </c>
      <c r="CD92" s="100">
        <v>11</v>
      </c>
      <c r="CE92" s="100">
        <v>15628.8</v>
      </c>
      <c r="CF92" s="100">
        <v>12</v>
      </c>
      <c r="CG92" s="100">
        <v>17049.599999999999</v>
      </c>
      <c r="CH92" s="100">
        <v>16</v>
      </c>
      <c r="CI92" s="100">
        <v>22732.799999999999</v>
      </c>
      <c r="CJ92" s="100">
        <v>16</v>
      </c>
      <c r="CK92" s="100">
        <v>22732.799999999999</v>
      </c>
      <c r="CL92" s="100">
        <v>11</v>
      </c>
      <c r="CM92" s="100">
        <v>15628.8</v>
      </c>
      <c r="CN92" s="100">
        <v>12</v>
      </c>
      <c r="CO92" s="100">
        <v>17049.599999999999</v>
      </c>
      <c r="CP92" s="100">
        <v>19</v>
      </c>
      <c r="CQ92" s="100">
        <v>26995.200000000001</v>
      </c>
      <c r="CR92" s="100">
        <v>10</v>
      </c>
      <c r="CS92" s="100">
        <v>14208</v>
      </c>
      <c r="CT92" s="100">
        <v>19</v>
      </c>
      <c r="CU92" s="100">
        <v>26995.200000000001</v>
      </c>
    </row>
    <row r="93" spans="2:99">
      <c r="C93" s="99" t="s">
        <v>259</v>
      </c>
      <c r="D93" s="100">
        <v>8.269678560672773</v>
      </c>
      <c r="E93" s="100">
        <v>14657.178280936421</v>
      </c>
      <c r="F93" s="100">
        <v>8</v>
      </c>
      <c r="G93" s="100">
        <v>14179.199999999999</v>
      </c>
      <c r="H93" s="100">
        <v>8</v>
      </c>
      <c r="I93" s="100">
        <v>14179.199999999999</v>
      </c>
      <c r="J93" s="100">
        <v>11</v>
      </c>
      <c r="K93" s="100">
        <v>19496.399999999998</v>
      </c>
      <c r="L93" s="100">
        <v>12</v>
      </c>
      <c r="M93" s="100">
        <v>21268.799999999999</v>
      </c>
      <c r="N93" s="100">
        <v>15</v>
      </c>
      <c r="O93" s="100">
        <v>26585.999999999996</v>
      </c>
      <c r="P93" s="100">
        <v>9</v>
      </c>
      <c r="Q93" s="100">
        <v>15951.599999999999</v>
      </c>
      <c r="R93" s="100">
        <v>9</v>
      </c>
      <c r="S93" s="100">
        <v>15951.599999999999</v>
      </c>
      <c r="T93" s="100">
        <v>12</v>
      </c>
      <c r="U93" s="100">
        <v>21268.799999999999</v>
      </c>
      <c r="V93" s="100">
        <v>15</v>
      </c>
      <c r="W93" s="100">
        <v>26585.999999999996</v>
      </c>
      <c r="X93" s="100">
        <v>14</v>
      </c>
      <c r="Y93" s="100">
        <v>24813.599999999999</v>
      </c>
      <c r="Z93" s="100">
        <v>12</v>
      </c>
      <c r="AA93" s="100">
        <v>21268.799999999999</v>
      </c>
      <c r="AB93" s="100">
        <v>13</v>
      </c>
      <c r="AC93" s="100">
        <v>23041.199999999997</v>
      </c>
      <c r="AD93" s="100">
        <v>15</v>
      </c>
      <c r="AE93" s="100">
        <v>26585.999999999996</v>
      </c>
      <c r="AF93" s="100">
        <v>12</v>
      </c>
      <c r="AG93" s="100">
        <v>21268.799999999999</v>
      </c>
      <c r="AH93" s="100">
        <v>11</v>
      </c>
      <c r="AI93" s="100">
        <v>19496.399999999998</v>
      </c>
      <c r="AJ93" s="100">
        <v>8</v>
      </c>
      <c r="AK93" s="100">
        <v>14179.199999999999</v>
      </c>
      <c r="AL93" s="100">
        <v>15</v>
      </c>
      <c r="AM93" s="100">
        <v>26585.999999999996</v>
      </c>
      <c r="AN93" s="100">
        <v>15</v>
      </c>
      <c r="AO93" s="100">
        <v>26585.999999999996</v>
      </c>
      <c r="AP93" s="100">
        <v>8</v>
      </c>
      <c r="AQ93" s="100">
        <v>14179.199999999999</v>
      </c>
      <c r="AR93" s="100">
        <v>11</v>
      </c>
      <c r="AS93" s="100">
        <v>19496.399999999998</v>
      </c>
      <c r="AT93" s="100">
        <v>9</v>
      </c>
      <c r="AU93" s="100">
        <v>15951.599999999999</v>
      </c>
      <c r="AV93" s="100">
        <v>12</v>
      </c>
      <c r="AW93" s="100">
        <v>21268.799999999999</v>
      </c>
      <c r="AX93" s="100">
        <v>9</v>
      </c>
      <c r="AY93" s="100">
        <v>15951.599999999999</v>
      </c>
      <c r="AZ93" s="100">
        <v>15</v>
      </c>
      <c r="BA93" s="100">
        <v>26585.999999999996</v>
      </c>
      <c r="BB93" s="100">
        <v>12</v>
      </c>
      <c r="BC93" s="100">
        <v>21268.799999999999</v>
      </c>
      <c r="BD93" s="100">
        <v>16</v>
      </c>
      <c r="BE93" s="100">
        <v>28358.399999999998</v>
      </c>
      <c r="BF93" s="100">
        <v>12</v>
      </c>
      <c r="BG93" s="100">
        <v>21268.799999999999</v>
      </c>
      <c r="BH93" s="100">
        <v>10</v>
      </c>
      <c r="BI93" s="100">
        <v>17724</v>
      </c>
      <c r="BJ93" s="100">
        <v>12</v>
      </c>
      <c r="BK93" s="100">
        <v>21268.799999999999</v>
      </c>
      <c r="BL93" s="100">
        <v>16</v>
      </c>
      <c r="BM93" s="100">
        <v>28358.399999999998</v>
      </c>
      <c r="BN93" s="100">
        <v>11</v>
      </c>
      <c r="BO93" s="100">
        <v>19496.399999999998</v>
      </c>
      <c r="BP93" s="100">
        <v>12</v>
      </c>
      <c r="BQ93" s="100">
        <v>21268.799999999999</v>
      </c>
      <c r="BR93" s="100">
        <v>9</v>
      </c>
      <c r="BS93" s="100">
        <v>15951.599999999999</v>
      </c>
      <c r="BT93" s="100">
        <v>11</v>
      </c>
      <c r="BU93" s="100">
        <v>19496.399999999998</v>
      </c>
      <c r="BV93" s="100">
        <v>11</v>
      </c>
      <c r="BW93" s="100">
        <v>19496.399999999998</v>
      </c>
      <c r="BX93" s="100">
        <v>18</v>
      </c>
      <c r="BY93" s="100">
        <v>31903.199999999997</v>
      </c>
      <c r="BZ93" s="100">
        <v>10</v>
      </c>
      <c r="CA93" s="100">
        <v>17724</v>
      </c>
      <c r="CB93" s="100">
        <v>10</v>
      </c>
      <c r="CC93" s="100">
        <v>17724</v>
      </c>
      <c r="CD93" s="100">
        <v>11</v>
      </c>
      <c r="CE93" s="100">
        <v>19496.399999999998</v>
      </c>
      <c r="CF93" s="100">
        <v>11</v>
      </c>
      <c r="CG93" s="100">
        <v>19496.399999999998</v>
      </c>
      <c r="CH93" s="100">
        <v>16</v>
      </c>
      <c r="CI93" s="100">
        <v>28358.399999999998</v>
      </c>
      <c r="CJ93" s="100">
        <v>17</v>
      </c>
      <c r="CK93" s="100">
        <v>30130.799999999999</v>
      </c>
      <c r="CL93" s="100">
        <v>11</v>
      </c>
      <c r="CM93" s="100">
        <v>19496.399999999998</v>
      </c>
      <c r="CN93" s="100">
        <v>12</v>
      </c>
      <c r="CO93" s="100">
        <v>21268.799999999999</v>
      </c>
      <c r="CP93" s="100">
        <v>18</v>
      </c>
      <c r="CQ93" s="100">
        <v>31903.199999999997</v>
      </c>
      <c r="CR93" s="100">
        <v>11</v>
      </c>
      <c r="CS93" s="100">
        <v>19496.399999999998</v>
      </c>
      <c r="CT93" s="100">
        <v>18</v>
      </c>
      <c r="CU93" s="100">
        <v>31903.199999999997</v>
      </c>
    </row>
    <row r="94" spans="2:99">
      <c r="C94" s="99" t="s">
        <v>260</v>
      </c>
      <c r="D94" s="100">
        <v>7.6184359119899598</v>
      </c>
      <c r="E94" s="100">
        <v>18247.67769639835</v>
      </c>
      <c r="F94" s="100">
        <v>7</v>
      </c>
      <c r="G94" s="100">
        <v>16766.399999999998</v>
      </c>
      <c r="H94" s="100">
        <v>8</v>
      </c>
      <c r="I94" s="100">
        <v>19161.599999999999</v>
      </c>
      <c r="J94" s="100">
        <v>10</v>
      </c>
      <c r="K94" s="100">
        <v>23952</v>
      </c>
      <c r="L94" s="100">
        <v>11</v>
      </c>
      <c r="M94" s="100">
        <v>26347.199999999997</v>
      </c>
      <c r="N94" s="100">
        <v>14</v>
      </c>
      <c r="O94" s="100">
        <v>33532.799999999996</v>
      </c>
      <c r="P94" s="100">
        <v>9</v>
      </c>
      <c r="Q94" s="100">
        <v>21556.799999999999</v>
      </c>
      <c r="R94" s="100">
        <v>7</v>
      </c>
      <c r="S94" s="100">
        <v>16766.399999999998</v>
      </c>
      <c r="T94" s="100">
        <v>10</v>
      </c>
      <c r="U94" s="100">
        <v>23952</v>
      </c>
      <c r="V94" s="100">
        <v>13</v>
      </c>
      <c r="W94" s="100">
        <v>31137.599999999999</v>
      </c>
      <c r="X94" s="100">
        <v>13</v>
      </c>
      <c r="Y94" s="100">
        <v>31137.599999999999</v>
      </c>
      <c r="Z94" s="100">
        <v>12</v>
      </c>
      <c r="AA94" s="100">
        <v>28742.399999999998</v>
      </c>
      <c r="AB94" s="100">
        <v>11</v>
      </c>
      <c r="AC94" s="100">
        <v>26347.199999999997</v>
      </c>
      <c r="AD94" s="100">
        <v>14</v>
      </c>
      <c r="AE94" s="100">
        <v>33532.799999999996</v>
      </c>
      <c r="AF94" s="100">
        <v>13</v>
      </c>
      <c r="AG94" s="100">
        <v>31137.599999999999</v>
      </c>
      <c r="AH94" s="100">
        <v>11</v>
      </c>
      <c r="AI94" s="100">
        <v>26347.199999999997</v>
      </c>
      <c r="AJ94" s="100">
        <v>9</v>
      </c>
      <c r="AK94" s="100">
        <v>21556.799999999999</v>
      </c>
      <c r="AL94" s="100">
        <v>15</v>
      </c>
      <c r="AM94" s="100">
        <v>35928</v>
      </c>
      <c r="AN94" s="100">
        <v>17</v>
      </c>
      <c r="AO94" s="100">
        <v>40718.399999999994</v>
      </c>
      <c r="AP94" s="100">
        <v>8</v>
      </c>
      <c r="AQ94" s="100">
        <v>19161.599999999999</v>
      </c>
      <c r="AR94" s="100">
        <v>10</v>
      </c>
      <c r="AS94" s="100">
        <v>23952</v>
      </c>
      <c r="AT94" s="100">
        <v>9</v>
      </c>
      <c r="AU94" s="100">
        <v>21556.799999999999</v>
      </c>
      <c r="AV94" s="100">
        <v>13</v>
      </c>
      <c r="AW94" s="100">
        <v>31137.599999999999</v>
      </c>
      <c r="AX94" s="100">
        <v>9</v>
      </c>
      <c r="AY94" s="100">
        <v>21556.799999999999</v>
      </c>
      <c r="AZ94" s="100">
        <v>12</v>
      </c>
      <c r="BA94" s="100">
        <v>28742.399999999998</v>
      </c>
      <c r="BB94" s="100">
        <v>12</v>
      </c>
      <c r="BC94" s="100">
        <v>28742.399999999998</v>
      </c>
      <c r="BD94" s="100">
        <v>14</v>
      </c>
      <c r="BE94" s="100">
        <v>33532.799999999996</v>
      </c>
      <c r="BF94" s="100">
        <v>12</v>
      </c>
      <c r="BG94" s="100">
        <v>28742.399999999998</v>
      </c>
      <c r="BH94" s="100">
        <v>8</v>
      </c>
      <c r="BI94" s="100">
        <v>19161.599999999999</v>
      </c>
      <c r="BJ94" s="100">
        <v>12</v>
      </c>
      <c r="BK94" s="100">
        <v>28742.399999999998</v>
      </c>
      <c r="BL94" s="100">
        <v>15</v>
      </c>
      <c r="BM94" s="100">
        <v>35928</v>
      </c>
      <c r="BN94" s="100">
        <v>10</v>
      </c>
      <c r="BO94" s="100">
        <v>23952</v>
      </c>
      <c r="BP94" s="100">
        <v>10</v>
      </c>
      <c r="BQ94" s="100">
        <v>23952</v>
      </c>
      <c r="BR94" s="100">
        <v>9</v>
      </c>
      <c r="BS94" s="100">
        <v>21556.799999999999</v>
      </c>
      <c r="BT94" s="100">
        <v>11</v>
      </c>
      <c r="BU94" s="100">
        <v>26347.199999999997</v>
      </c>
      <c r="BV94" s="100">
        <v>10</v>
      </c>
      <c r="BW94" s="100">
        <v>23952</v>
      </c>
      <c r="BX94" s="100">
        <v>15</v>
      </c>
      <c r="BY94" s="100">
        <v>35928</v>
      </c>
      <c r="BZ94" s="100">
        <v>10</v>
      </c>
      <c r="CA94" s="100">
        <v>23952</v>
      </c>
      <c r="CB94" s="100">
        <v>9</v>
      </c>
      <c r="CC94" s="100">
        <v>21556.799999999999</v>
      </c>
      <c r="CD94" s="100">
        <v>9</v>
      </c>
      <c r="CE94" s="100">
        <v>21556.799999999999</v>
      </c>
      <c r="CF94" s="100">
        <v>12</v>
      </c>
      <c r="CG94" s="100">
        <v>28742.399999999998</v>
      </c>
      <c r="CH94" s="100">
        <v>15</v>
      </c>
      <c r="CI94" s="100">
        <v>35928</v>
      </c>
      <c r="CJ94" s="100">
        <v>15</v>
      </c>
      <c r="CK94" s="100">
        <v>35928</v>
      </c>
      <c r="CL94" s="100">
        <v>10</v>
      </c>
      <c r="CM94" s="100">
        <v>23952</v>
      </c>
      <c r="CN94" s="100">
        <v>11</v>
      </c>
      <c r="CO94" s="100">
        <v>26347.199999999997</v>
      </c>
      <c r="CP94" s="100">
        <v>17</v>
      </c>
      <c r="CQ94" s="100">
        <v>40718.399999999994</v>
      </c>
      <c r="CR94" s="100">
        <v>10</v>
      </c>
      <c r="CS94" s="100">
        <v>23952</v>
      </c>
      <c r="CT94" s="100">
        <v>17</v>
      </c>
      <c r="CU94" s="100">
        <v>40718.399999999994</v>
      </c>
    </row>
    <row r="95" spans="2:99">
      <c r="B95" s="99" t="s">
        <v>132</v>
      </c>
      <c r="C95" s="99" t="s">
        <v>261</v>
      </c>
      <c r="D95" s="100">
        <v>17.520336446014067</v>
      </c>
      <c r="E95" s="100">
        <v>30359.238993653173</v>
      </c>
      <c r="F95" s="100">
        <v>26</v>
      </c>
      <c r="G95" s="100">
        <v>45052.799999999996</v>
      </c>
      <c r="H95" s="100">
        <v>24</v>
      </c>
      <c r="I95" s="100">
        <v>41587.199999999997</v>
      </c>
      <c r="J95" s="100">
        <v>26</v>
      </c>
      <c r="K95" s="100">
        <v>45052.799999999996</v>
      </c>
      <c r="L95" s="100">
        <v>32</v>
      </c>
      <c r="M95" s="100">
        <v>55449.599999999999</v>
      </c>
      <c r="N95" s="100">
        <v>35</v>
      </c>
      <c r="O95" s="100">
        <v>60648</v>
      </c>
      <c r="P95" s="100">
        <v>39</v>
      </c>
      <c r="Q95" s="100">
        <v>67579.199999999997</v>
      </c>
      <c r="R95" s="100">
        <v>35</v>
      </c>
      <c r="S95" s="100">
        <v>60648</v>
      </c>
      <c r="T95" s="100">
        <v>19</v>
      </c>
      <c r="U95" s="100">
        <v>32923.199999999997</v>
      </c>
      <c r="V95" s="100">
        <v>17</v>
      </c>
      <c r="W95" s="100">
        <v>29457.599999999999</v>
      </c>
      <c r="X95" s="100">
        <v>20</v>
      </c>
      <c r="Y95" s="100">
        <v>34656</v>
      </c>
      <c r="Z95" s="100">
        <v>21</v>
      </c>
      <c r="AA95" s="100">
        <v>36388.799999999996</v>
      </c>
      <c r="AB95" s="100">
        <v>29</v>
      </c>
      <c r="AC95" s="100">
        <v>50251.199999999997</v>
      </c>
      <c r="AD95" s="100">
        <v>33</v>
      </c>
      <c r="AE95" s="100">
        <v>57182.400000000001</v>
      </c>
      <c r="AF95" s="100">
        <v>21</v>
      </c>
      <c r="AG95" s="100">
        <v>36388.799999999996</v>
      </c>
      <c r="AH95" s="100">
        <v>30</v>
      </c>
      <c r="AI95" s="100">
        <v>51984</v>
      </c>
      <c r="AJ95" s="100">
        <v>34</v>
      </c>
      <c r="AK95" s="100">
        <v>58915.199999999997</v>
      </c>
      <c r="AL95" s="100">
        <v>22</v>
      </c>
      <c r="AM95" s="100">
        <v>38121.599999999999</v>
      </c>
      <c r="AN95" s="100">
        <v>21</v>
      </c>
      <c r="AO95" s="100">
        <v>36388.799999999996</v>
      </c>
      <c r="AP95" s="100">
        <v>32</v>
      </c>
      <c r="AQ95" s="100">
        <v>55449.599999999999</v>
      </c>
      <c r="AR95" s="100">
        <v>26</v>
      </c>
      <c r="AS95" s="100">
        <v>45052.799999999996</v>
      </c>
      <c r="AT95" s="100">
        <v>19</v>
      </c>
      <c r="AU95" s="100">
        <v>32923.199999999997</v>
      </c>
      <c r="AV95" s="100">
        <v>16</v>
      </c>
      <c r="AW95" s="100">
        <v>27724.799999999999</v>
      </c>
      <c r="AX95" s="100">
        <v>26</v>
      </c>
      <c r="AY95" s="100">
        <v>45052.799999999996</v>
      </c>
      <c r="AZ95" s="100">
        <v>20</v>
      </c>
      <c r="BA95" s="100">
        <v>34656</v>
      </c>
      <c r="BB95" s="100">
        <v>32</v>
      </c>
      <c r="BC95" s="100">
        <v>55449.599999999999</v>
      </c>
      <c r="BD95" s="100">
        <v>22</v>
      </c>
      <c r="BE95" s="100">
        <v>38121.599999999999</v>
      </c>
      <c r="BF95" s="100">
        <v>18</v>
      </c>
      <c r="BG95" s="100">
        <v>31190.399999999998</v>
      </c>
      <c r="BH95" s="100">
        <v>28</v>
      </c>
      <c r="BI95" s="100">
        <v>48518.400000000001</v>
      </c>
      <c r="BJ95" s="100">
        <v>20</v>
      </c>
      <c r="BK95" s="100">
        <v>34656</v>
      </c>
      <c r="BL95" s="100">
        <v>30</v>
      </c>
      <c r="BM95" s="100">
        <v>51984</v>
      </c>
      <c r="BN95" s="100">
        <v>29</v>
      </c>
      <c r="BO95" s="100">
        <v>50251.199999999997</v>
      </c>
      <c r="BP95" s="100">
        <v>29</v>
      </c>
      <c r="BQ95" s="100">
        <v>50251.199999999997</v>
      </c>
      <c r="BR95" s="100">
        <v>29</v>
      </c>
      <c r="BS95" s="100">
        <v>50251.199999999997</v>
      </c>
      <c r="BT95" s="100">
        <v>31</v>
      </c>
      <c r="BU95" s="100">
        <v>53716.799999999996</v>
      </c>
      <c r="BV95" s="100">
        <v>20</v>
      </c>
      <c r="BW95" s="100">
        <v>34656</v>
      </c>
      <c r="BX95" s="100">
        <v>22</v>
      </c>
      <c r="BY95" s="100">
        <v>38121.599999999999</v>
      </c>
      <c r="BZ95" s="100">
        <v>28</v>
      </c>
      <c r="CA95" s="100">
        <v>48518.400000000001</v>
      </c>
      <c r="CB95" s="100">
        <v>25</v>
      </c>
      <c r="CC95" s="100">
        <v>43320</v>
      </c>
      <c r="CD95" s="100">
        <v>18</v>
      </c>
      <c r="CE95" s="100">
        <v>31190.399999999998</v>
      </c>
      <c r="CF95" s="100">
        <v>32</v>
      </c>
      <c r="CG95" s="100">
        <v>55449.599999999999</v>
      </c>
      <c r="CH95" s="100">
        <v>26</v>
      </c>
      <c r="CI95" s="100">
        <v>45052.799999999996</v>
      </c>
      <c r="CJ95" s="100">
        <v>36</v>
      </c>
      <c r="CK95" s="100">
        <v>62380.799999999996</v>
      </c>
      <c r="CL95" s="100">
        <v>19</v>
      </c>
      <c r="CM95" s="100">
        <v>32923.199999999997</v>
      </c>
      <c r="CN95" s="100">
        <v>31</v>
      </c>
      <c r="CO95" s="100">
        <v>53716.799999999996</v>
      </c>
      <c r="CP95" s="100">
        <v>19</v>
      </c>
      <c r="CQ95" s="100">
        <v>32923.199999999997</v>
      </c>
      <c r="CR95" s="100">
        <v>24</v>
      </c>
      <c r="CS95" s="100">
        <v>41587.199999999997</v>
      </c>
      <c r="CT95" s="100">
        <v>20</v>
      </c>
      <c r="CU95" s="100">
        <v>34656</v>
      </c>
    </row>
    <row r="96" spans="2:99">
      <c r="C96" s="99" t="s">
        <v>262</v>
      </c>
      <c r="D96" s="100">
        <v>21.828974785807116</v>
      </c>
      <c r="E96" s="100">
        <v>17969.612043676418</v>
      </c>
      <c r="F96" s="100">
        <v>29</v>
      </c>
      <c r="G96" s="100">
        <v>23872.799999999999</v>
      </c>
      <c r="H96" s="100">
        <v>25</v>
      </c>
      <c r="I96" s="100">
        <v>20580</v>
      </c>
      <c r="J96" s="100">
        <v>28</v>
      </c>
      <c r="K96" s="100">
        <v>23049.599999999999</v>
      </c>
      <c r="L96" s="100">
        <v>37</v>
      </c>
      <c r="M96" s="100">
        <v>30458.399999999998</v>
      </c>
      <c r="N96" s="100">
        <v>38</v>
      </c>
      <c r="O96" s="100">
        <v>31281.599999999999</v>
      </c>
      <c r="P96" s="100">
        <v>41</v>
      </c>
      <c r="Q96" s="100">
        <v>33751.199999999997</v>
      </c>
      <c r="R96" s="100">
        <v>43</v>
      </c>
      <c r="S96" s="100">
        <v>35397.599999999999</v>
      </c>
      <c r="T96" s="100">
        <v>17</v>
      </c>
      <c r="U96" s="100">
        <v>13994.4</v>
      </c>
      <c r="V96" s="100">
        <v>19</v>
      </c>
      <c r="W96" s="100">
        <v>15640.8</v>
      </c>
      <c r="X96" s="100">
        <v>21</v>
      </c>
      <c r="Y96" s="100">
        <v>17287.199999999997</v>
      </c>
      <c r="Z96" s="100">
        <v>24</v>
      </c>
      <c r="AA96" s="100">
        <v>19756.8</v>
      </c>
      <c r="AB96" s="100">
        <v>28</v>
      </c>
      <c r="AC96" s="100">
        <v>23049.599999999999</v>
      </c>
      <c r="AD96" s="100">
        <v>35</v>
      </c>
      <c r="AE96" s="100">
        <v>28811.999999999996</v>
      </c>
      <c r="AF96" s="100">
        <v>22</v>
      </c>
      <c r="AG96" s="100">
        <v>18110.399999999998</v>
      </c>
      <c r="AH96" s="100">
        <v>32</v>
      </c>
      <c r="AI96" s="100">
        <v>26342.399999999998</v>
      </c>
      <c r="AJ96" s="100">
        <v>37</v>
      </c>
      <c r="AK96" s="100">
        <v>30458.399999999998</v>
      </c>
      <c r="AL96" s="100">
        <v>24</v>
      </c>
      <c r="AM96" s="100">
        <v>19756.8</v>
      </c>
      <c r="AN96" s="100">
        <v>22</v>
      </c>
      <c r="AO96" s="100">
        <v>18110.399999999998</v>
      </c>
      <c r="AP96" s="100">
        <v>38</v>
      </c>
      <c r="AQ96" s="100">
        <v>31281.599999999999</v>
      </c>
      <c r="AR96" s="100">
        <v>27</v>
      </c>
      <c r="AS96" s="100">
        <v>22226.399999999998</v>
      </c>
      <c r="AT96" s="100">
        <v>18</v>
      </c>
      <c r="AU96" s="100">
        <v>14817.599999999999</v>
      </c>
      <c r="AV96" s="100">
        <v>18</v>
      </c>
      <c r="AW96" s="100">
        <v>14817.599999999999</v>
      </c>
      <c r="AX96" s="100">
        <v>30</v>
      </c>
      <c r="AY96" s="100">
        <v>24695.999999999996</v>
      </c>
      <c r="AZ96" s="100">
        <v>21</v>
      </c>
      <c r="BA96" s="100">
        <v>17287.199999999997</v>
      </c>
      <c r="BB96" s="100">
        <v>35</v>
      </c>
      <c r="BC96" s="100">
        <v>28811.999999999996</v>
      </c>
      <c r="BD96" s="100">
        <v>25</v>
      </c>
      <c r="BE96" s="100">
        <v>20580</v>
      </c>
      <c r="BF96" s="100">
        <v>20</v>
      </c>
      <c r="BG96" s="100">
        <v>16464</v>
      </c>
      <c r="BH96" s="100">
        <v>35</v>
      </c>
      <c r="BI96" s="100">
        <v>28811.999999999996</v>
      </c>
      <c r="BJ96" s="100">
        <v>21</v>
      </c>
      <c r="BK96" s="100">
        <v>17287.199999999997</v>
      </c>
      <c r="BL96" s="100">
        <v>31</v>
      </c>
      <c r="BM96" s="100">
        <v>25519.199999999997</v>
      </c>
      <c r="BN96" s="100">
        <v>32</v>
      </c>
      <c r="BO96" s="100">
        <v>26342.399999999998</v>
      </c>
      <c r="BP96" s="100">
        <v>28</v>
      </c>
      <c r="BQ96" s="100">
        <v>23049.599999999999</v>
      </c>
      <c r="BR96" s="100">
        <v>29</v>
      </c>
      <c r="BS96" s="100">
        <v>23872.799999999999</v>
      </c>
      <c r="BT96" s="100">
        <v>36</v>
      </c>
      <c r="BU96" s="100">
        <v>29635.199999999997</v>
      </c>
      <c r="BV96" s="100">
        <v>25</v>
      </c>
      <c r="BW96" s="100">
        <v>20580</v>
      </c>
      <c r="BX96" s="100">
        <v>25</v>
      </c>
      <c r="BY96" s="100">
        <v>20580</v>
      </c>
      <c r="BZ96" s="100">
        <v>37</v>
      </c>
      <c r="CA96" s="100">
        <v>30458.399999999998</v>
      </c>
      <c r="CB96" s="100">
        <v>27</v>
      </c>
      <c r="CC96" s="100">
        <v>22226.399999999998</v>
      </c>
      <c r="CD96" s="100">
        <v>18</v>
      </c>
      <c r="CE96" s="100">
        <v>14817.599999999999</v>
      </c>
      <c r="CF96" s="100">
        <v>31</v>
      </c>
      <c r="CG96" s="100">
        <v>25519.199999999997</v>
      </c>
      <c r="CH96" s="100">
        <v>27</v>
      </c>
      <c r="CI96" s="100">
        <v>22226.399999999998</v>
      </c>
      <c r="CJ96" s="100">
        <v>39</v>
      </c>
      <c r="CK96" s="100">
        <v>32104.799999999996</v>
      </c>
      <c r="CL96" s="100">
        <v>23</v>
      </c>
      <c r="CM96" s="100">
        <v>18933.599999999999</v>
      </c>
      <c r="CN96" s="100">
        <v>37</v>
      </c>
      <c r="CO96" s="100">
        <v>30458.399999999998</v>
      </c>
      <c r="CP96" s="100">
        <v>24</v>
      </c>
      <c r="CQ96" s="100">
        <v>19756.8</v>
      </c>
      <c r="CR96" s="100">
        <v>27</v>
      </c>
      <c r="CS96" s="100">
        <v>22226.399999999998</v>
      </c>
      <c r="CT96" s="100">
        <v>23</v>
      </c>
      <c r="CU96" s="100">
        <v>18933.599999999999</v>
      </c>
    </row>
    <row r="97" spans="2:99">
      <c r="C97" s="99" t="s">
        <v>263</v>
      </c>
      <c r="D97" s="100">
        <v>19.313311405713954</v>
      </c>
      <c r="E97" s="100">
        <v>35320.183898769676</v>
      </c>
      <c r="F97" s="100">
        <v>21</v>
      </c>
      <c r="G97" s="100">
        <v>38404.799999999996</v>
      </c>
      <c r="H97" s="100">
        <v>25</v>
      </c>
      <c r="I97" s="100">
        <v>45720</v>
      </c>
      <c r="J97" s="100">
        <v>25</v>
      </c>
      <c r="K97" s="100">
        <v>45720</v>
      </c>
      <c r="L97" s="100">
        <v>33</v>
      </c>
      <c r="M97" s="100">
        <v>60350.400000000001</v>
      </c>
      <c r="N97" s="100">
        <v>32</v>
      </c>
      <c r="O97" s="100">
        <v>58521.599999999999</v>
      </c>
      <c r="P97" s="100">
        <v>36</v>
      </c>
      <c r="Q97" s="100">
        <v>65836.800000000003</v>
      </c>
      <c r="R97" s="100">
        <v>38</v>
      </c>
      <c r="S97" s="100">
        <v>69494.399999999994</v>
      </c>
      <c r="T97" s="100">
        <v>18</v>
      </c>
      <c r="U97" s="100">
        <v>32918.400000000001</v>
      </c>
      <c r="V97" s="100">
        <v>16</v>
      </c>
      <c r="W97" s="100">
        <v>29260.799999999999</v>
      </c>
      <c r="X97" s="100">
        <v>18</v>
      </c>
      <c r="Y97" s="100">
        <v>32918.400000000001</v>
      </c>
      <c r="Z97" s="100">
        <v>21</v>
      </c>
      <c r="AA97" s="100">
        <v>38404.799999999996</v>
      </c>
      <c r="AB97" s="100">
        <v>25</v>
      </c>
      <c r="AC97" s="100">
        <v>45720</v>
      </c>
      <c r="AD97" s="100">
        <v>33</v>
      </c>
      <c r="AE97" s="100">
        <v>60350.400000000001</v>
      </c>
      <c r="AF97" s="100">
        <v>21</v>
      </c>
      <c r="AG97" s="100">
        <v>38404.799999999996</v>
      </c>
      <c r="AH97" s="100">
        <v>29</v>
      </c>
      <c r="AI97" s="100">
        <v>53035.199999999997</v>
      </c>
      <c r="AJ97" s="100">
        <v>34</v>
      </c>
      <c r="AK97" s="100">
        <v>62179.199999999997</v>
      </c>
      <c r="AL97" s="100">
        <v>21</v>
      </c>
      <c r="AM97" s="100">
        <v>38404.799999999996</v>
      </c>
      <c r="AN97" s="100">
        <v>20</v>
      </c>
      <c r="AO97" s="100">
        <v>36576</v>
      </c>
      <c r="AP97" s="100">
        <v>35</v>
      </c>
      <c r="AQ97" s="100">
        <v>64008</v>
      </c>
      <c r="AR97" s="100">
        <v>21</v>
      </c>
      <c r="AS97" s="100">
        <v>38404.799999999996</v>
      </c>
      <c r="AT97" s="100">
        <v>18</v>
      </c>
      <c r="AU97" s="100">
        <v>32918.400000000001</v>
      </c>
      <c r="AV97" s="100">
        <v>15</v>
      </c>
      <c r="AW97" s="100">
        <v>27432</v>
      </c>
      <c r="AX97" s="100">
        <v>25</v>
      </c>
      <c r="AY97" s="100">
        <v>45720</v>
      </c>
      <c r="AZ97" s="100">
        <v>19</v>
      </c>
      <c r="BA97" s="100">
        <v>34747.199999999997</v>
      </c>
      <c r="BB97" s="100">
        <v>30</v>
      </c>
      <c r="BC97" s="100">
        <v>54864</v>
      </c>
      <c r="BD97" s="100">
        <v>22</v>
      </c>
      <c r="BE97" s="100">
        <v>40233.599999999999</v>
      </c>
      <c r="BF97" s="100">
        <v>21</v>
      </c>
      <c r="BG97" s="100">
        <v>38404.799999999996</v>
      </c>
      <c r="BH97" s="100">
        <v>33</v>
      </c>
      <c r="BI97" s="100">
        <v>60350.400000000001</v>
      </c>
      <c r="BJ97" s="100">
        <v>19</v>
      </c>
      <c r="BK97" s="100">
        <v>34747.199999999997</v>
      </c>
      <c r="BL97" s="100">
        <v>28</v>
      </c>
      <c r="BM97" s="100">
        <v>51206.400000000001</v>
      </c>
      <c r="BN97" s="100">
        <v>32</v>
      </c>
      <c r="BO97" s="100">
        <v>58521.599999999999</v>
      </c>
      <c r="BP97" s="100">
        <v>25</v>
      </c>
      <c r="BQ97" s="100">
        <v>45720</v>
      </c>
      <c r="BR97" s="100">
        <v>25</v>
      </c>
      <c r="BS97" s="100">
        <v>45720</v>
      </c>
      <c r="BT97" s="100">
        <v>33</v>
      </c>
      <c r="BU97" s="100">
        <v>60350.400000000001</v>
      </c>
      <c r="BV97" s="100">
        <v>21</v>
      </c>
      <c r="BW97" s="100">
        <v>38404.799999999996</v>
      </c>
      <c r="BX97" s="100">
        <v>25</v>
      </c>
      <c r="BY97" s="100">
        <v>45720</v>
      </c>
      <c r="BZ97" s="100">
        <v>31</v>
      </c>
      <c r="CA97" s="100">
        <v>56692.799999999996</v>
      </c>
      <c r="CB97" s="100">
        <v>27</v>
      </c>
      <c r="CC97" s="100">
        <v>49377.599999999999</v>
      </c>
      <c r="CD97" s="100">
        <v>17</v>
      </c>
      <c r="CE97" s="100">
        <v>31089.599999999999</v>
      </c>
      <c r="CF97" s="100">
        <v>31</v>
      </c>
      <c r="CG97" s="100">
        <v>56692.799999999996</v>
      </c>
      <c r="CH97" s="100">
        <v>25</v>
      </c>
      <c r="CI97" s="100">
        <v>45720</v>
      </c>
      <c r="CJ97" s="100">
        <v>31</v>
      </c>
      <c r="CK97" s="100">
        <v>56692.799999999996</v>
      </c>
      <c r="CL97" s="100">
        <v>18</v>
      </c>
      <c r="CM97" s="100">
        <v>32918.400000000001</v>
      </c>
      <c r="CN97" s="100">
        <v>28</v>
      </c>
      <c r="CO97" s="100">
        <v>51206.400000000001</v>
      </c>
      <c r="CP97" s="100">
        <v>21</v>
      </c>
      <c r="CQ97" s="100">
        <v>38404.799999999996</v>
      </c>
      <c r="CR97" s="100">
        <v>22</v>
      </c>
      <c r="CS97" s="100">
        <v>40233.599999999999</v>
      </c>
      <c r="CT97" s="100">
        <v>23</v>
      </c>
      <c r="CU97" s="100">
        <v>42062.400000000001</v>
      </c>
    </row>
    <row r="98" spans="2:99">
      <c r="C98" s="99" t="s">
        <v>264</v>
      </c>
      <c r="D98" s="100">
        <v>18.135856208841645</v>
      </c>
      <c r="E98" s="100">
        <v>22916.4679054923</v>
      </c>
      <c r="F98" s="100">
        <v>24</v>
      </c>
      <c r="G98" s="100">
        <v>30326.399999999998</v>
      </c>
      <c r="H98" s="100">
        <v>25</v>
      </c>
      <c r="I98" s="100">
        <v>31589.999999999996</v>
      </c>
      <c r="J98" s="100">
        <v>24</v>
      </c>
      <c r="K98" s="100">
        <v>30326.399999999998</v>
      </c>
      <c r="L98" s="100">
        <v>34</v>
      </c>
      <c r="M98" s="100">
        <v>42962.399999999994</v>
      </c>
      <c r="N98" s="100">
        <v>39</v>
      </c>
      <c r="O98" s="100">
        <v>49280.399999999994</v>
      </c>
      <c r="P98" s="100">
        <v>43</v>
      </c>
      <c r="Q98" s="100">
        <v>54334.799999999996</v>
      </c>
      <c r="R98" s="100">
        <v>41</v>
      </c>
      <c r="S98" s="100">
        <v>51807.6</v>
      </c>
      <c r="T98" s="100">
        <v>18</v>
      </c>
      <c r="U98" s="100">
        <v>22744.799999999999</v>
      </c>
      <c r="V98" s="100">
        <v>18</v>
      </c>
      <c r="W98" s="100">
        <v>22744.799999999999</v>
      </c>
      <c r="X98" s="100">
        <v>19</v>
      </c>
      <c r="Y98" s="100">
        <v>24008.399999999998</v>
      </c>
      <c r="Z98" s="100">
        <v>24</v>
      </c>
      <c r="AA98" s="100">
        <v>30326.399999999998</v>
      </c>
      <c r="AB98" s="100">
        <v>31</v>
      </c>
      <c r="AC98" s="100">
        <v>39171.599999999999</v>
      </c>
      <c r="AD98" s="100">
        <v>32</v>
      </c>
      <c r="AE98" s="100">
        <v>40435.199999999997</v>
      </c>
      <c r="AF98" s="100">
        <v>19</v>
      </c>
      <c r="AG98" s="100">
        <v>24008.399999999998</v>
      </c>
      <c r="AH98" s="100">
        <v>30</v>
      </c>
      <c r="AI98" s="100">
        <v>37908</v>
      </c>
      <c r="AJ98" s="100">
        <v>37</v>
      </c>
      <c r="AK98" s="100">
        <v>46753.2</v>
      </c>
      <c r="AL98" s="100">
        <v>23</v>
      </c>
      <c r="AM98" s="100">
        <v>29062.799999999999</v>
      </c>
      <c r="AN98" s="100">
        <v>20</v>
      </c>
      <c r="AO98" s="100">
        <v>25272</v>
      </c>
      <c r="AP98" s="100">
        <v>33</v>
      </c>
      <c r="AQ98" s="100">
        <v>41698.799999999996</v>
      </c>
      <c r="AR98" s="100">
        <v>26</v>
      </c>
      <c r="AS98" s="100">
        <v>32853.599999999999</v>
      </c>
      <c r="AT98" s="100">
        <v>18</v>
      </c>
      <c r="AU98" s="100">
        <v>22744.799999999999</v>
      </c>
      <c r="AV98" s="100">
        <v>19</v>
      </c>
      <c r="AW98" s="100">
        <v>24008.399999999998</v>
      </c>
      <c r="AX98" s="100">
        <v>26</v>
      </c>
      <c r="AY98" s="100">
        <v>32853.599999999999</v>
      </c>
      <c r="AZ98" s="100">
        <v>20</v>
      </c>
      <c r="BA98" s="100">
        <v>25272</v>
      </c>
      <c r="BB98" s="100">
        <v>33</v>
      </c>
      <c r="BC98" s="100">
        <v>41698.799999999996</v>
      </c>
      <c r="BD98" s="100">
        <v>24</v>
      </c>
      <c r="BE98" s="100">
        <v>30326.399999999998</v>
      </c>
      <c r="BF98" s="100">
        <v>22</v>
      </c>
      <c r="BG98" s="100">
        <v>27799.199999999997</v>
      </c>
      <c r="BH98" s="100">
        <v>33</v>
      </c>
      <c r="BI98" s="100">
        <v>41698.799999999996</v>
      </c>
      <c r="BJ98" s="100">
        <v>23</v>
      </c>
      <c r="BK98" s="100">
        <v>29062.799999999999</v>
      </c>
      <c r="BL98" s="100">
        <v>31</v>
      </c>
      <c r="BM98" s="100">
        <v>39171.599999999999</v>
      </c>
      <c r="BN98" s="100">
        <v>34</v>
      </c>
      <c r="BO98" s="100">
        <v>42962.399999999994</v>
      </c>
      <c r="BP98" s="100">
        <v>29</v>
      </c>
      <c r="BQ98" s="100">
        <v>36644.399999999994</v>
      </c>
      <c r="BR98" s="100">
        <v>31</v>
      </c>
      <c r="BS98" s="100">
        <v>39171.599999999999</v>
      </c>
      <c r="BT98" s="100">
        <v>34</v>
      </c>
      <c r="BU98" s="100">
        <v>42962.399999999994</v>
      </c>
      <c r="BV98" s="100">
        <v>23</v>
      </c>
      <c r="BW98" s="100">
        <v>29062.799999999999</v>
      </c>
      <c r="BX98" s="100">
        <v>24</v>
      </c>
      <c r="BY98" s="100">
        <v>30326.399999999998</v>
      </c>
      <c r="BZ98" s="100">
        <v>35</v>
      </c>
      <c r="CA98" s="100">
        <v>44226</v>
      </c>
      <c r="CB98" s="100">
        <v>26</v>
      </c>
      <c r="CC98" s="100">
        <v>32853.599999999999</v>
      </c>
      <c r="CD98" s="100">
        <v>19</v>
      </c>
      <c r="CE98" s="100">
        <v>24008.399999999998</v>
      </c>
      <c r="CF98" s="100">
        <v>33</v>
      </c>
      <c r="CG98" s="100">
        <v>41698.799999999996</v>
      </c>
      <c r="CH98" s="100">
        <v>25</v>
      </c>
      <c r="CI98" s="100">
        <v>31589.999999999996</v>
      </c>
      <c r="CJ98" s="100">
        <v>35</v>
      </c>
      <c r="CK98" s="100">
        <v>44226</v>
      </c>
      <c r="CL98" s="100">
        <v>19</v>
      </c>
      <c r="CM98" s="100">
        <v>24008.399999999998</v>
      </c>
      <c r="CN98" s="100">
        <v>36</v>
      </c>
      <c r="CO98" s="100">
        <v>45489.599999999999</v>
      </c>
      <c r="CP98" s="100">
        <v>23</v>
      </c>
      <c r="CQ98" s="100">
        <v>29062.799999999999</v>
      </c>
      <c r="CR98" s="100">
        <v>24</v>
      </c>
      <c r="CS98" s="100">
        <v>30326.399999999998</v>
      </c>
      <c r="CT98" s="100">
        <v>22</v>
      </c>
      <c r="CU98" s="100">
        <v>27799.199999999997</v>
      </c>
    </row>
    <row r="99" spans="2:99">
      <c r="C99" s="99" t="s">
        <v>265</v>
      </c>
      <c r="D99" s="100">
        <v>11.909212808855393</v>
      </c>
      <c r="E99" s="100">
        <v>65281.540933021715</v>
      </c>
      <c r="F99" s="100">
        <v>17</v>
      </c>
      <c r="G99" s="100">
        <v>93187.199999999997</v>
      </c>
      <c r="H99" s="100">
        <v>17</v>
      </c>
      <c r="I99" s="100">
        <v>93187.199999999997</v>
      </c>
      <c r="J99" s="100">
        <v>16</v>
      </c>
      <c r="K99" s="100">
        <v>87705.599999999991</v>
      </c>
      <c r="L99" s="100">
        <v>24</v>
      </c>
      <c r="M99" s="100">
        <v>131558.39999999999</v>
      </c>
      <c r="N99" s="100">
        <v>25</v>
      </c>
      <c r="O99" s="100">
        <v>137040</v>
      </c>
      <c r="P99" s="100">
        <v>29</v>
      </c>
      <c r="Q99" s="100">
        <v>158966.39999999999</v>
      </c>
      <c r="R99" s="100">
        <v>24</v>
      </c>
      <c r="S99" s="100">
        <v>131558.39999999999</v>
      </c>
      <c r="T99" s="100">
        <v>14</v>
      </c>
      <c r="U99" s="100">
        <v>76742.399999999994</v>
      </c>
      <c r="V99" s="100">
        <v>11</v>
      </c>
      <c r="W99" s="100">
        <v>60297.599999999991</v>
      </c>
      <c r="X99" s="100">
        <v>12</v>
      </c>
      <c r="Y99" s="100">
        <v>65779.199999999997</v>
      </c>
      <c r="Z99" s="100">
        <v>16</v>
      </c>
      <c r="AA99" s="100">
        <v>87705.599999999991</v>
      </c>
      <c r="AB99" s="100">
        <v>21</v>
      </c>
      <c r="AC99" s="100">
        <v>115113.59999999999</v>
      </c>
      <c r="AD99" s="100">
        <v>21</v>
      </c>
      <c r="AE99" s="100">
        <v>115113.59999999999</v>
      </c>
      <c r="AF99" s="100">
        <v>15</v>
      </c>
      <c r="AG99" s="100">
        <v>82223.999999999985</v>
      </c>
      <c r="AH99" s="100">
        <v>21</v>
      </c>
      <c r="AI99" s="100">
        <v>115113.59999999999</v>
      </c>
      <c r="AJ99" s="100">
        <v>22</v>
      </c>
      <c r="AK99" s="100">
        <v>120595.19999999998</v>
      </c>
      <c r="AL99" s="100">
        <v>15</v>
      </c>
      <c r="AM99" s="100">
        <v>82223.999999999985</v>
      </c>
      <c r="AN99" s="100">
        <v>15</v>
      </c>
      <c r="AO99" s="100">
        <v>82223.999999999985</v>
      </c>
      <c r="AP99" s="100">
        <v>25</v>
      </c>
      <c r="AQ99" s="100">
        <v>137040</v>
      </c>
      <c r="AR99" s="100">
        <v>17</v>
      </c>
      <c r="AS99" s="100">
        <v>93187.199999999997</v>
      </c>
      <c r="AT99" s="100">
        <v>14</v>
      </c>
      <c r="AU99" s="100">
        <v>76742.399999999994</v>
      </c>
      <c r="AV99" s="100">
        <v>13</v>
      </c>
      <c r="AW99" s="100">
        <v>71260.799999999988</v>
      </c>
      <c r="AX99" s="100">
        <v>20</v>
      </c>
      <c r="AY99" s="100">
        <v>109631.99999999999</v>
      </c>
      <c r="AZ99" s="100">
        <v>13</v>
      </c>
      <c r="BA99" s="100">
        <v>71260.799999999988</v>
      </c>
      <c r="BB99" s="100">
        <v>22</v>
      </c>
      <c r="BC99" s="100">
        <v>120595.19999999998</v>
      </c>
      <c r="BD99" s="100">
        <v>16</v>
      </c>
      <c r="BE99" s="100">
        <v>87705.599999999991</v>
      </c>
      <c r="BF99" s="100">
        <v>14</v>
      </c>
      <c r="BG99" s="100">
        <v>76742.399999999994</v>
      </c>
      <c r="BH99" s="100">
        <v>23</v>
      </c>
      <c r="BI99" s="100">
        <v>126076.79999999999</v>
      </c>
      <c r="BJ99" s="100">
        <v>16</v>
      </c>
      <c r="BK99" s="100">
        <v>87705.599999999991</v>
      </c>
      <c r="BL99" s="100">
        <v>22</v>
      </c>
      <c r="BM99" s="100">
        <v>120595.19999999998</v>
      </c>
      <c r="BN99" s="100">
        <v>24</v>
      </c>
      <c r="BO99" s="100">
        <v>131558.39999999999</v>
      </c>
      <c r="BP99" s="100">
        <v>18</v>
      </c>
      <c r="BQ99" s="100">
        <v>98668.799999999988</v>
      </c>
      <c r="BR99" s="100">
        <v>18</v>
      </c>
      <c r="BS99" s="100">
        <v>98668.799999999988</v>
      </c>
      <c r="BT99" s="100">
        <v>25</v>
      </c>
      <c r="BU99" s="100">
        <v>137040</v>
      </c>
      <c r="BV99" s="100">
        <v>17</v>
      </c>
      <c r="BW99" s="100">
        <v>93187.199999999997</v>
      </c>
      <c r="BX99" s="100">
        <v>18</v>
      </c>
      <c r="BY99" s="100">
        <v>98668.799999999988</v>
      </c>
      <c r="BZ99" s="100">
        <v>22</v>
      </c>
      <c r="CA99" s="100">
        <v>120595.19999999998</v>
      </c>
      <c r="CB99" s="100">
        <v>20</v>
      </c>
      <c r="CC99" s="100">
        <v>109631.99999999999</v>
      </c>
      <c r="CD99" s="100">
        <v>13</v>
      </c>
      <c r="CE99" s="100">
        <v>71260.799999999988</v>
      </c>
      <c r="CF99" s="100">
        <v>25</v>
      </c>
      <c r="CG99" s="100">
        <v>137040</v>
      </c>
      <c r="CH99" s="100">
        <v>20</v>
      </c>
      <c r="CI99" s="100">
        <v>109631.99999999999</v>
      </c>
      <c r="CJ99" s="100">
        <v>23</v>
      </c>
      <c r="CK99" s="100">
        <v>126076.79999999999</v>
      </c>
      <c r="CL99" s="100">
        <v>14</v>
      </c>
      <c r="CM99" s="100">
        <v>76742.399999999994</v>
      </c>
      <c r="CN99" s="100">
        <v>23</v>
      </c>
      <c r="CO99" s="100">
        <v>126076.79999999999</v>
      </c>
      <c r="CP99" s="100">
        <v>15</v>
      </c>
      <c r="CQ99" s="100">
        <v>82223.999999999985</v>
      </c>
      <c r="CR99" s="100">
        <v>18</v>
      </c>
      <c r="CS99" s="100">
        <v>98668.799999999988</v>
      </c>
      <c r="CT99" s="100">
        <v>15</v>
      </c>
      <c r="CU99" s="100">
        <v>82223.999999999985</v>
      </c>
    </row>
    <row r="100" spans="2:99">
      <c r="C100" s="99" t="s">
        <v>266</v>
      </c>
      <c r="D100" s="100">
        <v>16.886955240258875</v>
      </c>
      <c r="E100" s="100">
        <v>27397.396181795997</v>
      </c>
      <c r="F100" s="100">
        <v>24</v>
      </c>
      <c r="G100" s="100">
        <v>38937.599999999999</v>
      </c>
      <c r="H100" s="100">
        <v>26</v>
      </c>
      <c r="I100" s="100">
        <v>42182.399999999994</v>
      </c>
      <c r="J100" s="100">
        <v>25</v>
      </c>
      <c r="K100" s="100">
        <v>40560</v>
      </c>
      <c r="L100" s="100">
        <v>37</v>
      </c>
      <c r="M100" s="100">
        <v>60028.799999999996</v>
      </c>
      <c r="N100" s="100">
        <v>35</v>
      </c>
      <c r="O100" s="100">
        <v>56783.999999999993</v>
      </c>
      <c r="P100" s="100">
        <v>41</v>
      </c>
      <c r="Q100" s="100">
        <v>66518.399999999994</v>
      </c>
      <c r="R100" s="100">
        <v>40</v>
      </c>
      <c r="S100" s="100">
        <v>64895.999999999993</v>
      </c>
      <c r="T100" s="100">
        <v>17</v>
      </c>
      <c r="U100" s="100">
        <v>27580.799999999999</v>
      </c>
      <c r="V100" s="100">
        <v>18</v>
      </c>
      <c r="W100" s="100">
        <v>29203.199999999997</v>
      </c>
      <c r="X100" s="100">
        <v>18</v>
      </c>
      <c r="Y100" s="100">
        <v>29203.199999999997</v>
      </c>
      <c r="Z100" s="100">
        <v>21</v>
      </c>
      <c r="AA100" s="100">
        <v>34070.399999999994</v>
      </c>
      <c r="AB100" s="100">
        <v>27</v>
      </c>
      <c r="AC100" s="100">
        <v>43804.799999999996</v>
      </c>
      <c r="AD100" s="100">
        <v>31</v>
      </c>
      <c r="AE100" s="100">
        <v>50294.399999999994</v>
      </c>
      <c r="AF100" s="100">
        <v>19</v>
      </c>
      <c r="AG100" s="100">
        <v>30825.599999999999</v>
      </c>
      <c r="AH100" s="100">
        <v>28</v>
      </c>
      <c r="AI100" s="100">
        <v>45427.199999999997</v>
      </c>
      <c r="AJ100" s="100">
        <v>31</v>
      </c>
      <c r="AK100" s="100">
        <v>50294.399999999994</v>
      </c>
      <c r="AL100" s="100">
        <v>20</v>
      </c>
      <c r="AM100" s="100">
        <v>32447.999999999996</v>
      </c>
      <c r="AN100" s="100">
        <v>20</v>
      </c>
      <c r="AO100" s="100">
        <v>32447.999999999996</v>
      </c>
      <c r="AP100" s="100">
        <v>35</v>
      </c>
      <c r="AQ100" s="100">
        <v>56783.999999999993</v>
      </c>
      <c r="AR100" s="100">
        <v>26</v>
      </c>
      <c r="AS100" s="100">
        <v>42182.399999999994</v>
      </c>
      <c r="AT100" s="100">
        <v>18</v>
      </c>
      <c r="AU100" s="100">
        <v>29203.199999999997</v>
      </c>
      <c r="AV100" s="100">
        <v>17</v>
      </c>
      <c r="AW100" s="100">
        <v>27580.799999999999</v>
      </c>
      <c r="AX100" s="100">
        <v>30</v>
      </c>
      <c r="AY100" s="100">
        <v>48671.999999999993</v>
      </c>
      <c r="AZ100" s="100">
        <v>18</v>
      </c>
      <c r="BA100" s="100">
        <v>29203.199999999997</v>
      </c>
      <c r="BB100" s="100">
        <v>33</v>
      </c>
      <c r="BC100" s="100">
        <v>53539.199999999997</v>
      </c>
      <c r="BD100" s="100">
        <v>23</v>
      </c>
      <c r="BE100" s="100">
        <v>37315.199999999997</v>
      </c>
      <c r="BF100" s="100">
        <v>20</v>
      </c>
      <c r="BG100" s="100">
        <v>32447.999999999996</v>
      </c>
      <c r="BH100" s="100">
        <v>34</v>
      </c>
      <c r="BI100" s="100">
        <v>55161.599999999999</v>
      </c>
      <c r="BJ100" s="100">
        <v>22</v>
      </c>
      <c r="BK100" s="100">
        <v>35692.799999999996</v>
      </c>
      <c r="BL100" s="100">
        <v>31</v>
      </c>
      <c r="BM100" s="100">
        <v>50294.399999999994</v>
      </c>
      <c r="BN100" s="100">
        <v>30</v>
      </c>
      <c r="BO100" s="100">
        <v>48671.999999999993</v>
      </c>
      <c r="BP100" s="100">
        <v>24</v>
      </c>
      <c r="BQ100" s="100">
        <v>38937.599999999999</v>
      </c>
      <c r="BR100" s="100">
        <v>29</v>
      </c>
      <c r="BS100" s="100">
        <v>47049.599999999999</v>
      </c>
      <c r="BT100" s="100">
        <v>32</v>
      </c>
      <c r="BU100" s="100">
        <v>51916.799999999996</v>
      </c>
      <c r="BV100" s="100">
        <v>23</v>
      </c>
      <c r="BW100" s="100">
        <v>37315.199999999997</v>
      </c>
      <c r="BX100" s="100">
        <v>22</v>
      </c>
      <c r="BY100" s="100">
        <v>35692.799999999996</v>
      </c>
      <c r="BZ100" s="100">
        <v>30</v>
      </c>
      <c r="CA100" s="100">
        <v>48671.999999999993</v>
      </c>
      <c r="CB100" s="100">
        <v>25</v>
      </c>
      <c r="CC100" s="100">
        <v>40560</v>
      </c>
      <c r="CD100" s="100">
        <v>19</v>
      </c>
      <c r="CE100" s="100">
        <v>30825.599999999999</v>
      </c>
      <c r="CF100" s="100">
        <v>31</v>
      </c>
      <c r="CG100" s="100">
        <v>50294.399999999994</v>
      </c>
      <c r="CH100" s="100">
        <v>28</v>
      </c>
      <c r="CI100" s="100">
        <v>45427.199999999997</v>
      </c>
      <c r="CJ100" s="100">
        <v>34</v>
      </c>
      <c r="CK100" s="100">
        <v>55161.599999999999</v>
      </c>
      <c r="CL100" s="100">
        <v>20</v>
      </c>
      <c r="CM100" s="100">
        <v>32447.999999999996</v>
      </c>
      <c r="CN100" s="100">
        <v>32</v>
      </c>
      <c r="CO100" s="100">
        <v>51916.799999999996</v>
      </c>
      <c r="CP100" s="100">
        <v>20</v>
      </c>
      <c r="CQ100" s="100">
        <v>32447.999999999996</v>
      </c>
      <c r="CR100" s="100">
        <v>25</v>
      </c>
      <c r="CS100" s="100">
        <v>40560</v>
      </c>
      <c r="CT100" s="100">
        <v>20</v>
      </c>
      <c r="CU100" s="100">
        <v>32447.999999999996</v>
      </c>
    </row>
    <row r="101" spans="2:99">
      <c r="C101" s="99" t="s">
        <v>267</v>
      </c>
      <c r="D101" s="100">
        <v>21.19559358005192</v>
      </c>
      <c r="E101" s="100">
        <v>25231.234597693801</v>
      </c>
      <c r="F101" s="100">
        <v>24</v>
      </c>
      <c r="G101" s="100">
        <v>28569.599999999999</v>
      </c>
      <c r="H101" s="100">
        <v>25</v>
      </c>
      <c r="I101" s="100">
        <v>29759.999999999996</v>
      </c>
      <c r="J101" s="100">
        <v>26</v>
      </c>
      <c r="K101" s="100">
        <v>30950.399999999998</v>
      </c>
      <c r="L101" s="100">
        <v>33</v>
      </c>
      <c r="M101" s="100">
        <v>39283.199999999997</v>
      </c>
      <c r="N101" s="100">
        <v>37</v>
      </c>
      <c r="O101" s="100">
        <v>44044.799999999996</v>
      </c>
      <c r="P101" s="100">
        <v>43</v>
      </c>
      <c r="Q101" s="100">
        <v>51187.199999999997</v>
      </c>
      <c r="R101" s="100">
        <v>37</v>
      </c>
      <c r="S101" s="100">
        <v>44044.799999999996</v>
      </c>
      <c r="T101" s="100">
        <v>18</v>
      </c>
      <c r="U101" s="100">
        <v>21427.199999999997</v>
      </c>
      <c r="V101" s="100">
        <v>19</v>
      </c>
      <c r="W101" s="100">
        <v>22617.599999999999</v>
      </c>
      <c r="X101" s="100">
        <v>21</v>
      </c>
      <c r="Y101" s="100">
        <v>24998.399999999998</v>
      </c>
      <c r="Z101" s="100">
        <v>23</v>
      </c>
      <c r="AA101" s="100">
        <v>27379.199999999997</v>
      </c>
      <c r="AB101" s="100">
        <v>30</v>
      </c>
      <c r="AC101" s="100">
        <v>35711.999999999993</v>
      </c>
      <c r="AD101" s="100">
        <v>34</v>
      </c>
      <c r="AE101" s="100">
        <v>40473.599999999999</v>
      </c>
      <c r="AF101" s="100">
        <v>20</v>
      </c>
      <c r="AG101" s="100">
        <v>23807.999999999996</v>
      </c>
      <c r="AH101" s="100">
        <v>32</v>
      </c>
      <c r="AI101" s="100">
        <v>38092.799999999996</v>
      </c>
      <c r="AJ101" s="100">
        <v>32</v>
      </c>
      <c r="AK101" s="100">
        <v>38092.799999999996</v>
      </c>
      <c r="AL101" s="100">
        <v>23</v>
      </c>
      <c r="AM101" s="100">
        <v>27379.199999999997</v>
      </c>
      <c r="AN101" s="100">
        <v>24</v>
      </c>
      <c r="AO101" s="100">
        <v>28569.599999999999</v>
      </c>
      <c r="AP101" s="100">
        <v>37</v>
      </c>
      <c r="AQ101" s="100">
        <v>44044.799999999996</v>
      </c>
      <c r="AR101" s="100">
        <v>24</v>
      </c>
      <c r="AS101" s="100">
        <v>28569.599999999999</v>
      </c>
      <c r="AT101" s="100">
        <v>18</v>
      </c>
      <c r="AU101" s="100">
        <v>21427.199999999997</v>
      </c>
      <c r="AV101" s="100">
        <v>19</v>
      </c>
      <c r="AW101" s="100">
        <v>22617.599999999999</v>
      </c>
      <c r="AX101" s="100">
        <v>31</v>
      </c>
      <c r="AY101" s="100">
        <v>36902.399999999994</v>
      </c>
      <c r="AZ101" s="100">
        <v>20</v>
      </c>
      <c r="BA101" s="100">
        <v>23807.999999999996</v>
      </c>
      <c r="BB101" s="100">
        <v>36</v>
      </c>
      <c r="BC101" s="100">
        <v>42854.399999999994</v>
      </c>
      <c r="BD101" s="100">
        <v>23</v>
      </c>
      <c r="BE101" s="100">
        <v>27379.199999999997</v>
      </c>
      <c r="BF101" s="100">
        <v>20</v>
      </c>
      <c r="BG101" s="100">
        <v>23807.999999999996</v>
      </c>
      <c r="BH101" s="100">
        <v>33</v>
      </c>
      <c r="BI101" s="100">
        <v>39283.199999999997</v>
      </c>
      <c r="BJ101" s="100">
        <v>21</v>
      </c>
      <c r="BK101" s="100">
        <v>24998.399999999998</v>
      </c>
      <c r="BL101" s="100">
        <v>30</v>
      </c>
      <c r="BM101" s="100">
        <v>35711.999999999993</v>
      </c>
      <c r="BN101" s="100">
        <v>33</v>
      </c>
      <c r="BO101" s="100">
        <v>39283.199999999997</v>
      </c>
      <c r="BP101" s="100">
        <v>28</v>
      </c>
      <c r="BQ101" s="100">
        <v>33331.199999999997</v>
      </c>
      <c r="BR101" s="100">
        <v>26</v>
      </c>
      <c r="BS101" s="100">
        <v>30950.399999999998</v>
      </c>
      <c r="BT101" s="100">
        <v>35</v>
      </c>
      <c r="BU101" s="100">
        <v>41663.999999999993</v>
      </c>
      <c r="BV101" s="100">
        <v>23</v>
      </c>
      <c r="BW101" s="100">
        <v>27379.199999999997</v>
      </c>
      <c r="BX101" s="100">
        <v>24</v>
      </c>
      <c r="BY101" s="100">
        <v>28569.599999999999</v>
      </c>
      <c r="BZ101" s="100">
        <v>36</v>
      </c>
      <c r="CA101" s="100">
        <v>42854.399999999994</v>
      </c>
      <c r="CB101" s="100">
        <v>24</v>
      </c>
      <c r="CC101" s="100">
        <v>28569.599999999999</v>
      </c>
      <c r="CD101" s="100">
        <v>19</v>
      </c>
      <c r="CE101" s="100">
        <v>22617.599999999999</v>
      </c>
      <c r="CF101" s="100">
        <v>35</v>
      </c>
      <c r="CG101" s="100">
        <v>41663.999999999993</v>
      </c>
      <c r="CH101" s="100">
        <v>25</v>
      </c>
      <c r="CI101" s="100">
        <v>29759.999999999996</v>
      </c>
      <c r="CJ101" s="100">
        <v>36</v>
      </c>
      <c r="CK101" s="100">
        <v>42854.399999999994</v>
      </c>
      <c r="CL101" s="100">
        <v>20</v>
      </c>
      <c r="CM101" s="100">
        <v>23807.999999999996</v>
      </c>
      <c r="CN101" s="100">
        <v>35</v>
      </c>
      <c r="CO101" s="100">
        <v>41663.999999999993</v>
      </c>
      <c r="CP101" s="100">
        <v>20</v>
      </c>
      <c r="CQ101" s="100">
        <v>23807.999999999996</v>
      </c>
      <c r="CR101" s="100">
        <v>23</v>
      </c>
      <c r="CS101" s="100">
        <v>27379.199999999997</v>
      </c>
      <c r="CT101" s="100">
        <v>23</v>
      </c>
      <c r="CU101" s="100">
        <v>27379.199999999997</v>
      </c>
    </row>
    <row r="102" spans="2:99">
      <c r="C102" s="99" t="s">
        <v>268</v>
      </c>
      <c r="D102" s="100">
        <v>18.733514528741608</v>
      </c>
      <c r="E102" s="100">
        <v>36328.031374135724</v>
      </c>
      <c r="F102" s="100">
        <v>21</v>
      </c>
      <c r="G102" s="100">
        <v>40723.199999999997</v>
      </c>
      <c r="H102" s="100">
        <v>24</v>
      </c>
      <c r="I102" s="100">
        <v>46540.799999999996</v>
      </c>
      <c r="J102" s="100">
        <v>25</v>
      </c>
      <c r="K102" s="100">
        <v>48479.999999999993</v>
      </c>
      <c r="L102" s="100">
        <v>35</v>
      </c>
      <c r="M102" s="100">
        <v>67872</v>
      </c>
      <c r="N102" s="100">
        <v>36</v>
      </c>
      <c r="O102" s="100">
        <v>69811.199999999997</v>
      </c>
      <c r="P102" s="100">
        <v>34</v>
      </c>
      <c r="Q102" s="100">
        <v>65932.799999999988</v>
      </c>
      <c r="R102" s="100">
        <v>38</v>
      </c>
      <c r="S102" s="100">
        <v>73689.599999999991</v>
      </c>
      <c r="T102" s="100">
        <v>16</v>
      </c>
      <c r="U102" s="100">
        <v>31027.199999999997</v>
      </c>
      <c r="V102" s="100">
        <v>16</v>
      </c>
      <c r="W102" s="100">
        <v>31027.199999999997</v>
      </c>
      <c r="X102" s="100">
        <v>17</v>
      </c>
      <c r="Y102" s="100">
        <v>32966.399999999994</v>
      </c>
      <c r="Z102" s="100">
        <v>21</v>
      </c>
      <c r="AA102" s="100">
        <v>40723.199999999997</v>
      </c>
      <c r="AB102" s="100">
        <v>25</v>
      </c>
      <c r="AC102" s="100">
        <v>48479.999999999993</v>
      </c>
      <c r="AD102" s="100">
        <v>29</v>
      </c>
      <c r="AE102" s="100">
        <v>56236.799999999996</v>
      </c>
      <c r="AF102" s="100">
        <v>19</v>
      </c>
      <c r="AG102" s="100">
        <v>36844.799999999996</v>
      </c>
      <c r="AH102" s="100">
        <v>33</v>
      </c>
      <c r="AI102" s="100">
        <v>63993.599999999991</v>
      </c>
      <c r="AJ102" s="100">
        <v>31</v>
      </c>
      <c r="AK102" s="100">
        <v>60115.199999999997</v>
      </c>
      <c r="AL102" s="100">
        <v>21</v>
      </c>
      <c r="AM102" s="100">
        <v>40723.199999999997</v>
      </c>
      <c r="AN102" s="100">
        <v>22</v>
      </c>
      <c r="AO102" s="100">
        <v>42662.399999999994</v>
      </c>
      <c r="AP102" s="100">
        <v>32</v>
      </c>
      <c r="AQ102" s="100">
        <v>62054.399999999994</v>
      </c>
      <c r="AR102" s="100">
        <v>24</v>
      </c>
      <c r="AS102" s="100">
        <v>46540.799999999996</v>
      </c>
      <c r="AT102" s="100">
        <v>16</v>
      </c>
      <c r="AU102" s="100">
        <v>31027.199999999997</v>
      </c>
      <c r="AV102" s="100">
        <v>16</v>
      </c>
      <c r="AW102" s="100">
        <v>31027.199999999997</v>
      </c>
      <c r="AX102" s="100">
        <v>29</v>
      </c>
      <c r="AY102" s="100">
        <v>56236.799999999996</v>
      </c>
      <c r="AZ102" s="100">
        <v>17</v>
      </c>
      <c r="BA102" s="100">
        <v>32966.399999999994</v>
      </c>
      <c r="BB102" s="100">
        <v>33</v>
      </c>
      <c r="BC102" s="100">
        <v>63993.599999999991</v>
      </c>
      <c r="BD102" s="100">
        <v>22</v>
      </c>
      <c r="BE102" s="100">
        <v>42662.399999999994</v>
      </c>
      <c r="BF102" s="100">
        <v>19</v>
      </c>
      <c r="BG102" s="100">
        <v>36844.799999999996</v>
      </c>
      <c r="BH102" s="100">
        <v>30</v>
      </c>
      <c r="BI102" s="100">
        <v>58175.999999999993</v>
      </c>
      <c r="BJ102" s="100">
        <v>19</v>
      </c>
      <c r="BK102" s="100">
        <v>36844.799999999996</v>
      </c>
      <c r="BL102" s="100">
        <v>29</v>
      </c>
      <c r="BM102" s="100">
        <v>56236.799999999996</v>
      </c>
      <c r="BN102" s="100">
        <v>29</v>
      </c>
      <c r="BO102" s="100">
        <v>56236.799999999996</v>
      </c>
      <c r="BP102" s="100">
        <v>28</v>
      </c>
      <c r="BQ102" s="100">
        <v>54297.599999999991</v>
      </c>
      <c r="BR102" s="100">
        <v>24</v>
      </c>
      <c r="BS102" s="100">
        <v>46540.799999999996</v>
      </c>
      <c r="BT102" s="100">
        <v>34</v>
      </c>
      <c r="BU102" s="100">
        <v>65932.799999999988</v>
      </c>
      <c r="BV102" s="100">
        <v>20</v>
      </c>
      <c r="BW102" s="100">
        <v>38784</v>
      </c>
      <c r="BX102" s="100">
        <v>23</v>
      </c>
      <c r="BY102" s="100">
        <v>44601.599999999999</v>
      </c>
      <c r="BZ102" s="100">
        <v>30</v>
      </c>
      <c r="CA102" s="100">
        <v>58175.999999999993</v>
      </c>
      <c r="CB102" s="100">
        <v>26</v>
      </c>
      <c r="CC102" s="100">
        <v>50419.199999999997</v>
      </c>
      <c r="CD102" s="100">
        <v>18</v>
      </c>
      <c r="CE102" s="100">
        <v>34905.599999999999</v>
      </c>
      <c r="CF102" s="100">
        <v>28</v>
      </c>
      <c r="CG102" s="100">
        <v>54297.599999999991</v>
      </c>
      <c r="CH102" s="100">
        <v>23</v>
      </c>
      <c r="CI102" s="100">
        <v>44601.599999999999</v>
      </c>
      <c r="CJ102" s="100">
        <v>32</v>
      </c>
      <c r="CK102" s="100">
        <v>62054.399999999994</v>
      </c>
      <c r="CL102" s="100">
        <v>18</v>
      </c>
      <c r="CM102" s="100">
        <v>34905.599999999999</v>
      </c>
      <c r="CN102" s="100">
        <v>29</v>
      </c>
      <c r="CO102" s="100">
        <v>56236.799999999996</v>
      </c>
      <c r="CP102" s="100">
        <v>21</v>
      </c>
      <c r="CQ102" s="100">
        <v>40723.199999999997</v>
      </c>
      <c r="CR102" s="100">
        <v>26</v>
      </c>
      <c r="CS102" s="100">
        <v>50419.199999999997</v>
      </c>
      <c r="CT102" s="100">
        <v>21</v>
      </c>
      <c r="CU102" s="100">
        <v>40723.199999999997</v>
      </c>
    </row>
    <row r="103" spans="2:99">
      <c r="C103" s="99" t="s">
        <v>269</v>
      </c>
      <c r="D103" s="100">
        <v>19.313311405713954</v>
      </c>
      <c r="E103" s="100">
        <v>39167.3955307879</v>
      </c>
      <c r="F103" s="100">
        <v>23</v>
      </c>
      <c r="G103" s="100">
        <v>46644</v>
      </c>
      <c r="H103" s="100">
        <v>22</v>
      </c>
      <c r="I103" s="100">
        <v>44616</v>
      </c>
      <c r="J103" s="100">
        <v>26</v>
      </c>
      <c r="K103" s="100">
        <v>52728</v>
      </c>
      <c r="L103" s="100">
        <v>33</v>
      </c>
      <c r="M103" s="100">
        <v>66924</v>
      </c>
      <c r="N103" s="100">
        <v>32</v>
      </c>
      <c r="O103" s="100">
        <v>64896</v>
      </c>
      <c r="P103" s="100">
        <v>37</v>
      </c>
      <c r="Q103" s="100">
        <v>75036</v>
      </c>
      <c r="R103" s="100">
        <v>32</v>
      </c>
      <c r="S103" s="100">
        <v>64896</v>
      </c>
      <c r="T103" s="100">
        <v>17</v>
      </c>
      <c r="U103" s="100">
        <v>34476</v>
      </c>
      <c r="V103" s="100">
        <v>15</v>
      </c>
      <c r="W103" s="100">
        <v>30420</v>
      </c>
      <c r="X103" s="100">
        <v>19</v>
      </c>
      <c r="Y103" s="100">
        <v>38532</v>
      </c>
      <c r="Z103" s="100">
        <v>19</v>
      </c>
      <c r="AA103" s="100">
        <v>38532</v>
      </c>
      <c r="AB103" s="100">
        <v>26</v>
      </c>
      <c r="AC103" s="100">
        <v>52728</v>
      </c>
      <c r="AD103" s="100">
        <v>30</v>
      </c>
      <c r="AE103" s="100">
        <v>60840</v>
      </c>
      <c r="AF103" s="100">
        <v>19</v>
      </c>
      <c r="AG103" s="100">
        <v>38532</v>
      </c>
      <c r="AH103" s="100">
        <v>32</v>
      </c>
      <c r="AI103" s="100">
        <v>64896</v>
      </c>
      <c r="AJ103" s="100">
        <v>28</v>
      </c>
      <c r="AK103" s="100">
        <v>56784</v>
      </c>
      <c r="AL103" s="100">
        <v>21</v>
      </c>
      <c r="AM103" s="100">
        <v>42588</v>
      </c>
      <c r="AN103" s="100">
        <v>20</v>
      </c>
      <c r="AO103" s="100">
        <v>40560</v>
      </c>
      <c r="AP103" s="100">
        <v>34</v>
      </c>
      <c r="AQ103" s="100">
        <v>68952</v>
      </c>
      <c r="AR103" s="100">
        <v>25</v>
      </c>
      <c r="AS103" s="100">
        <v>50700</v>
      </c>
      <c r="AT103" s="100">
        <v>18</v>
      </c>
      <c r="AU103" s="100">
        <v>36504</v>
      </c>
      <c r="AV103" s="100">
        <v>17</v>
      </c>
      <c r="AW103" s="100">
        <v>34476</v>
      </c>
      <c r="AX103" s="100">
        <v>28</v>
      </c>
      <c r="AY103" s="100">
        <v>56784</v>
      </c>
      <c r="AZ103" s="100">
        <v>19</v>
      </c>
      <c r="BA103" s="100">
        <v>38532</v>
      </c>
      <c r="BB103" s="100">
        <v>33</v>
      </c>
      <c r="BC103" s="100">
        <v>66924</v>
      </c>
      <c r="BD103" s="100">
        <v>23</v>
      </c>
      <c r="BE103" s="100">
        <v>46644</v>
      </c>
      <c r="BF103" s="100">
        <v>20</v>
      </c>
      <c r="BG103" s="100">
        <v>40560</v>
      </c>
      <c r="BH103" s="100">
        <v>30</v>
      </c>
      <c r="BI103" s="100">
        <v>60840</v>
      </c>
      <c r="BJ103" s="100">
        <v>19</v>
      </c>
      <c r="BK103" s="100">
        <v>38532</v>
      </c>
      <c r="BL103" s="100">
        <v>26</v>
      </c>
      <c r="BM103" s="100">
        <v>52728</v>
      </c>
      <c r="BN103" s="100">
        <v>28</v>
      </c>
      <c r="BO103" s="100">
        <v>56784</v>
      </c>
      <c r="BP103" s="100">
        <v>26</v>
      </c>
      <c r="BQ103" s="100">
        <v>52728</v>
      </c>
      <c r="BR103" s="100">
        <v>24</v>
      </c>
      <c r="BS103" s="100">
        <v>48672</v>
      </c>
      <c r="BT103" s="100">
        <v>33</v>
      </c>
      <c r="BU103" s="100">
        <v>66924</v>
      </c>
      <c r="BV103" s="100">
        <v>22</v>
      </c>
      <c r="BW103" s="100">
        <v>44616</v>
      </c>
      <c r="BX103" s="100">
        <v>21</v>
      </c>
      <c r="BY103" s="100">
        <v>42588</v>
      </c>
      <c r="BZ103" s="100">
        <v>28</v>
      </c>
      <c r="CA103" s="100">
        <v>56784</v>
      </c>
      <c r="CB103" s="100">
        <v>26</v>
      </c>
      <c r="CC103" s="100">
        <v>52728</v>
      </c>
      <c r="CD103" s="100">
        <v>18</v>
      </c>
      <c r="CE103" s="100">
        <v>36504</v>
      </c>
      <c r="CF103" s="100">
        <v>28</v>
      </c>
      <c r="CG103" s="100">
        <v>56784</v>
      </c>
      <c r="CH103" s="100">
        <v>25</v>
      </c>
      <c r="CI103" s="100">
        <v>50700</v>
      </c>
      <c r="CJ103" s="100">
        <v>34</v>
      </c>
      <c r="CK103" s="100">
        <v>68952</v>
      </c>
      <c r="CL103" s="100">
        <v>17</v>
      </c>
      <c r="CM103" s="100">
        <v>34476</v>
      </c>
      <c r="CN103" s="100">
        <v>32</v>
      </c>
      <c r="CO103" s="100">
        <v>64896</v>
      </c>
      <c r="CP103" s="100">
        <v>19</v>
      </c>
      <c r="CQ103" s="100">
        <v>38532</v>
      </c>
      <c r="CR103" s="100">
        <v>22</v>
      </c>
      <c r="CS103" s="100">
        <v>44616</v>
      </c>
      <c r="CT103" s="100">
        <v>20</v>
      </c>
      <c r="CU103" s="100">
        <v>40560</v>
      </c>
    </row>
    <row r="104" spans="2:99">
      <c r="C104" s="99" t="s">
        <v>270</v>
      </c>
      <c r="D104" s="100">
        <v>18.733514528741608</v>
      </c>
      <c r="E104" s="100">
        <v>38823.335509364108</v>
      </c>
      <c r="F104" s="100">
        <v>23</v>
      </c>
      <c r="G104" s="100">
        <v>47665.200000000004</v>
      </c>
      <c r="H104" s="100">
        <v>21</v>
      </c>
      <c r="I104" s="100">
        <v>43520.4</v>
      </c>
      <c r="J104" s="100">
        <v>22</v>
      </c>
      <c r="K104" s="100">
        <v>45592.800000000003</v>
      </c>
      <c r="L104" s="100">
        <v>31</v>
      </c>
      <c r="M104" s="100">
        <v>64244.4</v>
      </c>
      <c r="N104" s="100">
        <v>36</v>
      </c>
      <c r="O104" s="100">
        <v>74606.400000000009</v>
      </c>
      <c r="P104" s="100">
        <v>36</v>
      </c>
      <c r="Q104" s="100">
        <v>74606.400000000009</v>
      </c>
      <c r="R104" s="100">
        <v>36</v>
      </c>
      <c r="S104" s="100">
        <v>74606.400000000009</v>
      </c>
      <c r="T104" s="100">
        <v>16</v>
      </c>
      <c r="U104" s="100">
        <v>33158.400000000001</v>
      </c>
      <c r="V104" s="100">
        <v>17</v>
      </c>
      <c r="W104" s="100">
        <v>35230.800000000003</v>
      </c>
      <c r="X104" s="100">
        <v>17</v>
      </c>
      <c r="Y104" s="100">
        <v>35230.800000000003</v>
      </c>
      <c r="Z104" s="100">
        <v>22</v>
      </c>
      <c r="AA104" s="100">
        <v>45592.800000000003</v>
      </c>
      <c r="AB104" s="100">
        <v>24</v>
      </c>
      <c r="AC104" s="100">
        <v>49737.600000000006</v>
      </c>
      <c r="AD104" s="100">
        <v>29</v>
      </c>
      <c r="AE104" s="100">
        <v>60099.600000000006</v>
      </c>
      <c r="AF104" s="100">
        <v>21</v>
      </c>
      <c r="AG104" s="100">
        <v>43520.4</v>
      </c>
      <c r="AH104" s="100">
        <v>29</v>
      </c>
      <c r="AI104" s="100">
        <v>60099.600000000006</v>
      </c>
      <c r="AJ104" s="100">
        <v>31</v>
      </c>
      <c r="AK104" s="100">
        <v>64244.4</v>
      </c>
      <c r="AL104" s="100">
        <v>22</v>
      </c>
      <c r="AM104" s="100">
        <v>45592.800000000003</v>
      </c>
      <c r="AN104" s="100">
        <v>19</v>
      </c>
      <c r="AO104" s="100">
        <v>39375.599999999999</v>
      </c>
      <c r="AP104" s="100">
        <v>33</v>
      </c>
      <c r="AQ104" s="100">
        <v>68389.2</v>
      </c>
      <c r="AR104" s="100">
        <v>24</v>
      </c>
      <c r="AS104" s="100">
        <v>49737.600000000006</v>
      </c>
      <c r="AT104" s="100">
        <v>17</v>
      </c>
      <c r="AU104" s="100">
        <v>35230.800000000003</v>
      </c>
      <c r="AV104" s="100">
        <v>16</v>
      </c>
      <c r="AW104" s="100">
        <v>33158.400000000001</v>
      </c>
      <c r="AX104" s="100">
        <v>24</v>
      </c>
      <c r="AY104" s="100">
        <v>49737.600000000006</v>
      </c>
      <c r="AZ104" s="100">
        <v>19</v>
      </c>
      <c r="BA104" s="100">
        <v>39375.599999999999</v>
      </c>
      <c r="BB104" s="100">
        <v>28</v>
      </c>
      <c r="BC104" s="100">
        <v>58027.200000000004</v>
      </c>
      <c r="BD104" s="100">
        <v>22</v>
      </c>
      <c r="BE104" s="100">
        <v>45592.800000000003</v>
      </c>
      <c r="BF104" s="100">
        <v>19</v>
      </c>
      <c r="BG104" s="100">
        <v>39375.599999999999</v>
      </c>
      <c r="BH104" s="100">
        <v>27</v>
      </c>
      <c r="BI104" s="100">
        <v>55954.8</v>
      </c>
      <c r="BJ104" s="100">
        <v>19</v>
      </c>
      <c r="BK104" s="100">
        <v>39375.599999999999</v>
      </c>
      <c r="BL104" s="100">
        <v>26</v>
      </c>
      <c r="BM104" s="100">
        <v>53882.400000000001</v>
      </c>
      <c r="BN104" s="100">
        <v>33</v>
      </c>
      <c r="BO104" s="100">
        <v>68389.2</v>
      </c>
      <c r="BP104" s="100">
        <v>28</v>
      </c>
      <c r="BQ104" s="100">
        <v>58027.200000000004</v>
      </c>
      <c r="BR104" s="100">
        <v>24</v>
      </c>
      <c r="BS104" s="100">
        <v>49737.600000000006</v>
      </c>
      <c r="BT104" s="100">
        <v>32</v>
      </c>
      <c r="BU104" s="100">
        <v>66316.800000000003</v>
      </c>
      <c r="BV104" s="100">
        <v>19</v>
      </c>
      <c r="BW104" s="100">
        <v>39375.599999999999</v>
      </c>
      <c r="BX104" s="100">
        <v>23</v>
      </c>
      <c r="BY104" s="100">
        <v>47665.200000000004</v>
      </c>
      <c r="BZ104" s="100">
        <v>29</v>
      </c>
      <c r="CA104" s="100">
        <v>60099.600000000006</v>
      </c>
      <c r="CB104" s="100">
        <v>23</v>
      </c>
      <c r="CC104" s="100">
        <v>47665.200000000004</v>
      </c>
      <c r="CD104" s="100">
        <v>18</v>
      </c>
      <c r="CE104" s="100">
        <v>37303.200000000004</v>
      </c>
      <c r="CF104" s="100">
        <v>28</v>
      </c>
      <c r="CG104" s="100">
        <v>58027.200000000004</v>
      </c>
      <c r="CH104" s="100">
        <v>22</v>
      </c>
      <c r="CI104" s="100">
        <v>45592.800000000003</v>
      </c>
      <c r="CJ104" s="100">
        <v>36</v>
      </c>
      <c r="CK104" s="100">
        <v>74606.400000000009</v>
      </c>
      <c r="CL104" s="100">
        <v>20</v>
      </c>
      <c r="CM104" s="100">
        <v>41448</v>
      </c>
      <c r="CN104" s="100">
        <v>28</v>
      </c>
      <c r="CO104" s="100">
        <v>58027.200000000004</v>
      </c>
      <c r="CP104" s="100">
        <v>21</v>
      </c>
      <c r="CQ104" s="100">
        <v>43520.4</v>
      </c>
      <c r="CR104" s="100">
        <v>25</v>
      </c>
      <c r="CS104" s="100">
        <v>51810</v>
      </c>
      <c r="CT104" s="100">
        <v>20</v>
      </c>
      <c r="CU104" s="100">
        <v>41448</v>
      </c>
    </row>
    <row r="105" spans="2:99">
      <c r="C105" s="99" t="s">
        <v>271</v>
      </c>
      <c r="D105" s="100">
        <v>19.313311405713954</v>
      </c>
      <c r="E105" s="100">
        <v>38587.996188616482</v>
      </c>
      <c r="F105" s="100">
        <v>24</v>
      </c>
      <c r="G105" s="100">
        <v>47952</v>
      </c>
      <c r="H105" s="100">
        <v>24</v>
      </c>
      <c r="I105" s="100">
        <v>47952</v>
      </c>
      <c r="J105" s="100">
        <v>24</v>
      </c>
      <c r="K105" s="100">
        <v>47952</v>
      </c>
      <c r="L105" s="100">
        <v>33</v>
      </c>
      <c r="M105" s="100">
        <v>65934</v>
      </c>
      <c r="N105" s="100">
        <v>31</v>
      </c>
      <c r="O105" s="100">
        <v>61938</v>
      </c>
      <c r="P105" s="100">
        <v>40</v>
      </c>
      <c r="Q105" s="100">
        <v>79920</v>
      </c>
      <c r="R105" s="100">
        <v>33</v>
      </c>
      <c r="S105" s="100">
        <v>65934</v>
      </c>
      <c r="T105" s="100">
        <v>15</v>
      </c>
      <c r="U105" s="100">
        <v>29970</v>
      </c>
      <c r="V105" s="100">
        <v>15</v>
      </c>
      <c r="W105" s="100">
        <v>29970</v>
      </c>
      <c r="X105" s="100">
        <v>17</v>
      </c>
      <c r="Y105" s="100">
        <v>33966</v>
      </c>
      <c r="Z105" s="100">
        <v>19</v>
      </c>
      <c r="AA105" s="100">
        <v>37962</v>
      </c>
      <c r="AB105" s="100">
        <v>29</v>
      </c>
      <c r="AC105" s="100">
        <v>57942</v>
      </c>
      <c r="AD105" s="100">
        <v>32</v>
      </c>
      <c r="AE105" s="100">
        <v>63936</v>
      </c>
      <c r="AF105" s="100">
        <v>18</v>
      </c>
      <c r="AG105" s="100">
        <v>35964</v>
      </c>
      <c r="AH105" s="100">
        <v>29</v>
      </c>
      <c r="AI105" s="100">
        <v>57942</v>
      </c>
      <c r="AJ105" s="100">
        <v>34</v>
      </c>
      <c r="AK105" s="100">
        <v>67932</v>
      </c>
      <c r="AL105" s="100">
        <v>20</v>
      </c>
      <c r="AM105" s="100">
        <v>39960</v>
      </c>
      <c r="AN105" s="100">
        <v>19</v>
      </c>
      <c r="AO105" s="100">
        <v>37962</v>
      </c>
      <c r="AP105" s="100">
        <v>29</v>
      </c>
      <c r="AQ105" s="100">
        <v>57942</v>
      </c>
      <c r="AR105" s="100">
        <v>22</v>
      </c>
      <c r="AS105" s="100">
        <v>43956</v>
      </c>
      <c r="AT105" s="100">
        <v>18</v>
      </c>
      <c r="AU105" s="100">
        <v>35964</v>
      </c>
      <c r="AV105" s="100">
        <v>18</v>
      </c>
      <c r="AW105" s="100">
        <v>35964</v>
      </c>
      <c r="AX105" s="100">
        <v>25</v>
      </c>
      <c r="AY105" s="100">
        <v>49950</v>
      </c>
      <c r="AZ105" s="100">
        <v>19</v>
      </c>
      <c r="BA105" s="100">
        <v>37962</v>
      </c>
      <c r="BB105" s="100">
        <v>32</v>
      </c>
      <c r="BC105" s="100">
        <v>63936</v>
      </c>
      <c r="BD105" s="100">
        <v>22</v>
      </c>
      <c r="BE105" s="100">
        <v>43956</v>
      </c>
      <c r="BF105" s="100">
        <v>18</v>
      </c>
      <c r="BG105" s="100">
        <v>35964</v>
      </c>
      <c r="BH105" s="100">
        <v>29</v>
      </c>
      <c r="BI105" s="100">
        <v>57942</v>
      </c>
      <c r="BJ105" s="100">
        <v>22</v>
      </c>
      <c r="BK105" s="100">
        <v>43956</v>
      </c>
      <c r="BL105" s="100">
        <v>29</v>
      </c>
      <c r="BM105" s="100">
        <v>57942</v>
      </c>
      <c r="BN105" s="100">
        <v>28</v>
      </c>
      <c r="BO105" s="100">
        <v>55944</v>
      </c>
      <c r="BP105" s="100">
        <v>24</v>
      </c>
      <c r="BQ105" s="100">
        <v>47952</v>
      </c>
      <c r="BR105" s="100">
        <v>25</v>
      </c>
      <c r="BS105" s="100">
        <v>49950</v>
      </c>
      <c r="BT105" s="100">
        <v>33</v>
      </c>
      <c r="BU105" s="100">
        <v>65934</v>
      </c>
      <c r="BV105" s="100">
        <v>20</v>
      </c>
      <c r="BW105" s="100">
        <v>39960</v>
      </c>
      <c r="BX105" s="100">
        <v>24</v>
      </c>
      <c r="BY105" s="100">
        <v>47952</v>
      </c>
      <c r="BZ105" s="100">
        <v>27</v>
      </c>
      <c r="CA105" s="100">
        <v>53946</v>
      </c>
      <c r="CB105" s="100">
        <v>27</v>
      </c>
      <c r="CC105" s="100">
        <v>53946</v>
      </c>
      <c r="CD105" s="100">
        <v>17</v>
      </c>
      <c r="CE105" s="100">
        <v>33966</v>
      </c>
      <c r="CF105" s="100">
        <v>29</v>
      </c>
      <c r="CG105" s="100">
        <v>57942</v>
      </c>
      <c r="CH105" s="100">
        <v>27</v>
      </c>
      <c r="CI105" s="100">
        <v>53946</v>
      </c>
      <c r="CJ105" s="100">
        <v>33</v>
      </c>
      <c r="CK105" s="100">
        <v>65934</v>
      </c>
      <c r="CL105" s="100">
        <v>20</v>
      </c>
      <c r="CM105" s="100">
        <v>39960</v>
      </c>
      <c r="CN105" s="100">
        <v>28</v>
      </c>
      <c r="CO105" s="100">
        <v>55944</v>
      </c>
      <c r="CP105" s="100">
        <v>21</v>
      </c>
      <c r="CQ105" s="100">
        <v>41958</v>
      </c>
      <c r="CR105" s="100">
        <v>25</v>
      </c>
      <c r="CS105" s="100">
        <v>49950</v>
      </c>
      <c r="CT105" s="100">
        <v>20</v>
      </c>
      <c r="CU105" s="100">
        <v>39960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1856.3288668669043</v>
      </c>
      <c r="E109" s="100">
        <f>SUM(L$6:L$19)+SUM(N$6:N$19)+SUM(P$6:P$19)+SUM(R$6:R$19)</f>
        <v>1467</v>
      </c>
      <c r="F109" s="100">
        <f>SUM(T$6:T$19)+SUM(V$6:V$19)+SUM(X$6:X$19)+SUM(Z$6:Z$19)</f>
        <v>1964</v>
      </c>
      <c r="G109" s="100">
        <f>SUM(AB$6:AB$19)+SUM(AD$6:AD$19)+SUM(AF$6:AF$19)+SUM(AH$6:AH$19)</f>
        <v>1728</v>
      </c>
      <c r="H109" s="100">
        <f>SUM(AJ$6:AJ$19)+SUM(AL$6:AL$19)+SUM(AN$6:AN$19)+SUM(AP$6:AP$19)</f>
        <v>956.05384238289696</v>
      </c>
      <c r="I109" s="100">
        <f>SUM(AR$6:AR$19)+SUM(AT$6:AT$19)+SUM(AV$6:AV$19)+SUM(AX$6:AX$19)</f>
        <v>373.9111318154944</v>
      </c>
      <c r="J109" s="100">
        <f>SUM(AZ$6:AZ$19)+SUM(BB$6:BB$19)+SUM(BD$6:BD$19)+SUM(BF$6:BF$19)</f>
        <v>432.598711000089</v>
      </c>
      <c r="K109" s="100">
        <f>SUM(BH$6:BH$19)+SUM(BJ$6:BJ$19)+SUM(BL$6:BL$19)+SUM(BN$6:BN$19)</f>
        <v>350.82700832022471</v>
      </c>
      <c r="L109" s="100">
        <f>SUM(BP$6:BP$19)+SUM(BR$6:BR$19)+SUM(BT$6:BT$19)+SUM(BV$6:BV$19)</f>
        <v>333.82799478735956</v>
      </c>
      <c r="M109" s="100">
        <f>SUM(BX$6:BX$19)+SUM(BZ$6:BZ$19)+SUM(CB$6:CB$19)+SUM(CD$6:CD$19)</f>
        <v>424.86907292498597</v>
      </c>
      <c r="N109" s="100">
        <f>SUM(CF$6:CF$19)+SUM(CH$6:CH$19)+SUM(CJ$6:CJ$19)+SUM(CL$6:CL$19)</f>
        <v>476.8555554437259</v>
      </c>
      <c r="O109" s="100">
        <f>SUM(CN$6:CN$19)+SUM(CP$6:CP$19)+SUM(CR$6:CR$19)+SUM(CT$6:CT$19)</f>
        <v>404.79226743964142</v>
      </c>
    </row>
    <row r="110" spans="2:99">
      <c r="C110" s="99" t="s">
        <v>127</v>
      </c>
      <c r="D110" s="100">
        <f>SUM(D$20:D$36)+SUM(F$20:F$36)+SUM(H$20:H$36)+SUM(J$20:J$36)</f>
        <v>3060.6063177667165</v>
      </c>
      <c r="E110" s="100">
        <f>SUM(L$20:L$36)+SUM(N$20:N$36)+SUM(P$20:P$36)+SUM(R$20:R$36)</f>
        <v>3240</v>
      </c>
      <c r="F110" s="100">
        <f>SUM(T$20:T$36)+SUM(V$20:V$36)+SUM(X$20:X$36)+SUM(Z$20:Z$36)</f>
        <v>3047</v>
      </c>
      <c r="G110" s="100">
        <f>SUM(AB$20:AB$36)+SUM(AD$20:AD$36)+SUM(AF$20:AF$36)+SUM(AH$20:AH$36)</f>
        <v>3438</v>
      </c>
      <c r="H110" s="100">
        <f>SUM(AJ$20:AJ$36)+SUM(AL$20:AL$36)+SUM(AN$20:AN$36)+SUM(AP$20:AP$36)</f>
        <v>1906.8627657564048</v>
      </c>
      <c r="I110" s="100">
        <f>SUM(AR$20:AR$36)+SUM(AT$20:AT$36)+SUM(AV$20:AV$36)+SUM(AX$20:AX$36)</f>
        <v>814.19641413047066</v>
      </c>
      <c r="J110" s="100">
        <f>SUM(AZ$20:AZ$36)+SUM(BB$20:BB$36)+SUM(BD$20:BD$36)+SUM(BF$20:BF$36)</f>
        <v>752.51125676679521</v>
      </c>
      <c r="K110" s="100">
        <f>SUM(BH$20:BH$36)+SUM(BJ$20:BJ$36)+SUM(BL$20:BL$36)+SUM(BN$20:BN$36)</f>
        <v>727.28338166364028</v>
      </c>
      <c r="L110" s="100">
        <f>SUM(BP$20:BP$36)+SUM(BR$20:BR$36)+SUM(BT$20:BT$36)+SUM(BV$20:BV$36)</f>
        <v>810.30257801520247</v>
      </c>
      <c r="M110" s="100">
        <f>SUM(BX$20:BX$36)+SUM(BZ$20:BZ$36)+SUM(CB$20:CB$36)+SUM(CD$20:CD$36)</f>
        <v>652.73118739291613</v>
      </c>
      <c r="N110" s="100">
        <f>SUM(CF$20:CF$36)+SUM(CH$20:CH$36)+SUM(CJ$20:CJ$36)+SUM(CL$20:CL$36)</f>
        <v>693.49772559978442</v>
      </c>
      <c r="O110" s="100">
        <f>SUM(CN$20:CN$36)+SUM(CP$20:CP$36)+SUM(CR$20:CR$36)+SUM(CT$20:CT$36)</f>
        <v>758.93089180027323</v>
      </c>
    </row>
    <row r="111" spans="2:99">
      <c r="C111" s="99" t="s">
        <v>128</v>
      </c>
      <c r="D111" s="100">
        <f>SUM(D$37:D$48)+SUM(F$37:F$48)+SUM(H$37:H$48)+SUM(J$37:J$48)</f>
        <v>1172.8479567951938</v>
      </c>
      <c r="E111" s="100">
        <f>SUM(L$37:L$48)+SUM(N$37:N$48)+SUM(P$37:P$48)+SUM(R$37:R$48)</f>
        <v>1118</v>
      </c>
      <c r="F111" s="100">
        <f>SUM(T$37:T$48)+SUM(V$37:V$48)+SUM(X$37:X$48)+SUM(Z$37:Z$48)</f>
        <v>898</v>
      </c>
      <c r="G111" s="100">
        <f>SUM(AB$37:AB$48)+SUM(AD$37:AD$48)+SUM(AF$37:AF$48)+SUM(AH$37:AH$48)</f>
        <v>996</v>
      </c>
      <c r="H111" s="100">
        <f>SUM(AJ$37:AJ$48)+SUM(AL$37:AL$48)+SUM(AN$37:AN$48)+SUM(AP$37:AP$48)</f>
        <v>470.81620651735318</v>
      </c>
      <c r="I111" s="100">
        <f>SUM(AR$37:AR$48)+SUM(AT$37:AT$48)+SUM(AV$37:AV$48)+SUM(AX$37:AX$48)</f>
        <v>230.73806796557571</v>
      </c>
      <c r="J111" s="100">
        <f>SUM(AZ$37:AZ$48)+SUM(BB$37:BB$48)+SUM(BD$37:BD$48)+SUM(BF$37:BF$48)</f>
        <v>204.57138817611934</v>
      </c>
      <c r="K111" s="100">
        <f>SUM(BH$37:BH$48)+SUM(BJ$37:BJ$48)+SUM(BL$37:BL$48)+SUM(BN$37:BN$48)</f>
        <v>261.0952860289986</v>
      </c>
      <c r="L111" s="100">
        <f>SUM(BP$37:BP$48)+SUM(BR$37:BR$48)+SUM(BT$37:BT$48)+SUM(BV$37:BV$48)</f>
        <v>217.18664694182036</v>
      </c>
      <c r="M111" s="100">
        <f>SUM(BX$37:BX$48)+SUM(BZ$37:BZ$48)+SUM(CB$37:CB$48)+SUM(CD$37:CD$48)</f>
        <v>270.44218761976128</v>
      </c>
      <c r="N111" s="100">
        <f>SUM(CF$37:CF$48)+SUM(CH$37:CH$48)+SUM(CJ$37:CJ$48)+SUM(CL$37:CL$48)</f>
        <v>231.89260324998895</v>
      </c>
      <c r="O111" s="100">
        <f>SUM(CN$37:CN$48)+SUM(CP$37:CP$48)+SUM(CR$37:CR$48)+SUM(CT$37:CT$48)</f>
        <v>242.6501322181993</v>
      </c>
    </row>
    <row r="112" spans="2:99">
      <c r="C112" s="99" t="s">
        <v>129</v>
      </c>
      <c r="D112" s="100">
        <f>SUM(D$49:D$70)+SUM(F$49:F$70)+SUM(H$49:H$70)+SUM(J$49:J$70)</f>
        <v>1478.3129698274047</v>
      </c>
      <c r="E112" s="100">
        <f>SUM(L$49:L$70)+SUM(N$49:N$70)+SUM(P$49:P$70)+SUM(R$49:R$70)</f>
        <v>1734</v>
      </c>
      <c r="F112" s="100">
        <f>SUM(T$49:T$70)+SUM(V$49:V$70)+SUM(X$49:X$70)+SUM(Z$49:Z$70)</f>
        <v>1532</v>
      </c>
      <c r="G112" s="100">
        <f>SUM(AB$49:AB$70)+SUM(AD$49:AD$70)+SUM(AF$49:AF$70)+SUM(AH$49:AH$70)</f>
        <v>1295</v>
      </c>
      <c r="H112" s="100">
        <f>SUM(AJ$49:AJ$70)+SUM(AL$49:AL$70)+SUM(AN$49:AN$70)+SUM(AP$49:AP$70)</f>
        <v>844.76687636296947</v>
      </c>
      <c r="I112" s="100">
        <f>SUM(AR$49:AR$70)+SUM(AT$49:AT$70)+SUM(AV$49:AV$70)+SUM(AX$49:AX$70)</f>
        <v>385.71862091889318</v>
      </c>
      <c r="J112" s="100">
        <f>SUM(AZ$49:AZ$70)+SUM(BB$49:BB$70)+SUM(BD$49:BD$70)+SUM(BF$49:BF$70)</f>
        <v>431.88287888743054</v>
      </c>
      <c r="K112" s="100">
        <f>SUM(BH$49:BH$70)+SUM(BJ$49:BJ$70)+SUM(BL$49:BL$70)+SUM(BN$49:BN$70)</f>
        <v>529.35855881757027</v>
      </c>
      <c r="L112" s="100">
        <f>SUM(BP$49:BP$70)+SUM(BR$49:BR$70)+SUM(BT$49:BT$70)+SUM(BV$49:BV$70)</f>
        <v>486.24701508605142</v>
      </c>
      <c r="M112" s="100">
        <f>SUM(BX$49:BX$70)+SUM(BZ$49:BZ$70)+SUM(CB$49:CB$70)+SUM(CD$49:CD$70)</f>
        <v>497.52178689277031</v>
      </c>
      <c r="N112" s="100">
        <f>SUM(CF$49:CF$70)+SUM(CH$49:CH$70)+SUM(CJ$49:CJ$70)+SUM(CL$49:CL$70)</f>
        <v>415.31835053693464</v>
      </c>
      <c r="O112" s="100">
        <f>SUM(CN$49:CN$70)+SUM(CP$49:CP$70)+SUM(CR$49:CR$70)+SUM(CT$49:CT$70)</f>
        <v>413.19094337231979</v>
      </c>
    </row>
    <row r="113" spans="2:15">
      <c r="C113" s="99" t="s">
        <v>130</v>
      </c>
      <c r="D113" s="100">
        <f>SUM(D$71:D$86)+SUM(F$71:F$86)+SUM(H$71:H$86)+SUM(J$71:J$86)</f>
        <v>776.65733753564734</v>
      </c>
      <c r="E113" s="100">
        <f>SUM(L$71:L$86)+SUM(N$71:N$86)+SUM(P$71:P$86)+SUM(R$71:R$86)</f>
        <v>970</v>
      </c>
      <c r="F113" s="100">
        <f>SUM(T$71:T$86)+SUM(V$71:V$86)+SUM(X$71:X$86)+SUM(Z$71:Z$86)</f>
        <v>957</v>
      </c>
      <c r="G113" s="100">
        <f>SUM(AB$71:AB$86)+SUM(AD$71:AD$86)+SUM(AF$71:AF$86)+SUM(AH$71:AH$86)</f>
        <v>896</v>
      </c>
      <c r="H113" s="100">
        <f>SUM(AJ$71:AJ$86)+SUM(AL$71:AL$86)+SUM(AN$71:AN$86)+SUM(AP$71:AP$86)</f>
        <v>1095</v>
      </c>
      <c r="I113" s="100">
        <f>SUM(AR$71:AR$86)+SUM(AT$71:AT$86)+SUM(AV$71:AV$86)+SUM(AX$71:AX$86)</f>
        <v>980</v>
      </c>
      <c r="J113" s="100">
        <f>SUM(AZ$71:AZ$86)+SUM(BB$71:BB$86)+SUM(BD$71:BD$86)+SUM(BF$71:BF$86)</f>
        <v>941</v>
      </c>
      <c r="K113" s="100">
        <f>SUM(BH$71:BH$86)+SUM(BJ$71:BJ$86)+SUM(BL$71:BL$86)+SUM(BN$71:BN$86)</f>
        <v>1207</v>
      </c>
      <c r="L113" s="100">
        <f>SUM(BP$71:BP$86)+SUM(BR$71:BR$86)+SUM(BT$71:BT$86)+SUM(BV$71:BV$86)</f>
        <v>1020</v>
      </c>
      <c r="M113" s="100">
        <f>SUM(BX$71:BX$86)+SUM(BZ$71:BZ$86)+SUM(CB$71:CB$86)+SUM(CD$71:CD$86)</f>
        <v>994</v>
      </c>
      <c r="N113" s="100">
        <f>SUM(CF$71:CF$86)+SUM(CH$71:CH$86)+SUM(CJ$71:CJ$86)+SUM(CL$71:CL$86)</f>
        <v>979</v>
      </c>
      <c r="O113" s="100">
        <f>SUM(CN$71:CN$86)+SUM(CP$71:CP$86)+SUM(CR$71:CR$86)+SUM(CT$71:CT$86)</f>
        <v>1102</v>
      </c>
    </row>
    <row r="114" spans="2:15">
      <c r="C114" s="99" t="s">
        <v>131</v>
      </c>
      <c r="D114" s="100">
        <f>SUM(D$87:D$94)+SUM(F$87:F$94)+SUM(H$87:H$94)+SUM(J$87:J$94)</f>
        <v>275.93254200215443</v>
      </c>
      <c r="E114" s="100">
        <f>SUM(L$87:L$94)+SUM(N$87:N$94)+SUM(P$87:P$94)+SUM(R$87:R$94)</f>
        <v>337</v>
      </c>
      <c r="F114" s="100">
        <f>SUM(T$87:T$94)+SUM(V$87:V$94)+SUM(X$87:X$94)+SUM(Z$87:Z$94)</f>
        <v>400</v>
      </c>
      <c r="G114" s="100">
        <f>SUM(AB$87:AB$94)+SUM(AD$87:AD$94)+SUM(AF$87:AF$94)+SUM(AH$87:AH$94)</f>
        <v>398</v>
      </c>
      <c r="H114" s="100">
        <f>SUM(AJ$87:AJ$94)+SUM(AL$87:AL$94)+SUM(AN$87:AN$94)+SUM(AP$87:AP$94)</f>
        <v>381</v>
      </c>
      <c r="I114" s="100">
        <f>SUM(AR$87:AR$94)+SUM(AT$87:AT$94)+SUM(AV$87:AV$94)+SUM(AX$87:AX$94)</f>
        <v>329</v>
      </c>
      <c r="J114" s="100">
        <f>SUM(AZ$87:AZ$94)+SUM(BB$87:BB$94)+SUM(BD$87:BD$94)+SUM(BF$87:BF$94)</f>
        <v>429</v>
      </c>
      <c r="K114" s="100">
        <f>SUM(BH$87:BH$94)+SUM(BJ$87:BJ$94)+SUM(BL$87:BL$94)+SUM(BN$87:BN$94)</f>
        <v>378</v>
      </c>
      <c r="L114" s="100">
        <f>SUM(BP$87:BP$94)+SUM(BR$87:BR$94)+SUM(BT$87:BT$94)+SUM(BV$87:BV$94)</f>
        <v>346</v>
      </c>
      <c r="M114" s="100">
        <f>SUM(BX$87:BX$94)+SUM(BZ$87:BZ$94)+SUM(CB$87:CB$94)+SUM(CD$87:CD$94)</f>
        <v>377</v>
      </c>
      <c r="N114" s="100">
        <f>SUM(CF$87:CF$94)+SUM(CH$87:CH$94)+SUM(CJ$87:CJ$94)+SUM(CL$87:CL$94)</f>
        <v>428</v>
      </c>
      <c r="O114" s="100">
        <f>SUM(CN$87:CN$94)+SUM(CP$87:CP$94)+SUM(CR$87:CR$94)+SUM(CT$87:CT$94)</f>
        <v>450</v>
      </c>
    </row>
    <row r="115" spans="2:15">
      <c r="C115" s="99" t="s">
        <v>132</v>
      </c>
      <c r="D115" s="100">
        <f>SUM(D$95:D$105)+SUM(F$95:F$105)+SUM(H$95:H$105)+SUM(J$95:J$105)</f>
        <v>983.88389234445413</v>
      </c>
      <c r="E115" s="100">
        <f>SUM(L$95:L$105)+SUM(N$95:N$105)+SUM(P$95:P$105)+SUM(R$95:R$105)</f>
        <v>1554</v>
      </c>
      <c r="F115" s="100">
        <f>SUM(T$95:T$105)+SUM(V$95:V$105)+SUM(X$95:X$105)+SUM(Z$95:Z$105)</f>
        <v>796</v>
      </c>
      <c r="G115" s="100">
        <f>SUM(AB$95:AB$105)+SUM(AD$95:AD$105)+SUM(AF$95:AF$105)+SUM(AH$95:AH$105)</f>
        <v>1173</v>
      </c>
      <c r="H115" s="100">
        <f>SUM(AJ$95:AJ$105)+SUM(AL$95:AL$105)+SUM(AN$95:AN$105)+SUM(AP$95:AP$105)</f>
        <v>1168</v>
      </c>
      <c r="I115" s="100">
        <f>SUM(AR$95:AR$105)+SUM(AT$95:AT$105)+SUM(AV$95:AV$105)+SUM(AX$95:AX$105)</f>
        <v>932</v>
      </c>
      <c r="J115" s="100">
        <f>SUM(AZ$95:AZ$105)+SUM(BB$95:BB$105)+SUM(BD$95:BD$105)+SUM(BF$95:BF$105)</f>
        <v>1007</v>
      </c>
      <c r="K115" s="100">
        <f>SUM(BH$95:BH$105)+SUM(BJ$95:BJ$105)+SUM(BL$95:BL$105)+SUM(BN$95:BN$105)</f>
        <v>1201</v>
      </c>
      <c r="L115" s="100">
        <f>SUM(BP$95:BP$105)+SUM(BR$95:BR$105)+SUM(BT$95:BT$105)+SUM(BV$95:BV$105)</f>
        <v>1162</v>
      </c>
      <c r="M115" s="100">
        <f>SUM(BX$95:BX$105)+SUM(BZ$95:BZ$105)+SUM(CB$95:CB$105)+SUM(CD$95:CD$105)</f>
        <v>1054</v>
      </c>
      <c r="N115" s="100">
        <f>SUM(CF$95:CF$105)+SUM(CH$95:CH$105)+SUM(CJ$95:CJ$105)+SUM(CL$95:CL$105)</f>
        <v>1181</v>
      </c>
      <c r="O115" s="100">
        <f>SUM(CN$95:CN$105)+SUM(CP$95:CP$105)+SUM(CR$95:CR$105)+SUM(CT$95:CT$105)</f>
        <v>1051</v>
      </c>
    </row>
    <row r="116" spans="2:15">
      <c r="C116" s="99" t="s">
        <v>278</v>
      </c>
      <c r="D116" s="100">
        <f t="shared" ref="D116:O116" si="0">SUM(D$109:D$115)</f>
        <v>9604.5698831384761</v>
      </c>
      <c r="E116" s="100">
        <f t="shared" si="0"/>
        <v>10420</v>
      </c>
      <c r="F116" s="100">
        <f t="shared" si="0"/>
        <v>9594</v>
      </c>
      <c r="G116" s="100">
        <f t="shared" si="0"/>
        <v>9924</v>
      </c>
      <c r="H116" s="100">
        <f t="shared" si="0"/>
        <v>6822.4996910196242</v>
      </c>
      <c r="I116" s="100">
        <f t="shared" si="0"/>
        <v>4045.5642348304341</v>
      </c>
      <c r="J116" s="100">
        <f t="shared" si="0"/>
        <v>4198.5642348304336</v>
      </c>
      <c r="K116" s="100">
        <f t="shared" si="0"/>
        <v>4654.5642348304336</v>
      </c>
      <c r="L116" s="100">
        <f t="shared" si="0"/>
        <v>4375.5642348304336</v>
      </c>
      <c r="M116" s="100">
        <f t="shared" si="0"/>
        <v>4270.5642348304336</v>
      </c>
      <c r="N116" s="100">
        <f t="shared" si="0"/>
        <v>4405.5642348304336</v>
      </c>
      <c r="O116" s="100">
        <f t="shared" si="0"/>
        <v>4422.5642348304336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D109*pricing!D24*2000</f>
        <v>6701347.2093895245</v>
      </c>
      <c r="E120" s="100">
        <f>E109*pricing!E24*2000</f>
        <v>5295870</v>
      </c>
      <c r="F120" s="100">
        <f>F109*pricing!F24*2000</f>
        <v>7090040</v>
      </c>
      <c r="G120" s="100">
        <f>G109*pricing!G24*2000</f>
        <v>6238080</v>
      </c>
      <c r="H120" s="100">
        <f>H109*pricing!H24*2000</f>
        <v>3451354.3710022578</v>
      </c>
      <c r="I120" s="100">
        <f>I109*pricing!I24*2000</f>
        <v>1349819.1858539346</v>
      </c>
      <c r="J120" s="100">
        <f>J109*pricing!J24*2000</f>
        <v>1561681.346710321</v>
      </c>
      <c r="K120" s="100">
        <f>K109*pricing!K24*2000</f>
        <v>1266485.5000360112</v>
      </c>
      <c r="L120" s="100">
        <f>L109*pricing!L24*2000</f>
        <v>1205119.0611823678</v>
      </c>
      <c r="M120" s="100">
        <f>M109*pricing!M24*2000</f>
        <v>1533777.3532591993</v>
      </c>
      <c r="N120" s="100">
        <f>N109*pricing!N24*2000</f>
        <v>1721448.5551518505</v>
      </c>
      <c r="O120" s="100">
        <f>O109*pricing!O24*2000</f>
        <v>1461300.0854571054</v>
      </c>
    </row>
    <row r="121" spans="2:15">
      <c r="C121" s="99" t="s">
        <v>127</v>
      </c>
      <c r="D121" s="100">
        <f>D110*pricing!D25*2000</f>
        <v>11048788.807137845</v>
      </c>
      <c r="E121" s="100">
        <f>E110*pricing!E25*2000</f>
        <v>11696400</v>
      </c>
      <c r="F121" s="100">
        <f>F110*pricing!F25*2000</f>
        <v>10999670</v>
      </c>
      <c r="G121" s="100">
        <f>G110*pricing!G25*2000</f>
        <v>12411180</v>
      </c>
      <c r="H121" s="100">
        <f>H110*pricing!H25*2000</f>
        <v>6883774.5843806202</v>
      </c>
      <c r="I121" s="100">
        <f>I110*pricing!I25*2000</f>
        <v>2939249.0550109986</v>
      </c>
      <c r="J121" s="100">
        <f>J110*pricing!J25*2000</f>
        <v>2716565.6369281304</v>
      </c>
      <c r="K121" s="100">
        <f>K110*pricing!K25*2000</f>
        <v>2625493.0078057414</v>
      </c>
      <c r="L121" s="100">
        <f>L110*pricing!L25*2000</f>
        <v>2925192.3066348811</v>
      </c>
      <c r="M121" s="100">
        <f>M110*pricing!M25*2000</f>
        <v>2356359.5864884271</v>
      </c>
      <c r="N121" s="100">
        <f>N110*pricing!N25*2000</f>
        <v>2503526.7894152217</v>
      </c>
      <c r="O121" s="100">
        <f>O110*pricing!O25*2000</f>
        <v>2739740.5193989864</v>
      </c>
    </row>
    <row r="122" spans="2:15">
      <c r="C122" s="99" t="s">
        <v>128</v>
      </c>
      <c r="D122" s="100">
        <f>D111*pricing!D26*2000</f>
        <v>4791083.9035083661</v>
      </c>
      <c r="E122" s="100">
        <f>E111*pricing!E26*2000</f>
        <v>4567030</v>
      </c>
      <c r="F122" s="100">
        <f>F111*pricing!F26*2000</f>
        <v>3668330</v>
      </c>
      <c r="G122" s="100">
        <f>G111*pricing!G26*2000</f>
        <v>4068660</v>
      </c>
      <c r="H122" s="100">
        <f>H111*pricing!H26*2000</f>
        <v>1923284.2036233875</v>
      </c>
      <c r="I122" s="100">
        <f>I111*pricing!I26*2000</f>
        <v>942565.0076393768</v>
      </c>
      <c r="J122" s="100">
        <f>J111*pricing!J26*2000</f>
        <v>835674.12069944746</v>
      </c>
      <c r="K122" s="100">
        <f>K111*pricing!K26*2000</f>
        <v>1066574.2434284594</v>
      </c>
      <c r="L122" s="100">
        <f>L111*pricing!L26*2000</f>
        <v>887207.45275733608</v>
      </c>
      <c r="M122" s="100">
        <f>M111*pricing!M26*2000</f>
        <v>1104756.3364267249</v>
      </c>
      <c r="N122" s="100">
        <f>N111*pricing!N26*2000</f>
        <v>947281.28427620477</v>
      </c>
      <c r="O122" s="100">
        <f>O111*pricing!O26*2000</f>
        <v>991225.79011134419</v>
      </c>
    </row>
    <row r="123" spans="2:15">
      <c r="C123" s="99" t="s">
        <v>129</v>
      </c>
      <c r="D123" s="100">
        <f>D112*pricing!D27*2000</f>
        <v>6179348.2138785515</v>
      </c>
      <c r="E123" s="100">
        <f>E112*pricing!E27*2000</f>
        <v>7248120</v>
      </c>
      <c r="F123" s="100">
        <f>F112*pricing!F27*2000</f>
        <v>6403759.9999999991</v>
      </c>
      <c r="G123" s="100">
        <f>G112*pricing!G27*2000</f>
        <v>5413099.9999999991</v>
      </c>
      <c r="H123" s="100">
        <f>H112*pricing!H27*2000</f>
        <v>3531125.5431972123</v>
      </c>
      <c r="I123" s="100">
        <f>I112*pricing!I27*2000</f>
        <v>1612303.8354409735</v>
      </c>
      <c r="J123" s="100">
        <f>J112*pricing!J27*2000</f>
        <v>1805270.4337494595</v>
      </c>
      <c r="K123" s="100">
        <f>K112*pricing!K27*2000</f>
        <v>2212718.7758574439</v>
      </c>
      <c r="L123" s="100">
        <f>L112*pricing!L27*2000</f>
        <v>2032512.5230596948</v>
      </c>
      <c r="M123" s="100">
        <f>M112*pricing!M27*2000</f>
        <v>2079641.0692117796</v>
      </c>
      <c r="N123" s="100">
        <f>N112*pricing!N27*2000</f>
        <v>1736030.7052443868</v>
      </c>
      <c r="O123" s="100">
        <f>O112*pricing!O27*2000</f>
        <v>1727138.1432962967</v>
      </c>
    </row>
    <row r="124" spans="2:15">
      <c r="C124" s="99" t="s">
        <v>130</v>
      </c>
      <c r="D124" s="100">
        <f>D113*pricing!D28*2000</f>
        <v>3246427.6708990056</v>
      </c>
      <c r="E124" s="100">
        <f>E113*pricing!E28*2000</f>
        <v>4054600</v>
      </c>
      <c r="F124" s="100">
        <f>F113*pricing!F28*2000</f>
        <v>4000259.9999999995</v>
      </c>
      <c r="G124" s="100">
        <f>G113*pricing!G28*2000</f>
        <v>3745279.9999999995</v>
      </c>
      <c r="H124" s="100">
        <f>H113*pricing!H28*2000</f>
        <v>4577099.9999999991</v>
      </c>
      <c r="I124" s="100">
        <f>I113*pricing!I28*2000</f>
        <v>4096399.9999999995</v>
      </c>
      <c r="J124" s="100">
        <f>J113*pricing!J28*2000</f>
        <v>3933379.9999999995</v>
      </c>
      <c r="K124" s="100">
        <f>K113*pricing!K28*2000</f>
        <v>5045259.9999999991</v>
      </c>
      <c r="L124" s="100">
        <f>L113*pricing!L28*2000</f>
        <v>4263599.9999999991</v>
      </c>
      <c r="M124" s="100">
        <f>M113*pricing!M28*2000</f>
        <v>4154920</v>
      </c>
      <c r="N124" s="100">
        <f>N113*pricing!N28*2000</f>
        <v>4092220</v>
      </c>
      <c r="O124" s="100">
        <f>O113*pricing!O28*2000</f>
        <v>4606360</v>
      </c>
    </row>
    <row r="125" spans="2:15">
      <c r="C125" s="99" t="s">
        <v>131</v>
      </c>
      <c r="D125" s="100">
        <f>D114*pricing!D29*2000</f>
        <v>1316824.5434215392</v>
      </c>
      <c r="E125" s="100">
        <f>E114*pricing!E29*2000</f>
        <v>1608254.9304010463</v>
      </c>
      <c r="F125" s="100">
        <f>F114*pricing!F29*2000</f>
        <v>1908907.9292594022</v>
      </c>
      <c r="G125" s="100">
        <f>G114*pricing!G29*2000</f>
        <v>1899363.3896131052</v>
      </c>
      <c r="H125" s="100">
        <f>H114*pricing!H29*2000</f>
        <v>1818234.8026195804</v>
      </c>
      <c r="I125" s="100">
        <f>I114*pricing!I29*2000</f>
        <v>1570076.7718158583</v>
      </c>
      <c r="J125" s="100">
        <f>J114*pricing!J29*2000</f>
        <v>2047303.7541307088</v>
      </c>
      <c r="K125" s="100">
        <f>K114*pricing!K29*2000</f>
        <v>1803917.993150135</v>
      </c>
      <c r="L125" s="100">
        <f>L114*pricing!L29*2000</f>
        <v>1651205.3588093829</v>
      </c>
      <c r="M125" s="100">
        <f>M114*pricing!M29*2000</f>
        <v>1799145.7233269867</v>
      </c>
      <c r="N125" s="100">
        <f>N114*pricing!N29*2000</f>
        <v>2042531.4843075604</v>
      </c>
      <c r="O125" s="100">
        <f>O114*pricing!O29*2000</f>
        <v>2147521.4204168273</v>
      </c>
    </row>
    <row r="126" spans="2:15">
      <c r="C126" s="99" t="s">
        <v>132</v>
      </c>
      <c r="D126" s="100">
        <f>D115*pricing!D30*2000</f>
        <v>3541982.0124400347</v>
      </c>
      <c r="E126" s="100">
        <f>E115*pricing!E30*2000</f>
        <v>5594400.0000000009</v>
      </c>
      <c r="F126" s="100">
        <f>F115*pricing!F30*2000</f>
        <v>3327279.9999999995</v>
      </c>
      <c r="G126" s="100">
        <f>G115*pricing!G30*2000</f>
        <v>4903139.9999999991</v>
      </c>
      <c r="H126" s="100">
        <f>H115*pricing!H30*2000</f>
        <v>4882240</v>
      </c>
      <c r="I126" s="100">
        <f>I115*pricing!I30*2000</f>
        <v>3895759.9999999995</v>
      </c>
      <c r="J126" s="100">
        <f>J115*pricing!J30*2000</f>
        <v>4209259.9999999991</v>
      </c>
      <c r="K126" s="100">
        <f>K115*pricing!K30*2000</f>
        <v>5020179.9999999991</v>
      </c>
      <c r="L126" s="100">
        <f>L115*pricing!L30*2000</f>
        <v>4857160</v>
      </c>
      <c r="M126" s="100">
        <f>M115*pricing!M30*2000</f>
        <v>4405719.9999999991</v>
      </c>
      <c r="N126" s="100">
        <f>N115*pricing!N30*2000</f>
        <v>4936580</v>
      </c>
      <c r="O126" s="100">
        <f>O115*pricing!O30*2000</f>
        <v>4393179.9999999991</v>
      </c>
    </row>
    <row r="127" spans="2:15">
      <c r="C127" s="99" t="s">
        <v>278</v>
      </c>
      <c r="D127" s="100">
        <f t="shared" ref="D127:O127" si="1">SUM(D$120:D$126)</f>
        <v>36825802.360674866</v>
      </c>
      <c r="E127" s="100">
        <f t="shared" si="1"/>
        <v>40064674.93040105</v>
      </c>
      <c r="F127" s="100">
        <f t="shared" si="1"/>
        <v>37398247.929259405</v>
      </c>
      <c r="G127" s="100">
        <f t="shared" si="1"/>
        <v>38678803.389613107</v>
      </c>
      <c r="H127" s="100">
        <f t="shared" si="1"/>
        <v>27067113.504823059</v>
      </c>
      <c r="I127" s="100">
        <f t="shared" si="1"/>
        <v>16406173.855761142</v>
      </c>
      <c r="J127" s="100">
        <f t="shared" si="1"/>
        <v>17109135.292218067</v>
      </c>
      <c r="K127" s="100">
        <f t="shared" si="1"/>
        <v>19040629.520277791</v>
      </c>
      <c r="L127" s="100">
        <f t="shared" si="1"/>
        <v>17821996.702443663</v>
      </c>
      <c r="M127" s="100">
        <f t="shared" si="1"/>
        <v>17434320.068713117</v>
      </c>
      <c r="N127" s="100">
        <f t="shared" si="1"/>
        <v>17979618.818395223</v>
      </c>
      <c r="O127" s="100">
        <f t="shared" si="1"/>
        <v>18066465.958680559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928325.57856140379</v>
      </c>
      <c r="E131" s="106">
        <f>SUM(M$6:M$19)+SUM(O$6:O$19)+SUM(Q$6:Q$19)+SUM(S$6:S$19)</f>
        <v>739952.4</v>
      </c>
      <c r="F131" s="106">
        <f>SUM(U$6:U$19)+SUM(W$6:W$19)+SUM(Y$6:Y$19)+SUM(AA$6:AA$19)</f>
        <v>989505.60000000009</v>
      </c>
      <c r="G131" s="106">
        <f>SUM(AC$6:AC$19)+SUM(AE$6:AE$19)+SUM(AG$6:AG$19)+SUM(AI$6:AI$19)</f>
        <v>867436.79999999993</v>
      </c>
      <c r="H131" s="106">
        <f>SUM(AK$6:AK$19)+SUM(AM$6:AM$19)+SUM(AO$6:AO$19)+SUM(AQ$6:AQ$19)</f>
        <v>481318.74605061789</v>
      </c>
      <c r="I131" s="106">
        <f>SUM(AS$6:AS$19)+SUM(AU$6:AU$19)+SUM(AW$6:AW$19)+SUM(AY$6:AY$19)</f>
        <v>188268.83862284682</v>
      </c>
      <c r="J131" s="106">
        <f>SUM(BA$6:BA$19)+SUM(BC$6:BC$19)+SUM(BE$6:BE$19)+SUM(BG$6:BG$19)</f>
        <v>218448.14441656639</v>
      </c>
      <c r="K131" s="106">
        <f>SUM(BI$6:BI$19)+SUM(BK$6:BK$19)+SUM(BM$6:BM$19)+SUM(BO$6:BO$19)</f>
        <v>176541.06317829376</v>
      </c>
      <c r="L131" s="106">
        <f>SUM(BQ$6:BQ$19)+SUM(BS$6:BS$19)+SUM(BU$6:BU$19)+SUM(BW$6:BW$19)</f>
        <v>167675.34577863838</v>
      </c>
      <c r="M131" s="106">
        <f>SUM(BY$6:BY$19)+SUM(CA$6:CA$19)+SUM(CC$6:CC$19)+SUM(CE$6:CE$19)</f>
        <v>214916.22608766161</v>
      </c>
      <c r="N131" s="106">
        <f>SUM(CG$6:CG$19)+SUM(CI$6:CI$19)+SUM(CK$6:CK$19)+SUM(CM$6:CM$19)</f>
        <v>239575.94910788781</v>
      </c>
      <c r="O131" s="106">
        <f>SUM(CO$6:CO$19)+SUM(CQ$6:CQ$19)+SUM(CS$6:CS$19)+SUM(CU$6:CU$19)</f>
        <v>202538.62366525913</v>
      </c>
    </row>
    <row r="132" spans="2:15">
      <c r="C132" s="105" t="s">
        <v>127</v>
      </c>
      <c r="D132" s="106">
        <f>SUM(E$20:E$36)+SUM(G$20:G$36)+SUM(I$20:I$36)+SUM(K$20:K$36)</f>
        <v>1298914.5962441699</v>
      </c>
      <c r="E132" s="106">
        <f>SUM(M$20:M$36)+SUM(O$20:O$36)+SUM(Q$20:Q$36)+SUM(S$20:S$36)</f>
        <v>1386918</v>
      </c>
      <c r="F132" s="106">
        <f>SUM(U$20:U$36)+SUM(W$20:W$36)+SUM(Y$20:Y$36)+SUM(AA$20:AA$36)</f>
        <v>1299884.3999999999</v>
      </c>
      <c r="G132" s="106">
        <f>SUM(AC$20:AC$36)+SUM(AE$20:AE$36)+SUM(AG$20:AG$36)+SUM(AI$20:AI$36)</f>
        <v>1475016</v>
      </c>
      <c r="H132" s="106">
        <f>SUM(AK$20:AK$36)+SUM(AM$20:AM$36)+SUM(AO$20:AO$36)+SUM(AQ$20:AQ$36)</f>
        <v>813865.08698773012</v>
      </c>
      <c r="I132" s="106">
        <f>SUM(AS$20:AS$36)+SUM(AU$20:AU$36)+SUM(AW$20:AW$36)+SUM(AY$20:AY$36)</f>
        <v>347415.79240750434</v>
      </c>
      <c r="J132" s="106">
        <f>SUM(BA$20:BA$36)+SUM(BC$20:BC$36)+SUM(BE$20:BE$36)+SUM(BG$20:BG$36)</f>
        <v>320633.75109348807</v>
      </c>
      <c r="K132" s="106">
        <f>SUM(BI$20:BI$36)+SUM(BK$20:BK$36)+SUM(BM$20:BM$36)+SUM(BO$20:BO$36)</f>
        <v>310107.45372552652</v>
      </c>
      <c r="L132" s="106">
        <f>SUM(BQ$20:BQ$36)+SUM(BS$20:BS$36)+SUM(BU$20:BU$36)+SUM(BW$20:BW$36)</f>
        <v>343664.25264537823</v>
      </c>
      <c r="M132" s="106">
        <f>SUM(BY$20:BY$36)+SUM(CA$20:CA$36)+SUM(CC$20:CC$36)+SUM(CE$20:CE$36)</f>
        <v>278632.78006143688</v>
      </c>
      <c r="N132" s="106">
        <f>SUM(CG$20:CG$36)+SUM(CI$20:CI$36)+SUM(CK$20:CK$36)+SUM(CM$20:CM$36)</f>
        <v>295630.48922208278</v>
      </c>
      <c r="O132" s="106">
        <f>SUM(CO$20:CO$36)+SUM(CQ$20:CQ$36)+SUM(CS$20:CS$36)+SUM(CU$20:CU$36)</f>
        <v>323828.56378392118</v>
      </c>
    </row>
    <row r="133" spans="2:15">
      <c r="C133" s="105" t="s">
        <v>128</v>
      </c>
      <c r="D133" s="106">
        <f>SUM(E$37:E$48)+SUM(G$37:G$48)+SUM(I$37:I$48)+SUM(K$37:K$48)</f>
        <v>1226964.1311170636</v>
      </c>
      <c r="E133" s="106">
        <f>SUM(M$37:M$48)+SUM(O$37:O$48)+SUM(Q$37:Q$48)+SUM(S$37:S$48)</f>
        <v>1170094.7999999998</v>
      </c>
      <c r="F133" s="106">
        <f>SUM(U$37:U$48)+SUM(W$37:W$48)+SUM(Y$37:Y$48)+SUM(AA$37:AA$48)</f>
        <v>940341.6</v>
      </c>
      <c r="G133" s="106">
        <f>SUM(AC$37:AC$48)+SUM(AE$37:AE$48)+SUM(AG$37:AG$48)+SUM(AI$37:AI$48)</f>
        <v>1040878.8</v>
      </c>
      <c r="H133" s="106">
        <f>SUM(AK$37:AK$48)+SUM(AM$37:AM$48)+SUM(AO$37:AO$48)+SUM(AQ$37:AQ$48)</f>
        <v>493314.31961549452</v>
      </c>
      <c r="I133" s="106">
        <f>SUM(AS$37:AS$48)+SUM(AU$37:AU$48)+SUM(AW$37:AW$48)+SUM(AY$37:AY$48)</f>
        <v>242548.3783724063</v>
      </c>
      <c r="J133" s="106">
        <f>SUM(BA$37:BA$48)+SUM(BC$37:BC$48)+SUM(BE$37:BE$48)+SUM(BG$37:BG$48)</f>
        <v>213722.22212801859</v>
      </c>
      <c r="K133" s="106">
        <f>SUM(BI$37:BI$48)+SUM(BK$37:BK$48)+SUM(BM$37:BM$48)+SUM(BO$37:BO$48)</f>
        <v>273402.46052513062</v>
      </c>
      <c r="L133" s="106">
        <f>SUM(BQ$37:BQ$48)+SUM(BS$37:BS$48)+SUM(BU$37:BU$48)+SUM(BW$37:BW$48)</f>
        <v>227276.19551287388</v>
      </c>
      <c r="M133" s="106">
        <f>SUM(BY$37:BY$48)+SUM(CA$37:CA$48)+SUM(CC$37:CC$48)+SUM(CE$37:CE$48)</f>
        <v>282981.41096624976</v>
      </c>
      <c r="N133" s="106">
        <f>SUM(CG$37:CG$48)+SUM(CI$37:CI$48)+SUM(CK$37:CK$48)+SUM(CM$37:CM$48)</f>
        <v>244286.44200365854</v>
      </c>
      <c r="O133" s="106">
        <f>SUM(CO$37:CO$48)+SUM(CQ$37:CQ$48)+SUM(CS$37:CS$48)+SUM(CU$37:CU$48)</f>
        <v>253624.59837273275</v>
      </c>
    </row>
    <row r="134" spans="2:15">
      <c r="C134" s="105" t="s">
        <v>129</v>
      </c>
      <c r="D134" s="106">
        <f>SUM(E$49:E$70)+SUM(G$49:G$70)+SUM(I$49:I$70)+SUM(K$49:K$70)</f>
        <v>1240820.1127085248</v>
      </c>
      <c r="E134" s="106">
        <f>SUM(M$49:M$70)+SUM(O$49:O$70)+SUM(Q$49:Q$70)+SUM(S$49:S$70)</f>
        <v>1468858.8</v>
      </c>
      <c r="F134" s="106">
        <f>SUM(U$49:U$70)+SUM(W$49:W$70)+SUM(Y$49:Y$70)+SUM(AA$49:AA$70)</f>
        <v>1284565.1999999997</v>
      </c>
      <c r="G134" s="106">
        <f>SUM(AC$49:AC$70)+SUM(AE$49:AE$70)+SUM(AG$49:AG$70)+SUM(AI$49:AI$70)</f>
        <v>1097608.8</v>
      </c>
      <c r="H134" s="106">
        <f>SUM(AK$49:AK$70)+SUM(AM$49:AM$70)+SUM(AO$49:AO$70)+SUM(AQ$49:AQ$70)</f>
        <v>741482.08902439522</v>
      </c>
      <c r="I134" s="106">
        <f>SUM(AS$49:AS$70)+SUM(AU$49:AU$70)+SUM(AW$49:AW$70)+SUM(AY$49:AY$70)</f>
        <v>361001.24447635951</v>
      </c>
      <c r="J134" s="106">
        <f>SUM(BA$49:BA$70)+SUM(BC$49:BC$70)+SUM(BE$49:BE$70)+SUM(BG$49:BG$70)</f>
        <v>404791.77650958003</v>
      </c>
      <c r="K134" s="106">
        <f>SUM(BI$49:BI$70)+SUM(BK$49:BK$70)+SUM(BM$49:BM$70)+SUM(BO$49:BO$70)</f>
        <v>497887.68708255421</v>
      </c>
      <c r="L134" s="106">
        <f>SUM(BQ$49:BQ$70)+SUM(BS$49:BS$70)+SUM(BU$49:BU$70)+SUM(BW$49:BW$70)</f>
        <v>454230.39198501385</v>
      </c>
      <c r="M134" s="106">
        <f>SUM(BY$49:BY$70)+SUM(CA$49:CA$70)+SUM(CC$49:CC$70)+SUM(CE$49:CE$70)</f>
        <v>461796.47164271347</v>
      </c>
      <c r="N134" s="106">
        <f>SUM(CG$49:CG$70)+SUM(CI$49:CI$70)+SUM(CK$49:CK$70)+SUM(CM$49:CM$70)</f>
        <v>388511.57370039797</v>
      </c>
      <c r="O134" s="106">
        <f>SUM(CO$49:CO$70)+SUM(CQ$49:CQ$70)+SUM(CS$49:CS$70)+SUM(CU$49:CU$70)</f>
        <v>387653.1796459303</v>
      </c>
    </row>
    <row r="135" spans="2:15">
      <c r="C135" s="105" t="s">
        <v>130</v>
      </c>
      <c r="D135" s="106">
        <f>SUM(E$71:E$86)+SUM(G$71:G$86)+SUM(I$71:I$86)+SUM(K$71:K$86)</f>
        <v>430491.19146704557</v>
      </c>
      <c r="E135" s="106">
        <f>SUM(M$71:M$86)+SUM(O$71:O$86)+SUM(Q$71:Q$86)+SUM(S$71:S$86)</f>
        <v>539264.39999999991</v>
      </c>
      <c r="F135" s="106">
        <f>SUM(U$71:U$86)+SUM(W$71:W$86)+SUM(Y$71:Y$86)+SUM(AA$71:AA$86)</f>
        <v>533796</v>
      </c>
      <c r="G135" s="106">
        <f>SUM(AC$71:AC$86)+SUM(AE$71:AE$86)+SUM(AG$71:AG$86)+SUM(AI$71:AI$86)</f>
        <v>497516.4</v>
      </c>
      <c r="H135" s="106">
        <f>SUM(AK$71:AK$86)+SUM(AM$71:AM$86)+SUM(AO$71:AO$86)+SUM(AQ$71:AQ$86)</f>
        <v>611584.79999999993</v>
      </c>
      <c r="I135" s="106">
        <f>SUM(AS$71:AS$86)+SUM(AU$71:AU$86)+SUM(AW$71:AW$86)+SUM(AY$71:AY$86)</f>
        <v>545965.19999999995</v>
      </c>
      <c r="J135" s="106">
        <f>SUM(BA$71:BA$86)+SUM(BC$71:BC$86)+SUM(BE$71:BE$86)+SUM(BG$71:BG$86)</f>
        <v>523696.8</v>
      </c>
      <c r="K135" s="106">
        <f>SUM(BI$71:BI$86)+SUM(BK$71:BK$86)+SUM(BM$71:BM$86)+SUM(BO$71:BO$86)</f>
        <v>670125.6</v>
      </c>
      <c r="L135" s="106">
        <f>SUM(BQ$71:BQ$86)+SUM(BS$71:BS$86)+SUM(BU$71:BU$86)+SUM(BW$71:BW$86)</f>
        <v>568617.6</v>
      </c>
      <c r="M135" s="106">
        <f>SUM(BY$71:BY$86)+SUM(CA$71:CA$86)+SUM(CC$71:CC$86)+SUM(CE$71:CE$86)</f>
        <v>551541.6</v>
      </c>
      <c r="N135" s="106">
        <f>SUM(CG$71:CG$86)+SUM(CI$71:CI$86)+SUM(CK$71:CK$86)+SUM(CM$71:CM$86)</f>
        <v>546992.39999999991</v>
      </c>
      <c r="O135" s="106">
        <f>SUM(CO$71:CO$86)+SUM(CQ$71:CQ$86)+SUM(CS$71:CS$86)+SUM(CU$71:CU$86)</f>
        <v>616797.6</v>
      </c>
    </row>
    <row r="136" spans="2:15">
      <c r="C136" s="105" t="s">
        <v>131</v>
      </c>
      <c r="D136" s="106">
        <f>SUM(E$87:E$94)+SUM(G$87:G$94)+SUM(I$87:I$94)+SUM(K$87:K$94)</f>
        <v>561176.74718532525</v>
      </c>
      <c r="E136" s="106">
        <f>SUM(M$87:M$94)+SUM(O$87:O$94)+SUM(Q$87:Q$94)+SUM(S$87:S$94)</f>
        <v>684939.59999999986</v>
      </c>
      <c r="F136" s="106">
        <f>SUM(U$87:U$94)+SUM(W$87:W$94)+SUM(Y$87:Y$94)+SUM(AA$87:AA$94)</f>
        <v>813104.39999999991</v>
      </c>
      <c r="G136" s="106">
        <f>SUM(AC$87:AC$94)+SUM(AE$87:AE$94)+SUM(AG$87:AG$94)+SUM(AI$87:AI$94)</f>
        <v>807566.39999999991</v>
      </c>
      <c r="H136" s="106">
        <f>SUM(AK$87:AK$94)+SUM(AM$87:AM$94)+SUM(AO$87:AO$94)+SUM(AQ$87:AQ$94)</f>
        <v>776071.2</v>
      </c>
      <c r="I136" s="106">
        <f>SUM(AS$87:AS$94)+SUM(AU$87:AU$94)+SUM(AW$87:AW$94)+SUM(AY$87:AY$94)</f>
        <v>670573.19999999995</v>
      </c>
      <c r="J136" s="106">
        <f>SUM(BA$87:BA$94)+SUM(BC$87:BC$94)+SUM(BE$87:BE$94)+SUM(BG$87:BG$94)</f>
        <v>872983.2</v>
      </c>
      <c r="K136" s="106">
        <f>SUM(BI$87:BI$94)+SUM(BK$87:BK$94)+SUM(BM$87:BM$94)+SUM(BO$87:BO$94)</f>
        <v>767692.80000000005</v>
      </c>
      <c r="L136" s="106">
        <f>SUM(BQ$87:BQ$94)+SUM(BS$87:BS$94)+SUM(BU$87:BU$94)+SUM(BW$87:BW$94)</f>
        <v>704846.39999999991</v>
      </c>
      <c r="M136" s="106">
        <f>SUM(BY$87:BY$94)+SUM(CA$87:CA$94)+SUM(CC$87:CC$94)+SUM(CE$87:CE$94)</f>
        <v>763740</v>
      </c>
      <c r="N136" s="106">
        <f>SUM(CG$87:CG$94)+SUM(CI$87:CI$94)+SUM(CK$87:CK$94)+SUM(CM$87:CM$94)</f>
        <v>871225.2</v>
      </c>
      <c r="O136" s="106">
        <f>SUM(CO$87:CO$94)+SUM(CQ$87:CQ$94)+SUM(CS$87:CS$94)+SUM(CU$87:CU$94)</f>
        <v>912754.79999999993</v>
      </c>
    </row>
    <row r="137" spans="2:15">
      <c r="C137" s="105" t="s">
        <v>132</v>
      </c>
      <c r="D137" s="106">
        <f>SUM(E$95:E$105)+SUM(G$95:G$105)+SUM(I$95:I$105)+SUM(K$95:K$105)</f>
        <v>1844071.6331570074</v>
      </c>
      <c r="E137" s="106">
        <f>SUM(M$95:M$105)+SUM(O$95:O$105)+SUM(Q$95:Q$105)+SUM(S$95:S$105)</f>
        <v>2924559.6000000006</v>
      </c>
      <c r="F137" s="106">
        <f>SUM(U$95:U$105)+SUM(W$95:W$105)+SUM(Y$95:Y$105)+SUM(AA$95:AA$105)</f>
        <v>1499221.2</v>
      </c>
      <c r="G137" s="106">
        <f>SUM(AC$95:AC$105)+SUM(AE$95:AE$105)+SUM(AG$95:AG$105)+SUM(AI$95:AI$105)</f>
        <v>2218950</v>
      </c>
      <c r="H137" s="106">
        <f>SUM(AK$95:AK$105)+SUM(AM$95:AM$105)+SUM(AO$95:AO$105)+SUM(AQ$95:AQ$105)</f>
        <v>2200418.4</v>
      </c>
      <c r="I137" s="106">
        <f>SUM(AS$95:AS$105)+SUM(AU$95:AU$105)+SUM(AW$95:AW$105)+SUM(AY$95:AY$105)</f>
        <v>1769218.8</v>
      </c>
      <c r="J137" s="106">
        <f>SUM(BA$95:BA$105)+SUM(BC$95:BC$105)+SUM(BE$95:BE$105)+SUM(BG$95:BG$105)</f>
        <v>1895882.3999999997</v>
      </c>
      <c r="K137" s="106">
        <f>SUM(BI$95:BI$105)+SUM(BK$95:BK$105)+SUM(BM$95:BM$105)+SUM(BO$95:BO$105)</f>
        <v>2285889.5999999996</v>
      </c>
      <c r="L137" s="106">
        <f>SUM(BQ$95:BQ$105)+SUM(BS$95:BS$105)+SUM(BU$95:BU$105)+SUM(BW$95:BW$105)</f>
        <v>2195906.4</v>
      </c>
      <c r="M137" s="106">
        <f>SUM(BY$95:BY$105)+SUM(CA$95:CA$105)+SUM(CC$95:CC$105)+SUM(CE$95:CE$105)</f>
        <v>2001295.2</v>
      </c>
      <c r="N137" s="106">
        <f>SUM(CG$95:CG$105)+SUM(CI$95:CI$105)+SUM(CK$95:CK$105)+SUM(CM$95:CM$105)</f>
        <v>2243274</v>
      </c>
      <c r="O137" s="106">
        <f>SUM(CO$95:CO$105)+SUM(CQ$95:CQ$105)+SUM(CS$95:CS$105)+SUM(CU$95:CU$105)</f>
        <v>1984964.4</v>
      </c>
    </row>
    <row r="138" spans="2:15">
      <c r="C138" s="105" t="s">
        <v>278</v>
      </c>
      <c r="D138" s="100">
        <f t="shared" ref="D138:O138" si="2">SUM(D$131:D$137)</f>
        <v>7530763.9904405409</v>
      </c>
      <c r="E138" s="100">
        <f t="shared" si="2"/>
        <v>8914587.6000000015</v>
      </c>
      <c r="F138" s="100">
        <f t="shared" si="2"/>
        <v>7360418.3999999994</v>
      </c>
      <c r="G138" s="100">
        <f t="shared" si="2"/>
        <v>8004973.1999999993</v>
      </c>
      <c r="H138" s="100">
        <f t="shared" si="2"/>
        <v>6118054.6416782383</v>
      </c>
      <c r="I138" s="100">
        <f t="shared" si="2"/>
        <v>4124991.453879117</v>
      </c>
      <c r="J138" s="100">
        <f t="shared" si="2"/>
        <v>4450158.2941476526</v>
      </c>
      <c r="K138" s="100">
        <f t="shared" si="2"/>
        <v>4981646.6645115046</v>
      </c>
      <c r="L138" s="100">
        <f t="shared" si="2"/>
        <v>4662216.5859219041</v>
      </c>
      <c r="M138" s="100">
        <f t="shared" si="2"/>
        <v>4554903.6887580613</v>
      </c>
      <c r="N138" s="100">
        <f t="shared" si="2"/>
        <v>4829496.0540340273</v>
      </c>
      <c r="O138" s="100">
        <f t="shared" si="2"/>
        <v>4682161.765467843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1" spans="1:99">
      <c r="A1" s="101"/>
    </row>
    <row r="2" spans="1:99">
      <c r="B2" s="102" t="s">
        <v>272</v>
      </c>
    </row>
    <row r="3" spans="1:99">
      <c r="B3" s="103" t="s">
        <v>273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13</v>
      </c>
      <c r="E6" s="100">
        <v>7519.2</v>
      </c>
      <c r="F6" s="100">
        <v>14.057300374569985</v>
      </c>
      <c r="G6" s="100">
        <v>8130.7425366512789</v>
      </c>
      <c r="H6" s="100">
        <v>22.039460423127288</v>
      </c>
      <c r="I6" s="100">
        <v>12747.623908736823</v>
      </c>
      <c r="J6" s="100">
        <v>15.78973232818611</v>
      </c>
      <c r="K6" s="100">
        <v>9132.7811786228449</v>
      </c>
      <c r="L6" s="100">
        <v>10.999621247991522</v>
      </c>
      <c r="M6" s="100">
        <v>6362.1809298382959</v>
      </c>
      <c r="N6" s="100">
        <v>6.746731251298443</v>
      </c>
      <c r="O6" s="100">
        <v>3902.3093557510192</v>
      </c>
      <c r="P6" s="100">
        <v>10.876548562699307</v>
      </c>
      <c r="Q6" s="100">
        <v>6290.995688665279</v>
      </c>
      <c r="R6" s="100">
        <v>11.156672815202221</v>
      </c>
      <c r="S6" s="100">
        <v>6453.0195563129646</v>
      </c>
      <c r="T6" s="100">
        <v>9.9701695158076991</v>
      </c>
      <c r="U6" s="100">
        <v>5766.7460479431729</v>
      </c>
      <c r="V6" s="100">
        <v>8.9800603029214834</v>
      </c>
      <c r="W6" s="100">
        <v>5194.0668792097858</v>
      </c>
      <c r="X6" s="100">
        <v>9.4312414338721471</v>
      </c>
      <c r="Y6" s="100">
        <v>5455.0300453516493</v>
      </c>
      <c r="Z6" s="100">
        <v>12.605961456768355</v>
      </c>
      <c r="AA6" s="100">
        <v>7291.2881065948168</v>
      </c>
      <c r="AB6" s="100">
        <v>9.0834516196078816</v>
      </c>
      <c r="AC6" s="100">
        <v>5253.8684167811989</v>
      </c>
      <c r="AD6" s="100">
        <v>10.671737440111313</v>
      </c>
      <c r="AE6" s="100">
        <v>6172.5329353603829</v>
      </c>
      <c r="AF6" s="100">
        <v>10.54778638951948</v>
      </c>
      <c r="AG6" s="100">
        <v>6100.839647698067</v>
      </c>
      <c r="AH6" s="100">
        <v>9.1242733414446047</v>
      </c>
      <c r="AI6" s="100">
        <v>5277.4797006915587</v>
      </c>
      <c r="AJ6" s="100">
        <v>11.504041749008884</v>
      </c>
      <c r="AK6" s="100">
        <v>6653.9377476267382</v>
      </c>
      <c r="AL6" s="100">
        <v>10.862441495821619</v>
      </c>
      <c r="AM6" s="100">
        <v>6282.8361611832242</v>
      </c>
      <c r="AN6" s="100">
        <v>14.243099308296712</v>
      </c>
      <c r="AO6" s="100">
        <v>8238.2086399188174</v>
      </c>
      <c r="AP6" s="100">
        <v>12.763296782759392</v>
      </c>
      <c r="AQ6" s="100">
        <v>7382.2908591480318</v>
      </c>
      <c r="AR6" s="100">
        <v>15.174111653326841</v>
      </c>
      <c r="AS6" s="100">
        <v>8776.7061802842454</v>
      </c>
      <c r="AT6" s="100">
        <v>10.752143595478891</v>
      </c>
      <c r="AU6" s="100">
        <v>6219.0398556249902</v>
      </c>
      <c r="AV6" s="100">
        <v>12.262775340298241</v>
      </c>
      <c r="AW6" s="100">
        <v>7092.7892568285024</v>
      </c>
      <c r="AX6" s="100">
        <v>14.562078163302385</v>
      </c>
      <c r="AY6" s="100">
        <v>8422.706009654099</v>
      </c>
      <c r="AZ6" s="100">
        <v>8.767454591127402</v>
      </c>
      <c r="BA6" s="100">
        <v>5071.0957355080891</v>
      </c>
      <c r="BB6" s="100">
        <v>9.4206326133616045</v>
      </c>
      <c r="BC6" s="100">
        <v>5448.8939035683516</v>
      </c>
      <c r="BD6" s="100">
        <v>8.4766623413749667</v>
      </c>
      <c r="BE6" s="100">
        <v>4902.9014982512808</v>
      </c>
      <c r="BF6" s="100">
        <v>13.480792584754074</v>
      </c>
      <c r="BG6" s="100">
        <v>7797.2904310217564</v>
      </c>
      <c r="BH6" s="100">
        <v>15.10045091714564</v>
      </c>
      <c r="BI6" s="100">
        <v>8734.1008104770372</v>
      </c>
      <c r="BJ6" s="100">
        <v>13.695287796439146</v>
      </c>
      <c r="BK6" s="100">
        <v>7921.3544614604016</v>
      </c>
      <c r="BL6" s="100">
        <v>8.3530958349409303</v>
      </c>
      <c r="BM6" s="100">
        <v>4831.4306309298336</v>
      </c>
      <c r="BN6" s="100">
        <v>11.699688717529444</v>
      </c>
      <c r="BO6" s="100">
        <v>6767.0999542190302</v>
      </c>
      <c r="BP6" s="100">
        <v>11.277312562867321</v>
      </c>
      <c r="BQ6" s="100">
        <v>6522.7975863624579</v>
      </c>
      <c r="BR6" s="100">
        <v>10.367593950579929</v>
      </c>
      <c r="BS6" s="100">
        <v>5996.6163410154304</v>
      </c>
      <c r="BT6" s="100">
        <v>9.2209660261805304</v>
      </c>
      <c r="BU6" s="100">
        <v>5333.4067495428189</v>
      </c>
      <c r="BV6" s="100">
        <v>15.085804505004859</v>
      </c>
      <c r="BW6" s="100">
        <v>8725.6293256948102</v>
      </c>
      <c r="BX6" s="100">
        <v>14.942372917747974</v>
      </c>
      <c r="BY6" s="100">
        <v>8642.6684956254285</v>
      </c>
      <c r="BZ6" s="100">
        <v>8.5540062576043177</v>
      </c>
      <c r="CA6" s="100">
        <v>4947.637219398337</v>
      </c>
      <c r="CB6" s="100">
        <v>17.715997165304895</v>
      </c>
      <c r="CC6" s="100">
        <v>10246.93276041235</v>
      </c>
      <c r="CD6" s="100">
        <v>10.274602172778927</v>
      </c>
      <c r="CE6" s="100">
        <v>5942.8298967353312</v>
      </c>
      <c r="CF6" s="100">
        <v>8.8739728674728209</v>
      </c>
      <c r="CG6" s="100">
        <v>5132.705906546279</v>
      </c>
      <c r="CH6" s="100">
        <v>9.609801942947179</v>
      </c>
      <c r="CI6" s="100">
        <v>5558.3094438006483</v>
      </c>
      <c r="CJ6" s="100">
        <v>15.909844972033563</v>
      </c>
      <c r="CK6" s="100">
        <v>9202.2543318242115</v>
      </c>
      <c r="CL6" s="100">
        <v>14.228370146654214</v>
      </c>
      <c r="CM6" s="100">
        <v>8229.6892928247962</v>
      </c>
      <c r="CN6" s="100">
        <v>13.065432750824442</v>
      </c>
      <c r="CO6" s="100">
        <v>7557.0463030768569</v>
      </c>
      <c r="CP6" s="100">
        <v>9.2209660261805304</v>
      </c>
      <c r="CQ6" s="100">
        <v>5333.4067495428189</v>
      </c>
      <c r="CR6" s="100">
        <v>13.304931090384953</v>
      </c>
      <c r="CS6" s="100">
        <v>7695.5721426786567</v>
      </c>
      <c r="CT6" s="100">
        <v>10.835074592965469</v>
      </c>
      <c r="CU6" s="100">
        <v>6267.0071445712274</v>
      </c>
    </row>
    <row r="7" spans="1:99">
      <c r="C7" s="99" t="s">
        <v>173</v>
      </c>
      <c r="D7" s="100">
        <v>11</v>
      </c>
      <c r="E7" s="100">
        <v>8672.4</v>
      </c>
      <c r="F7" s="100">
        <v>11.046882124648169</v>
      </c>
      <c r="G7" s="100">
        <v>8709.3618670726155</v>
      </c>
      <c r="H7" s="100">
        <v>23.039460423127288</v>
      </c>
      <c r="I7" s="100">
        <v>18164.310597593554</v>
      </c>
      <c r="J7" s="100">
        <v>16.541624343814021</v>
      </c>
      <c r="K7" s="100">
        <v>13041.416632662975</v>
      </c>
      <c r="L7" s="100">
        <v>11.845745959375485</v>
      </c>
      <c r="M7" s="100">
        <v>9339.1861143716324</v>
      </c>
      <c r="N7" s="100">
        <v>7.8711864598481833</v>
      </c>
      <c r="O7" s="100">
        <v>6205.6434049443078</v>
      </c>
      <c r="P7" s="100">
        <v>11.394479446637371</v>
      </c>
      <c r="Q7" s="100">
        <v>8983.4075957289024</v>
      </c>
      <c r="R7" s="100">
        <v>11.156672815202221</v>
      </c>
      <c r="S7" s="100">
        <v>8795.9208475054311</v>
      </c>
      <c r="T7" s="100">
        <v>8.8623729029401765</v>
      </c>
      <c r="U7" s="100">
        <v>6987.094796678035</v>
      </c>
      <c r="V7" s="100">
        <v>8.2892864334659855</v>
      </c>
      <c r="W7" s="100">
        <v>6535.2734241445823</v>
      </c>
      <c r="X7" s="100">
        <v>10.104901536291587</v>
      </c>
      <c r="Y7" s="100">
        <v>7966.7043712122868</v>
      </c>
      <c r="Z7" s="100">
        <v>12.605961456768355</v>
      </c>
      <c r="AA7" s="100">
        <v>9938.5400125161705</v>
      </c>
      <c r="AB7" s="100">
        <v>9.0834516196078816</v>
      </c>
      <c r="AC7" s="100">
        <v>7161.3932568988539</v>
      </c>
      <c r="AD7" s="100">
        <v>11.264611742339719</v>
      </c>
      <c r="AE7" s="100">
        <v>8881.0198976606334</v>
      </c>
      <c r="AF7" s="100">
        <v>9.7943730759823744</v>
      </c>
      <c r="AG7" s="100">
        <v>7721.8837331045033</v>
      </c>
      <c r="AH7" s="100">
        <v>9.1242733414446047</v>
      </c>
      <c r="AI7" s="100">
        <v>7193.5771023949264</v>
      </c>
      <c r="AJ7" s="100">
        <v>12.714993512062449</v>
      </c>
      <c r="AK7" s="100">
        <v>10024.500884910034</v>
      </c>
      <c r="AL7" s="100">
        <v>11.638330174094591</v>
      </c>
      <c r="AM7" s="100">
        <v>9175.6595092561747</v>
      </c>
      <c r="AN7" s="100">
        <v>15.48162968293121</v>
      </c>
      <c r="AO7" s="100">
        <v>12205.716842022966</v>
      </c>
      <c r="AP7" s="100">
        <v>12.763296782759392</v>
      </c>
      <c r="AQ7" s="100">
        <v>10062.583183527504</v>
      </c>
      <c r="AR7" s="100">
        <v>13.423252616404511</v>
      </c>
      <c r="AS7" s="100">
        <v>10582.892362773317</v>
      </c>
      <c r="AT7" s="100">
        <v>10.263409795684398</v>
      </c>
      <c r="AU7" s="100">
        <v>8091.6722829175787</v>
      </c>
      <c r="AV7" s="100">
        <v>10.130118759376806</v>
      </c>
      <c r="AW7" s="100">
        <v>7986.5856298926738</v>
      </c>
      <c r="AX7" s="100">
        <v>15.144561289834479</v>
      </c>
      <c r="AY7" s="100">
        <v>11939.972120905502</v>
      </c>
      <c r="AZ7" s="100">
        <v>9.4418741750602777</v>
      </c>
      <c r="BA7" s="100">
        <v>7443.9735996175232</v>
      </c>
      <c r="BB7" s="100">
        <v>10.467369570401784</v>
      </c>
      <c r="BC7" s="100">
        <v>8252.4741693047672</v>
      </c>
      <c r="BD7" s="100">
        <v>7.2657105783214</v>
      </c>
      <c r="BE7" s="100">
        <v>5728.2862199485917</v>
      </c>
      <c r="BF7" s="100">
        <v>13.480792584754074</v>
      </c>
      <c r="BG7" s="100">
        <v>10628.256873820112</v>
      </c>
      <c r="BH7" s="100">
        <v>15.681237490882014</v>
      </c>
      <c r="BI7" s="100">
        <v>12363.087637811379</v>
      </c>
      <c r="BJ7" s="100">
        <v>10.956230237151319</v>
      </c>
      <c r="BK7" s="100">
        <v>8637.8919189700991</v>
      </c>
      <c r="BL7" s="100">
        <v>8.3530958349409303</v>
      </c>
      <c r="BM7" s="100">
        <v>6585.580756267429</v>
      </c>
      <c r="BN7" s="100">
        <v>12.208370835682896</v>
      </c>
      <c r="BO7" s="100">
        <v>9625.0795668523951</v>
      </c>
      <c r="BP7" s="100">
        <v>10.764707446373352</v>
      </c>
      <c r="BQ7" s="100">
        <v>8486.8953507207498</v>
      </c>
      <c r="BR7" s="100">
        <v>9.3308345555219372</v>
      </c>
      <c r="BS7" s="100">
        <v>7356.4299635734951</v>
      </c>
      <c r="BT7" s="100">
        <v>8.6446556495442479</v>
      </c>
      <c r="BU7" s="100">
        <v>6815.4465141006849</v>
      </c>
      <c r="BV7" s="100">
        <v>16.246251005389851</v>
      </c>
      <c r="BW7" s="100">
        <v>12808.544292649358</v>
      </c>
      <c r="BX7" s="100">
        <v>14.942372917747974</v>
      </c>
      <c r="BY7" s="100">
        <v>11780.566808352503</v>
      </c>
      <c r="BZ7" s="100">
        <v>9.1242733414446047</v>
      </c>
      <c r="CA7" s="100">
        <v>7193.5771023949264</v>
      </c>
      <c r="CB7" s="100">
        <v>15.944397448774406</v>
      </c>
      <c r="CC7" s="100">
        <v>12570.562948613742</v>
      </c>
      <c r="CD7" s="100">
        <v>10.845413404599977</v>
      </c>
      <c r="CE7" s="100">
        <v>8550.5239281866216</v>
      </c>
      <c r="CF7" s="100">
        <v>8.8739728674728209</v>
      </c>
      <c r="CG7" s="100">
        <v>6996.2402087155715</v>
      </c>
      <c r="CH7" s="100">
        <v>9.609801942947179</v>
      </c>
      <c r="CI7" s="100">
        <v>7576.3678518195557</v>
      </c>
      <c r="CJ7" s="100">
        <v>12.72787597762685</v>
      </c>
      <c r="CK7" s="100">
        <v>10034.657420761008</v>
      </c>
      <c r="CL7" s="100">
        <v>12.991120568684282</v>
      </c>
      <c r="CM7" s="100">
        <v>10242.199456350689</v>
      </c>
      <c r="CN7" s="100">
        <v>13.065432750824442</v>
      </c>
      <c r="CO7" s="100">
        <v>10300.787180749991</v>
      </c>
      <c r="CP7" s="100">
        <v>8.0683452729079637</v>
      </c>
      <c r="CQ7" s="100">
        <v>6361.083413160638</v>
      </c>
      <c r="CR7" s="100">
        <v>13.816659209245913</v>
      </c>
      <c r="CS7" s="100">
        <v>10893.054120569477</v>
      </c>
      <c r="CT7" s="100">
        <v>11.405341676805758</v>
      </c>
      <c r="CU7" s="100">
        <v>8991.9713779936592</v>
      </c>
    </row>
    <row r="8" spans="1:99">
      <c r="C8" s="99" t="s">
        <v>174</v>
      </c>
      <c r="D8" s="100">
        <v>12</v>
      </c>
      <c r="E8" s="100">
        <v>3715.2</v>
      </c>
      <c r="F8" s="100">
        <v>13.057300374569985</v>
      </c>
      <c r="G8" s="100">
        <v>4042.540195966867</v>
      </c>
      <c r="H8" s="100">
        <v>24.043844914585872</v>
      </c>
      <c r="I8" s="100">
        <v>7443.9743855557854</v>
      </c>
      <c r="J8" s="100">
        <v>18.04540837506984</v>
      </c>
      <c r="K8" s="100">
        <v>5586.8584329216219</v>
      </c>
      <c r="L8" s="100">
        <v>10.999621247991522</v>
      </c>
      <c r="M8" s="100">
        <v>3405.4827383781749</v>
      </c>
      <c r="N8" s="100">
        <v>7.8711864598481833</v>
      </c>
      <c r="O8" s="100">
        <v>2436.9193279689971</v>
      </c>
      <c r="P8" s="100">
        <v>12.948272098451557</v>
      </c>
      <c r="Q8" s="100">
        <v>4008.7850416806018</v>
      </c>
      <c r="R8" s="100">
        <v>12.750483217373967</v>
      </c>
      <c r="S8" s="100">
        <v>3947.5496040989797</v>
      </c>
      <c r="T8" s="100">
        <v>10.524067822241461</v>
      </c>
      <c r="U8" s="100">
        <v>3258.251397765956</v>
      </c>
      <c r="V8" s="100">
        <v>8.2892864334659855</v>
      </c>
      <c r="W8" s="100">
        <v>2566.363079801069</v>
      </c>
      <c r="X8" s="100">
        <v>10.778561638711025</v>
      </c>
      <c r="Y8" s="100">
        <v>3337.0426833449333</v>
      </c>
      <c r="Z8" s="100">
        <v>12.032963208733429</v>
      </c>
      <c r="AA8" s="100">
        <v>3725.4054094238695</v>
      </c>
      <c r="AB8" s="100">
        <v>9.7322695924370155</v>
      </c>
      <c r="AC8" s="100">
        <v>3013.1106658184995</v>
      </c>
      <c r="AD8" s="100">
        <v>10.671737440111313</v>
      </c>
      <c r="AE8" s="100">
        <v>3303.9699114584623</v>
      </c>
      <c r="AF8" s="100">
        <v>10.54778638951948</v>
      </c>
      <c r="AG8" s="100">
        <v>3265.5946661952307</v>
      </c>
      <c r="AH8" s="100">
        <v>9.1242733414446047</v>
      </c>
      <c r="AI8" s="100">
        <v>2824.8750265112494</v>
      </c>
      <c r="AJ8" s="100">
        <v>12.109517630535667</v>
      </c>
      <c r="AK8" s="100">
        <v>3749.1066584138421</v>
      </c>
      <c r="AL8" s="100">
        <v>11.638330174094591</v>
      </c>
      <c r="AM8" s="100">
        <v>3603.227021899685</v>
      </c>
      <c r="AN8" s="100">
        <v>16.10089487024846</v>
      </c>
      <c r="AO8" s="100">
        <v>4984.837051828923</v>
      </c>
      <c r="AP8" s="100">
        <v>12.763296782759392</v>
      </c>
      <c r="AQ8" s="100">
        <v>3951.5166839423073</v>
      </c>
      <c r="AR8" s="100">
        <v>13.423252616404511</v>
      </c>
      <c r="AS8" s="100">
        <v>4155.839010038836</v>
      </c>
      <c r="AT8" s="100">
        <v>11.729611195067882</v>
      </c>
      <c r="AU8" s="100">
        <v>3631.4876259930161</v>
      </c>
      <c r="AV8" s="100">
        <v>12.795939485528598</v>
      </c>
      <c r="AW8" s="100">
        <v>3961.6228647196535</v>
      </c>
      <c r="AX8" s="100">
        <v>15.727044416366576</v>
      </c>
      <c r="AY8" s="100">
        <v>4869.0929513070914</v>
      </c>
      <c r="AZ8" s="100">
        <v>9.4418741750602777</v>
      </c>
      <c r="BA8" s="100">
        <v>2923.2042445986617</v>
      </c>
      <c r="BB8" s="100">
        <v>9.9440010918816935</v>
      </c>
      <c r="BC8" s="100">
        <v>3078.662738046572</v>
      </c>
      <c r="BD8" s="100">
        <v>7.8711864598481833</v>
      </c>
      <c r="BE8" s="100">
        <v>2436.9193279689971</v>
      </c>
      <c r="BF8" s="100">
        <v>13.480792584754074</v>
      </c>
      <c r="BG8" s="100">
        <v>4173.6533842398603</v>
      </c>
      <c r="BH8" s="100">
        <v>14.51966434340927</v>
      </c>
      <c r="BI8" s="100">
        <v>4495.2880807195097</v>
      </c>
      <c r="BJ8" s="100">
        <v>11.504041749008884</v>
      </c>
      <c r="BK8" s="100">
        <v>3561.6513254931501</v>
      </c>
      <c r="BL8" s="100">
        <v>9.6381875018549188</v>
      </c>
      <c r="BM8" s="100">
        <v>2983.9828505742826</v>
      </c>
      <c r="BN8" s="100">
        <v>12.208370835682896</v>
      </c>
      <c r="BO8" s="100">
        <v>3779.7116107274242</v>
      </c>
      <c r="BP8" s="100">
        <v>11.277312562867321</v>
      </c>
      <c r="BQ8" s="100">
        <v>3491.4559694637223</v>
      </c>
      <c r="BR8" s="100">
        <v>11.404353345637922</v>
      </c>
      <c r="BS8" s="100">
        <v>3530.7877958095005</v>
      </c>
      <c r="BT8" s="100">
        <v>9.2209660261805304</v>
      </c>
      <c r="BU8" s="100">
        <v>2854.8110817054917</v>
      </c>
      <c r="BV8" s="100">
        <v>14.505581254812364</v>
      </c>
      <c r="BW8" s="100">
        <v>4490.927956489908</v>
      </c>
      <c r="BX8" s="100">
        <v>13.911864440661905</v>
      </c>
      <c r="BY8" s="100">
        <v>4307.1132308289252</v>
      </c>
      <c r="BZ8" s="100">
        <v>8.5540062576043177</v>
      </c>
      <c r="CA8" s="100">
        <v>2648.3203373542965</v>
      </c>
      <c r="CB8" s="100">
        <v>18.306530404148393</v>
      </c>
      <c r="CC8" s="100">
        <v>5667.7018131243422</v>
      </c>
      <c r="CD8" s="100">
        <v>10.274602172778927</v>
      </c>
      <c r="CE8" s="100">
        <v>3181.0168326923554</v>
      </c>
      <c r="CF8" s="100">
        <v>9.3959712714418107</v>
      </c>
      <c r="CG8" s="100">
        <v>2908.9927056383845</v>
      </c>
      <c r="CH8" s="100">
        <v>9.0091893215129808</v>
      </c>
      <c r="CI8" s="100">
        <v>2789.2450139404186</v>
      </c>
      <c r="CJ8" s="100">
        <v>16.440173137768017</v>
      </c>
      <c r="CK8" s="100">
        <v>5089.8776034529774</v>
      </c>
      <c r="CL8" s="100">
        <v>14.846994935639179</v>
      </c>
      <c r="CM8" s="100">
        <v>4596.6296320738893</v>
      </c>
      <c r="CN8" s="100">
        <v>13.532055349068173</v>
      </c>
      <c r="CO8" s="100">
        <v>4189.5243360715058</v>
      </c>
      <c r="CP8" s="100">
        <v>9.7972764028168147</v>
      </c>
      <c r="CQ8" s="100">
        <v>3033.2367743120853</v>
      </c>
      <c r="CR8" s="100">
        <v>15.351843565828792</v>
      </c>
      <c r="CS8" s="100">
        <v>4752.9307679805934</v>
      </c>
      <c r="CT8" s="100">
        <v>11.975608760646045</v>
      </c>
      <c r="CU8" s="100">
        <v>3707.6484722960154</v>
      </c>
    </row>
    <row r="9" spans="1:99">
      <c r="C9" s="99" t="s">
        <v>175</v>
      </c>
      <c r="D9" s="100">
        <v>13</v>
      </c>
      <c r="E9" s="100">
        <v>9126</v>
      </c>
      <c r="F9" s="100">
        <v>12.057300374569985</v>
      </c>
      <c r="G9" s="100">
        <v>8464.2248629481292</v>
      </c>
      <c r="H9" s="100">
        <v>24.039460423127288</v>
      </c>
      <c r="I9" s="100">
        <v>16875.701217035356</v>
      </c>
      <c r="J9" s="100">
        <v>15.78973232818611</v>
      </c>
      <c r="K9" s="100">
        <v>11084.392094386649</v>
      </c>
      <c r="L9" s="100">
        <v>11.845745959375485</v>
      </c>
      <c r="M9" s="100">
        <v>8315.7136634815906</v>
      </c>
      <c r="N9" s="100">
        <v>7.8711864598481833</v>
      </c>
      <c r="O9" s="100">
        <v>5525.5728948134247</v>
      </c>
      <c r="P9" s="100">
        <v>11.394479446637371</v>
      </c>
      <c r="Q9" s="100">
        <v>7998.9245715394345</v>
      </c>
      <c r="R9" s="100">
        <v>10.625402681144973</v>
      </c>
      <c r="S9" s="100">
        <v>7459.0326821637709</v>
      </c>
      <c r="T9" s="100">
        <v>8.8623729029401765</v>
      </c>
      <c r="U9" s="100">
        <v>6221.385777864004</v>
      </c>
      <c r="V9" s="100">
        <v>7.5985125640104867</v>
      </c>
      <c r="W9" s="100">
        <v>5334.1558199353613</v>
      </c>
      <c r="X9" s="100">
        <v>10.104901536291587</v>
      </c>
      <c r="Y9" s="100">
        <v>7093.6408784766945</v>
      </c>
      <c r="Z9" s="100">
        <v>12.605961456768355</v>
      </c>
      <c r="AA9" s="100">
        <v>8849.3849426513862</v>
      </c>
      <c r="AB9" s="100">
        <v>8.4346336467787477</v>
      </c>
      <c r="AC9" s="100">
        <v>5921.1128200386811</v>
      </c>
      <c r="AD9" s="100">
        <v>11.264611742339719</v>
      </c>
      <c r="AE9" s="100">
        <v>7907.757443122483</v>
      </c>
      <c r="AF9" s="100">
        <v>10.54778638951948</v>
      </c>
      <c r="AG9" s="100">
        <v>7404.5460454426748</v>
      </c>
      <c r="AH9" s="100">
        <v>8.5540062576043177</v>
      </c>
      <c r="AI9" s="100">
        <v>6004.9123928382314</v>
      </c>
      <c r="AJ9" s="100">
        <v>11.504041749008884</v>
      </c>
      <c r="AK9" s="100">
        <v>8075.8373078042368</v>
      </c>
      <c r="AL9" s="100">
        <v>10.086552817548645</v>
      </c>
      <c r="AM9" s="100">
        <v>7080.7600779191489</v>
      </c>
      <c r="AN9" s="100">
        <v>14.86236449561396</v>
      </c>
      <c r="AO9" s="100">
        <v>10433.379875921</v>
      </c>
      <c r="AP9" s="100">
        <v>12.208370835682896</v>
      </c>
      <c r="AQ9" s="100">
        <v>8570.276326649393</v>
      </c>
      <c r="AR9" s="100">
        <v>14.006872295378621</v>
      </c>
      <c r="AS9" s="100">
        <v>9832.8243513557918</v>
      </c>
      <c r="AT9" s="100">
        <v>11.240877395273387</v>
      </c>
      <c r="AU9" s="100">
        <v>7891.0959314819174</v>
      </c>
      <c r="AV9" s="100">
        <v>11.196447049837522</v>
      </c>
      <c r="AW9" s="100">
        <v>7859.9058289859404</v>
      </c>
      <c r="AX9" s="100">
        <v>14.562078163302385</v>
      </c>
      <c r="AY9" s="100">
        <v>10222.578870638274</v>
      </c>
      <c r="AZ9" s="100">
        <v>8.0930350071945245</v>
      </c>
      <c r="BA9" s="100">
        <v>5681.3105750505565</v>
      </c>
      <c r="BB9" s="100">
        <v>8.8972641348415156</v>
      </c>
      <c r="BC9" s="100">
        <v>6245.8794226587443</v>
      </c>
      <c r="BD9" s="100">
        <v>8.4766623413749667</v>
      </c>
      <c r="BE9" s="100">
        <v>5950.6169636452269</v>
      </c>
      <c r="BF9" s="100">
        <v>11.795693511659813</v>
      </c>
      <c r="BG9" s="100">
        <v>8280.5768451851891</v>
      </c>
      <c r="BH9" s="100">
        <v>13.938877769672901</v>
      </c>
      <c r="BI9" s="100">
        <v>9785.0921943103767</v>
      </c>
      <c r="BJ9" s="100">
        <v>11.504041749008884</v>
      </c>
      <c r="BK9" s="100">
        <v>8075.8373078042368</v>
      </c>
      <c r="BL9" s="100">
        <v>8.9956416683979228</v>
      </c>
      <c r="BM9" s="100">
        <v>6314.9404512153415</v>
      </c>
      <c r="BN9" s="100">
        <v>13.225735071989805</v>
      </c>
      <c r="BO9" s="100">
        <v>9284.4660205368436</v>
      </c>
      <c r="BP9" s="100">
        <v>9.2268920968914436</v>
      </c>
      <c r="BQ9" s="100">
        <v>6477.2782520177934</v>
      </c>
      <c r="BR9" s="100">
        <v>10.367593950579929</v>
      </c>
      <c r="BS9" s="100">
        <v>7278.0509533071099</v>
      </c>
      <c r="BT9" s="100">
        <v>8.0683452729079637</v>
      </c>
      <c r="BU9" s="100">
        <v>5663.9783815813907</v>
      </c>
      <c r="BV9" s="100">
        <v>13.925358004619872</v>
      </c>
      <c r="BW9" s="100">
        <v>9775.6013192431492</v>
      </c>
      <c r="BX9" s="100">
        <v>12.366101725032806</v>
      </c>
      <c r="BY9" s="100">
        <v>8681.0034109730295</v>
      </c>
      <c r="BZ9" s="100">
        <v>7.9837391737640298</v>
      </c>
      <c r="CA9" s="100">
        <v>5604.5848999823493</v>
      </c>
      <c r="CB9" s="100">
        <v>16.534930687617901</v>
      </c>
      <c r="CC9" s="100">
        <v>11607.521342707767</v>
      </c>
      <c r="CD9" s="100">
        <v>11.416224636421029</v>
      </c>
      <c r="CE9" s="100">
        <v>8014.1896947675623</v>
      </c>
      <c r="CF9" s="100">
        <v>8.8739728674728209</v>
      </c>
      <c r="CG9" s="100">
        <v>6229.5289529659203</v>
      </c>
      <c r="CH9" s="100">
        <v>8.4085767000787826</v>
      </c>
      <c r="CI9" s="100">
        <v>5902.8208434553053</v>
      </c>
      <c r="CJ9" s="100">
        <v>14.318860474830206</v>
      </c>
      <c r="CK9" s="100">
        <v>10051.840053330805</v>
      </c>
      <c r="CL9" s="100">
        <v>12.991120568684282</v>
      </c>
      <c r="CM9" s="100">
        <v>9119.7666392163665</v>
      </c>
      <c r="CN9" s="100">
        <v>13.065432750824442</v>
      </c>
      <c r="CO9" s="100">
        <v>9171.9337910787581</v>
      </c>
      <c r="CP9" s="100">
        <v>8.6446556495442479</v>
      </c>
      <c r="CQ9" s="100">
        <v>6068.5482659800618</v>
      </c>
      <c r="CR9" s="100">
        <v>13.816659209245913</v>
      </c>
      <c r="CS9" s="100">
        <v>9699.2947648906302</v>
      </c>
      <c r="CT9" s="100">
        <v>11.405341676805758</v>
      </c>
      <c r="CU9" s="100">
        <v>8006.5498571176422</v>
      </c>
    </row>
    <row r="10" spans="1:99">
      <c r="C10" s="99" t="s">
        <v>176</v>
      </c>
      <c r="D10" s="100">
        <v>12</v>
      </c>
      <c r="E10" s="100">
        <v>6537.5999999999995</v>
      </c>
      <c r="F10" s="100">
        <v>13.052091249609077</v>
      </c>
      <c r="G10" s="100">
        <v>7110.7793127870245</v>
      </c>
      <c r="H10" s="100">
        <v>21.043844914585872</v>
      </c>
      <c r="I10" s="100">
        <v>11464.686709466381</v>
      </c>
      <c r="J10" s="100">
        <v>17.293516359441931</v>
      </c>
      <c r="K10" s="100">
        <v>9421.507712623963</v>
      </c>
      <c r="L10" s="100">
        <v>10.999621247991522</v>
      </c>
      <c r="M10" s="100">
        <v>5992.5936559057809</v>
      </c>
      <c r="N10" s="100">
        <v>6.746731251298443</v>
      </c>
      <c r="O10" s="100">
        <v>3675.6191857073914</v>
      </c>
      <c r="P10" s="100">
        <v>12.948272098451557</v>
      </c>
      <c r="Q10" s="100">
        <v>7054.2186392364083</v>
      </c>
      <c r="R10" s="100">
        <v>12.750483217373967</v>
      </c>
      <c r="S10" s="100">
        <v>6946.4632568253364</v>
      </c>
      <c r="T10" s="100">
        <v>8.3084745965064162</v>
      </c>
      <c r="U10" s="100">
        <v>4526.4569601766952</v>
      </c>
      <c r="V10" s="100">
        <v>7.5985125640104867</v>
      </c>
      <c r="W10" s="100">
        <v>4139.6696448729126</v>
      </c>
      <c r="X10" s="100">
        <v>10.104901536291587</v>
      </c>
      <c r="Y10" s="100">
        <v>5505.150356971656</v>
      </c>
      <c r="Z10" s="100">
        <v>12.605961456768355</v>
      </c>
      <c r="AA10" s="100">
        <v>6867.7278016473992</v>
      </c>
      <c r="AB10" s="100">
        <v>8.4346336467787477</v>
      </c>
      <c r="AC10" s="100">
        <v>4595.1884107650612</v>
      </c>
      <c r="AD10" s="100">
        <v>10.078863137882907</v>
      </c>
      <c r="AE10" s="100">
        <v>5490.9646375186076</v>
      </c>
      <c r="AF10" s="100">
        <v>9.7943730759823744</v>
      </c>
      <c r="AG10" s="100">
        <v>5335.9744517951967</v>
      </c>
      <c r="AH10" s="100">
        <v>7.9837391737640298</v>
      </c>
      <c r="AI10" s="100">
        <v>4349.5411018666427</v>
      </c>
      <c r="AJ10" s="100">
        <v>11.504041749008884</v>
      </c>
      <c r="AK10" s="100">
        <v>6267.4019448600393</v>
      </c>
      <c r="AL10" s="100">
        <v>10.862441495821619</v>
      </c>
      <c r="AM10" s="100">
        <v>5917.8581269236174</v>
      </c>
      <c r="AN10" s="100">
        <v>15.48162968293121</v>
      </c>
      <c r="AO10" s="100">
        <v>8434.3918512609234</v>
      </c>
      <c r="AP10" s="100">
        <v>14.428074623988879</v>
      </c>
      <c r="AQ10" s="100">
        <v>7860.4150551491402</v>
      </c>
      <c r="AR10" s="100">
        <v>13.423252616404511</v>
      </c>
      <c r="AS10" s="100">
        <v>7312.9880254171767</v>
      </c>
      <c r="AT10" s="100">
        <v>12.218344994862377</v>
      </c>
      <c r="AU10" s="100">
        <v>6656.5543532010224</v>
      </c>
      <c r="AV10" s="100">
        <v>12.262775340298241</v>
      </c>
      <c r="AW10" s="100">
        <v>6680.7600053944807</v>
      </c>
      <c r="AX10" s="100">
        <v>16.309527542898671</v>
      </c>
      <c r="AY10" s="100">
        <v>8885.4306053711953</v>
      </c>
      <c r="AZ10" s="100">
        <v>10.116293758993155</v>
      </c>
      <c r="BA10" s="100">
        <v>5511.3568398994703</v>
      </c>
      <c r="BB10" s="100">
        <v>9.9440010918816935</v>
      </c>
      <c r="BC10" s="100">
        <v>5417.4917948571465</v>
      </c>
      <c r="BD10" s="100">
        <v>7.2657105783214</v>
      </c>
      <c r="BE10" s="100">
        <v>3958.3591230694983</v>
      </c>
      <c r="BF10" s="100">
        <v>11.233993820628394</v>
      </c>
      <c r="BG10" s="100">
        <v>6120.2798334783483</v>
      </c>
      <c r="BH10" s="100">
        <v>15.681237490882014</v>
      </c>
      <c r="BI10" s="100">
        <v>8543.1381850325197</v>
      </c>
      <c r="BJ10" s="100">
        <v>11.504041749008884</v>
      </c>
      <c r="BK10" s="100">
        <v>6267.4019448600393</v>
      </c>
      <c r="BL10" s="100">
        <v>10.280733335311913</v>
      </c>
      <c r="BM10" s="100">
        <v>5600.9435210779302</v>
      </c>
      <c r="BN10" s="100">
        <v>12.208370835682896</v>
      </c>
      <c r="BO10" s="100">
        <v>6651.120431280041</v>
      </c>
      <c r="BP10" s="100">
        <v>11.277312562867321</v>
      </c>
      <c r="BQ10" s="100">
        <v>6143.8798842501155</v>
      </c>
      <c r="BR10" s="100">
        <v>10.367593950579929</v>
      </c>
      <c r="BS10" s="100">
        <v>5648.2651842759451</v>
      </c>
      <c r="BT10" s="100">
        <v>8.0683452729079637</v>
      </c>
      <c r="BU10" s="100">
        <v>4395.634504680258</v>
      </c>
      <c r="BV10" s="100">
        <v>15.085804505004859</v>
      </c>
      <c r="BW10" s="100">
        <v>8218.7462943266455</v>
      </c>
      <c r="BX10" s="100">
        <v>12.881355963575841</v>
      </c>
      <c r="BY10" s="100">
        <v>7017.7627289561169</v>
      </c>
      <c r="BZ10" s="100">
        <v>9.1242733414446047</v>
      </c>
      <c r="CA10" s="100">
        <v>4970.9041164190203</v>
      </c>
      <c r="CB10" s="100">
        <v>15.35386420993091</v>
      </c>
      <c r="CC10" s="100">
        <v>8364.7852215703588</v>
      </c>
      <c r="CD10" s="100">
        <v>9.7037909409578749</v>
      </c>
      <c r="CE10" s="100">
        <v>5286.6253046338497</v>
      </c>
      <c r="CF10" s="100">
        <v>9.3959712714418107</v>
      </c>
      <c r="CG10" s="100">
        <v>5118.9251486814983</v>
      </c>
      <c r="CH10" s="100">
        <v>9.609801942947179</v>
      </c>
      <c r="CI10" s="100">
        <v>5235.420098517623</v>
      </c>
      <c r="CJ10" s="100">
        <v>14.849188640564659</v>
      </c>
      <c r="CK10" s="100">
        <v>8089.8379713796257</v>
      </c>
      <c r="CL10" s="100">
        <v>15.465619724624146</v>
      </c>
      <c r="CM10" s="100">
        <v>8425.6696259752334</v>
      </c>
      <c r="CN10" s="100">
        <v>11.198942357849521</v>
      </c>
      <c r="CO10" s="100">
        <v>6101.1837965564191</v>
      </c>
      <c r="CP10" s="100">
        <v>9.2209660261805304</v>
      </c>
      <c r="CQ10" s="100">
        <v>5023.5822910631523</v>
      </c>
      <c r="CR10" s="100">
        <v>12.281474852663035</v>
      </c>
      <c r="CS10" s="100">
        <v>6690.9474997308207</v>
      </c>
      <c r="CT10" s="100">
        <v>10.264807509125182</v>
      </c>
      <c r="CU10" s="100">
        <v>5592.2671309713987</v>
      </c>
    </row>
    <row r="11" spans="1:99">
      <c r="C11" s="99" t="s">
        <v>177</v>
      </c>
      <c r="D11" s="100">
        <v>11</v>
      </c>
      <c r="E11" s="100">
        <v>5860.7999999999993</v>
      </c>
      <c r="F11" s="100">
        <v>12.052091249609077</v>
      </c>
      <c r="G11" s="100">
        <v>6421.3542177917161</v>
      </c>
      <c r="H11" s="100">
        <v>20.043844914585872</v>
      </c>
      <c r="I11" s="100">
        <v>10679.360570491352</v>
      </c>
      <c r="J11" s="100">
        <v>15.037840312558201</v>
      </c>
      <c r="K11" s="100">
        <v>8012.1613185310089</v>
      </c>
      <c r="L11" s="100">
        <v>10.999621247991522</v>
      </c>
      <c r="M11" s="100">
        <v>5860.5982009298823</v>
      </c>
      <c r="N11" s="100">
        <v>6.746731251298443</v>
      </c>
      <c r="O11" s="100">
        <v>3594.6584106918103</v>
      </c>
      <c r="P11" s="100">
        <v>10.876548562699307</v>
      </c>
      <c r="Q11" s="100">
        <v>5795.0250742061908</v>
      </c>
      <c r="R11" s="100">
        <v>12.750483217373967</v>
      </c>
      <c r="S11" s="100">
        <v>6793.4574582168489</v>
      </c>
      <c r="T11" s="100">
        <v>8.8623729029401765</v>
      </c>
      <c r="U11" s="100">
        <v>4721.872282686526</v>
      </c>
      <c r="V11" s="100">
        <v>8.9800603029214834</v>
      </c>
      <c r="W11" s="100">
        <v>4784.5761293965661</v>
      </c>
      <c r="X11" s="100">
        <v>10.104901536291587</v>
      </c>
      <c r="Y11" s="100">
        <v>5383.891538536157</v>
      </c>
      <c r="Z11" s="100">
        <v>13.17895970480328</v>
      </c>
      <c r="AA11" s="100">
        <v>7021.749730719187</v>
      </c>
      <c r="AB11" s="100">
        <v>9.7322695924370155</v>
      </c>
      <c r="AC11" s="100">
        <v>5185.3532388504418</v>
      </c>
      <c r="AD11" s="100">
        <v>10.671737440111313</v>
      </c>
      <c r="AE11" s="100">
        <v>5685.9017080913072</v>
      </c>
      <c r="AF11" s="100">
        <v>9.0409597624452687</v>
      </c>
      <c r="AG11" s="100">
        <v>4817.023361430839</v>
      </c>
      <c r="AH11" s="100">
        <v>9.6945404252848935</v>
      </c>
      <c r="AI11" s="100">
        <v>5165.2511385917905</v>
      </c>
      <c r="AJ11" s="100">
        <v>13.320469393589233</v>
      </c>
      <c r="AK11" s="100">
        <v>7097.1460929043433</v>
      </c>
      <c r="AL11" s="100">
        <v>10.862441495821619</v>
      </c>
      <c r="AM11" s="100">
        <v>5787.5088289737578</v>
      </c>
      <c r="AN11" s="100">
        <v>16.10089487024846</v>
      </c>
      <c r="AO11" s="100">
        <v>8578.5567868683793</v>
      </c>
      <c r="AP11" s="100">
        <v>14.428074623988879</v>
      </c>
      <c r="AQ11" s="100">
        <v>7687.278159661274</v>
      </c>
      <c r="AR11" s="100">
        <v>12.839632937430403</v>
      </c>
      <c r="AS11" s="100">
        <v>6840.9564290629187</v>
      </c>
      <c r="AT11" s="100">
        <v>12.707078794656873</v>
      </c>
      <c r="AU11" s="100">
        <v>6770.3315817931816</v>
      </c>
      <c r="AV11" s="100">
        <v>12.262775340298241</v>
      </c>
      <c r="AW11" s="100">
        <v>6533.6067013109023</v>
      </c>
      <c r="AX11" s="100">
        <v>16.309527542898671</v>
      </c>
      <c r="AY11" s="100">
        <v>8689.7162748564115</v>
      </c>
      <c r="AZ11" s="100">
        <v>10.116293758993155</v>
      </c>
      <c r="BA11" s="100">
        <v>5389.9613147915525</v>
      </c>
      <c r="BB11" s="100">
        <v>8.8972641348415156</v>
      </c>
      <c r="BC11" s="100">
        <v>4740.4623310435591</v>
      </c>
      <c r="BD11" s="100">
        <v>7.8711864598481833</v>
      </c>
      <c r="BE11" s="100">
        <v>4193.768145807112</v>
      </c>
      <c r="BF11" s="100">
        <v>12.357393202691233</v>
      </c>
      <c r="BG11" s="100">
        <v>6584.0190983938883</v>
      </c>
      <c r="BH11" s="100">
        <v>13.938877769672901</v>
      </c>
      <c r="BI11" s="100">
        <v>7426.6340756817208</v>
      </c>
      <c r="BJ11" s="100">
        <v>11.504041749008884</v>
      </c>
      <c r="BK11" s="100">
        <v>6129.3534438719325</v>
      </c>
      <c r="BL11" s="100">
        <v>9.6381875018549188</v>
      </c>
      <c r="BM11" s="100">
        <v>5135.2263009883</v>
      </c>
      <c r="BN11" s="100">
        <v>11.699688717529444</v>
      </c>
      <c r="BO11" s="100">
        <v>6233.5941486996871</v>
      </c>
      <c r="BP11" s="100">
        <v>9.7394972133854125</v>
      </c>
      <c r="BQ11" s="100">
        <v>5189.2041152917473</v>
      </c>
      <c r="BR11" s="100">
        <v>11.404353345637922</v>
      </c>
      <c r="BS11" s="100">
        <v>6076.2394625558845</v>
      </c>
      <c r="BT11" s="100">
        <v>8.6446556495442479</v>
      </c>
      <c r="BU11" s="100">
        <v>4605.8725300771748</v>
      </c>
      <c r="BV11" s="100">
        <v>16.826474255582344</v>
      </c>
      <c r="BW11" s="100">
        <v>8965.1454833742719</v>
      </c>
      <c r="BX11" s="100">
        <v>14.942372917747974</v>
      </c>
      <c r="BY11" s="100">
        <v>7961.2962905761196</v>
      </c>
      <c r="BZ11" s="100">
        <v>9.6945404252848935</v>
      </c>
      <c r="CA11" s="100">
        <v>5165.2511385917905</v>
      </c>
      <c r="CB11" s="100">
        <v>17.1254639264614</v>
      </c>
      <c r="CC11" s="100">
        <v>9124.4471800186329</v>
      </c>
      <c r="CD11" s="100">
        <v>11.416224636421029</v>
      </c>
      <c r="CE11" s="100">
        <v>6082.5644862851241</v>
      </c>
      <c r="CF11" s="100">
        <v>8.3519744635038311</v>
      </c>
      <c r="CG11" s="100">
        <v>4449.931994154841</v>
      </c>
      <c r="CH11" s="100">
        <v>9.609801942947179</v>
      </c>
      <c r="CI11" s="100">
        <v>5120.1024752022568</v>
      </c>
      <c r="CJ11" s="100">
        <v>14.849188640564659</v>
      </c>
      <c r="CK11" s="100">
        <v>7911.6477076928495</v>
      </c>
      <c r="CL11" s="100">
        <v>14.228370146654214</v>
      </c>
      <c r="CM11" s="100">
        <v>7580.8756141373642</v>
      </c>
      <c r="CN11" s="100">
        <v>11.198942357849521</v>
      </c>
      <c r="CO11" s="100">
        <v>5966.7964882622246</v>
      </c>
      <c r="CP11" s="100">
        <v>8.0683452729079637</v>
      </c>
      <c r="CQ11" s="100">
        <v>4298.8143614053624</v>
      </c>
      <c r="CR11" s="100">
        <v>13.816659209245913</v>
      </c>
      <c r="CS11" s="100">
        <v>7361.5160266862213</v>
      </c>
      <c r="CT11" s="100">
        <v>10.835074592965469</v>
      </c>
      <c r="CU11" s="100">
        <v>5772.9277431320015</v>
      </c>
    </row>
    <row r="12" spans="1:99">
      <c r="C12" s="99" t="s">
        <v>178</v>
      </c>
      <c r="D12" s="100">
        <v>11</v>
      </c>
      <c r="E12" s="100">
        <v>6190.7999999999993</v>
      </c>
      <c r="F12" s="100">
        <v>14.052091249609077</v>
      </c>
      <c r="G12" s="100">
        <v>7908.516955279988</v>
      </c>
      <c r="H12" s="100">
        <v>20.043844914585872</v>
      </c>
      <c r="I12" s="100">
        <v>11280.675917928927</v>
      </c>
      <c r="J12" s="100">
        <v>16.541624343814021</v>
      </c>
      <c r="K12" s="100">
        <v>9309.6261806985312</v>
      </c>
      <c r="L12" s="100">
        <v>10.999621247991522</v>
      </c>
      <c r="M12" s="100">
        <v>6190.5868383696279</v>
      </c>
      <c r="N12" s="100">
        <v>7.8711864598481833</v>
      </c>
      <c r="O12" s="100">
        <v>4429.9037396025569</v>
      </c>
      <c r="P12" s="100">
        <v>12.430341214513495</v>
      </c>
      <c r="Q12" s="100">
        <v>6995.7960355281948</v>
      </c>
      <c r="R12" s="100">
        <v>12.219213083316719</v>
      </c>
      <c r="S12" s="100">
        <v>6876.9731232906488</v>
      </c>
      <c r="T12" s="100">
        <v>9.4162712093739369</v>
      </c>
      <c r="U12" s="100">
        <v>5299.4774366356514</v>
      </c>
      <c r="V12" s="100">
        <v>8.2892864334659855</v>
      </c>
      <c r="W12" s="100">
        <v>4665.2104047546563</v>
      </c>
      <c r="X12" s="100">
        <v>10.778561638711025</v>
      </c>
      <c r="Y12" s="100">
        <v>6066.1744902665641</v>
      </c>
      <c r="Z12" s="100">
        <v>11.459964960698503</v>
      </c>
      <c r="AA12" s="100">
        <v>6449.6682798811171</v>
      </c>
      <c r="AB12" s="100">
        <v>7.7858156739496129</v>
      </c>
      <c r="AC12" s="100">
        <v>4381.8570612988415</v>
      </c>
      <c r="AD12" s="100">
        <v>11.264611742339719</v>
      </c>
      <c r="AE12" s="100">
        <v>6339.7234885887938</v>
      </c>
      <c r="AF12" s="100">
        <v>11.301199703056588</v>
      </c>
      <c r="AG12" s="100">
        <v>6360.3151928802472</v>
      </c>
      <c r="AH12" s="100">
        <v>9.1242733414446047</v>
      </c>
      <c r="AI12" s="100">
        <v>5135.1410365650227</v>
      </c>
      <c r="AJ12" s="100">
        <v>10.8985658674821</v>
      </c>
      <c r="AK12" s="100">
        <v>6133.7128702189257</v>
      </c>
      <c r="AL12" s="100">
        <v>10.086552817548645</v>
      </c>
      <c r="AM12" s="100">
        <v>5676.7119257163768</v>
      </c>
      <c r="AN12" s="100">
        <v>14.86236449561396</v>
      </c>
      <c r="AO12" s="100">
        <v>8364.5387381315359</v>
      </c>
      <c r="AP12" s="100">
        <v>14.983000571065373</v>
      </c>
      <c r="AQ12" s="100">
        <v>8432.4327213955912</v>
      </c>
      <c r="AR12" s="100">
        <v>14.006872295378621</v>
      </c>
      <c r="AS12" s="100">
        <v>7883.0677278390867</v>
      </c>
      <c r="AT12" s="100">
        <v>12.218344994862377</v>
      </c>
      <c r="AU12" s="100">
        <v>6876.4845631085454</v>
      </c>
      <c r="AV12" s="100">
        <v>12.262775340298241</v>
      </c>
      <c r="AW12" s="100">
        <v>6901.4899615198492</v>
      </c>
      <c r="AX12" s="100">
        <v>15.727044416366576</v>
      </c>
      <c r="AY12" s="100">
        <v>8851.180597531109</v>
      </c>
      <c r="AZ12" s="100">
        <v>9.4418741750602777</v>
      </c>
      <c r="BA12" s="100">
        <v>5313.8867857239238</v>
      </c>
      <c r="BB12" s="100">
        <v>8.8972641348415156</v>
      </c>
      <c r="BC12" s="100">
        <v>5007.3802550888049</v>
      </c>
      <c r="BD12" s="100">
        <v>8.4766623413749667</v>
      </c>
      <c r="BE12" s="100">
        <v>4770.6655657258307</v>
      </c>
      <c r="BF12" s="100">
        <v>11.795693511659813</v>
      </c>
      <c r="BG12" s="100">
        <v>6638.6163083621423</v>
      </c>
      <c r="BH12" s="100">
        <v>13.358091195936527</v>
      </c>
      <c r="BI12" s="100">
        <v>7517.9337250730769</v>
      </c>
      <c r="BJ12" s="100">
        <v>12.05185326086645</v>
      </c>
      <c r="BK12" s="100">
        <v>6782.7830152156375</v>
      </c>
      <c r="BL12" s="100">
        <v>8.3530958349409303</v>
      </c>
      <c r="BM12" s="100">
        <v>4701.1223359047553</v>
      </c>
      <c r="BN12" s="100">
        <v>11.699688717529444</v>
      </c>
      <c r="BO12" s="100">
        <v>6584.5848102255704</v>
      </c>
      <c r="BP12" s="100">
        <v>11.277312562867321</v>
      </c>
      <c r="BQ12" s="100">
        <v>6346.8715103817276</v>
      </c>
      <c r="BR12" s="100">
        <v>9.849214253050933</v>
      </c>
      <c r="BS12" s="100">
        <v>5543.1377816170643</v>
      </c>
      <c r="BT12" s="100">
        <v>9.7972764028168147</v>
      </c>
      <c r="BU12" s="100">
        <v>5513.9071595053028</v>
      </c>
      <c r="BV12" s="100">
        <v>13.925358004619872</v>
      </c>
      <c r="BW12" s="100">
        <v>7837.191485000063</v>
      </c>
      <c r="BX12" s="100">
        <v>12.881355963575841</v>
      </c>
      <c r="BY12" s="100">
        <v>7249.6271363004826</v>
      </c>
      <c r="BZ12" s="100">
        <v>9.6945404252848935</v>
      </c>
      <c r="CA12" s="100">
        <v>5456.0873513503375</v>
      </c>
      <c r="CB12" s="100">
        <v>15.35386420993091</v>
      </c>
      <c r="CC12" s="100">
        <v>8641.1547773491147</v>
      </c>
      <c r="CD12" s="100">
        <v>10.274602172778927</v>
      </c>
      <c r="CE12" s="100">
        <v>5782.5461028399795</v>
      </c>
      <c r="CF12" s="100">
        <v>9.3959712714418107</v>
      </c>
      <c r="CG12" s="100">
        <v>5288.0526315674506</v>
      </c>
      <c r="CH12" s="100">
        <v>10.210414564381379</v>
      </c>
      <c r="CI12" s="100">
        <v>5746.4213168338392</v>
      </c>
      <c r="CJ12" s="100">
        <v>13.258204143361302</v>
      </c>
      <c r="CK12" s="100">
        <v>7461.7172918837405</v>
      </c>
      <c r="CL12" s="100">
        <v>14.228370146654214</v>
      </c>
      <c r="CM12" s="100">
        <v>8007.726718536991</v>
      </c>
      <c r="CN12" s="100">
        <v>13.065432750824442</v>
      </c>
      <c r="CO12" s="100">
        <v>7353.2255521639954</v>
      </c>
      <c r="CP12" s="100">
        <v>8.6446556495442479</v>
      </c>
      <c r="CQ12" s="100">
        <v>4865.2121995635025</v>
      </c>
      <c r="CR12" s="100">
        <v>12.793202971523995</v>
      </c>
      <c r="CS12" s="100">
        <v>7200.0146323737035</v>
      </c>
      <c r="CT12" s="100">
        <v>10.835074592965469</v>
      </c>
      <c r="CU12" s="100">
        <v>6097.9799809209653</v>
      </c>
    </row>
    <row r="13" spans="1:99">
      <c r="C13" s="99" t="s">
        <v>179</v>
      </c>
      <c r="D13" s="100">
        <v>14</v>
      </c>
      <c r="E13" s="100">
        <v>1192.8</v>
      </c>
      <c r="F13" s="100">
        <v>15.052091249609077</v>
      </c>
      <c r="G13" s="100">
        <v>1282.4381744666935</v>
      </c>
      <c r="H13" s="100">
        <v>23.039460423127288</v>
      </c>
      <c r="I13" s="100">
        <v>1962.962028050445</v>
      </c>
      <c r="J13" s="100">
        <v>18.79730039069775</v>
      </c>
      <c r="K13" s="100">
        <v>1601.5299932874484</v>
      </c>
      <c r="L13" s="100">
        <v>11.845745959375485</v>
      </c>
      <c r="M13" s="100">
        <v>1009.2575557387913</v>
      </c>
      <c r="N13" s="100">
        <v>7.3089588555733132</v>
      </c>
      <c r="O13" s="100">
        <v>622.7232944948463</v>
      </c>
      <c r="P13" s="100">
        <v>12.430341214513495</v>
      </c>
      <c r="Q13" s="100">
        <v>1059.0650714765497</v>
      </c>
      <c r="R13" s="100">
        <v>12.750483217373967</v>
      </c>
      <c r="S13" s="100">
        <v>1086.3411701202619</v>
      </c>
      <c r="T13" s="100">
        <v>9.9701695158076991</v>
      </c>
      <c r="U13" s="100">
        <v>849.45844274681599</v>
      </c>
      <c r="V13" s="100">
        <v>8.9800603029214834</v>
      </c>
      <c r="W13" s="100">
        <v>765.10113780891038</v>
      </c>
      <c r="X13" s="100">
        <v>12.125881843549905</v>
      </c>
      <c r="Y13" s="100">
        <v>1033.125133070452</v>
      </c>
      <c r="Z13" s="100">
        <v>12.032963208733429</v>
      </c>
      <c r="AA13" s="100">
        <v>1025.2084653840882</v>
      </c>
      <c r="AB13" s="100">
        <v>9.7322695924370155</v>
      </c>
      <c r="AC13" s="100">
        <v>829.18936927563379</v>
      </c>
      <c r="AD13" s="100">
        <v>10.671737440111313</v>
      </c>
      <c r="AE13" s="100">
        <v>909.23202989748393</v>
      </c>
      <c r="AF13" s="100">
        <v>10.54778638951948</v>
      </c>
      <c r="AG13" s="100">
        <v>898.67140038705975</v>
      </c>
      <c r="AH13" s="100">
        <v>8.5540062576043177</v>
      </c>
      <c r="AI13" s="100">
        <v>728.80133314788793</v>
      </c>
      <c r="AJ13" s="100">
        <v>12.714993512062449</v>
      </c>
      <c r="AK13" s="100">
        <v>1083.3174472277208</v>
      </c>
      <c r="AL13" s="100">
        <v>10.862441495821619</v>
      </c>
      <c r="AM13" s="100">
        <v>925.48001544400199</v>
      </c>
      <c r="AN13" s="100">
        <v>16.720160057565707</v>
      </c>
      <c r="AO13" s="100">
        <v>1424.5576369045982</v>
      </c>
      <c r="AP13" s="100">
        <v>13.873148676912383</v>
      </c>
      <c r="AQ13" s="100">
        <v>1181.9922672729351</v>
      </c>
      <c r="AR13" s="100">
        <v>13.423252616404511</v>
      </c>
      <c r="AS13" s="100">
        <v>1143.6611229176644</v>
      </c>
      <c r="AT13" s="100">
        <v>12.218344994862377</v>
      </c>
      <c r="AU13" s="100">
        <v>1041.0029935622747</v>
      </c>
      <c r="AV13" s="100">
        <v>12.262775340298241</v>
      </c>
      <c r="AW13" s="100">
        <v>1044.7884589934101</v>
      </c>
      <c r="AX13" s="100">
        <v>13.979595036770288</v>
      </c>
      <c r="AY13" s="100">
        <v>1191.0614971328287</v>
      </c>
      <c r="AZ13" s="100">
        <v>9.4418741750602777</v>
      </c>
      <c r="BA13" s="100">
        <v>804.44767971513568</v>
      </c>
      <c r="BB13" s="100">
        <v>10.990738048921873</v>
      </c>
      <c r="BC13" s="100">
        <v>936.41088176814367</v>
      </c>
      <c r="BD13" s="100">
        <v>9.0821382229017491</v>
      </c>
      <c r="BE13" s="100">
        <v>773.79817659122909</v>
      </c>
      <c r="BF13" s="100">
        <v>14.042492275785492</v>
      </c>
      <c r="BG13" s="100">
        <v>1196.4203418969239</v>
      </c>
      <c r="BH13" s="100">
        <v>15.10045091714564</v>
      </c>
      <c r="BI13" s="100">
        <v>1286.5584181408085</v>
      </c>
      <c r="BJ13" s="100">
        <v>12.599664772724017</v>
      </c>
      <c r="BK13" s="100">
        <v>1073.4914386360863</v>
      </c>
      <c r="BL13" s="100">
        <v>8.9956416683979228</v>
      </c>
      <c r="BM13" s="100">
        <v>766.428670147503</v>
      </c>
      <c r="BN13" s="100">
        <v>14.751781426450167</v>
      </c>
      <c r="BO13" s="100">
        <v>1256.8517775335542</v>
      </c>
      <c r="BP13" s="100">
        <v>10.252102329879383</v>
      </c>
      <c r="BQ13" s="100">
        <v>873.47911850572348</v>
      </c>
      <c r="BR13" s="100">
        <v>10.885973648108926</v>
      </c>
      <c r="BS13" s="100">
        <v>927.48495481888051</v>
      </c>
      <c r="BT13" s="100">
        <v>9.7972764028168147</v>
      </c>
      <c r="BU13" s="100">
        <v>834.72794951999265</v>
      </c>
      <c r="BV13" s="100">
        <v>15.085804505004859</v>
      </c>
      <c r="BW13" s="100">
        <v>1285.310543826414</v>
      </c>
      <c r="BX13" s="100">
        <v>15.97288139483404</v>
      </c>
      <c r="BY13" s="100">
        <v>1360.8894948398602</v>
      </c>
      <c r="BZ13" s="100">
        <v>10.264807509125182</v>
      </c>
      <c r="CA13" s="100">
        <v>874.56159977746552</v>
      </c>
      <c r="CB13" s="100">
        <v>18.897063642991888</v>
      </c>
      <c r="CC13" s="100">
        <v>1610.0298223829088</v>
      </c>
      <c r="CD13" s="100">
        <v>11.416224636421029</v>
      </c>
      <c r="CE13" s="100">
        <v>972.6623390230717</v>
      </c>
      <c r="CF13" s="100">
        <v>8.8739728674728209</v>
      </c>
      <c r="CG13" s="100">
        <v>756.06248830868435</v>
      </c>
      <c r="CH13" s="100">
        <v>9.609801942947179</v>
      </c>
      <c r="CI13" s="100">
        <v>818.75512553909971</v>
      </c>
      <c r="CJ13" s="100">
        <v>14.849188640564659</v>
      </c>
      <c r="CK13" s="100">
        <v>1265.150872176109</v>
      </c>
      <c r="CL13" s="100">
        <v>16.084244513609111</v>
      </c>
      <c r="CM13" s="100">
        <v>1370.3776325594963</v>
      </c>
      <c r="CN13" s="100">
        <v>12.598810152580713</v>
      </c>
      <c r="CO13" s="100">
        <v>1073.4186249998768</v>
      </c>
      <c r="CP13" s="100">
        <v>9.2209660261805304</v>
      </c>
      <c r="CQ13" s="100">
        <v>785.62630543058117</v>
      </c>
      <c r="CR13" s="100">
        <v>15.351843565828792</v>
      </c>
      <c r="CS13" s="100">
        <v>1307.9770718086131</v>
      </c>
      <c r="CT13" s="100">
        <v>13.116142928326619</v>
      </c>
      <c r="CU13" s="100">
        <v>1117.4953774934279</v>
      </c>
    </row>
    <row r="14" spans="1:99">
      <c r="C14" s="99" t="s">
        <v>180</v>
      </c>
      <c r="D14" s="100">
        <v>11</v>
      </c>
      <c r="E14" s="100">
        <v>5372.4</v>
      </c>
      <c r="F14" s="100">
        <v>14.052091249609077</v>
      </c>
      <c r="G14" s="100">
        <v>6863.0413663090731</v>
      </c>
      <c r="H14" s="100">
        <v>25.039460423127288</v>
      </c>
      <c r="I14" s="100">
        <v>12229.272470655367</v>
      </c>
      <c r="J14" s="100">
        <v>17.293516359441931</v>
      </c>
      <c r="K14" s="100">
        <v>8446.1533899514379</v>
      </c>
      <c r="L14" s="100">
        <v>10.999621247991522</v>
      </c>
      <c r="M14" s="100">
        <v>5372.2150175190591</v>
      </c>
      <c r="N14" s="100">
        <v>7.8711864598481833</v>
      </c>
      <c r="O14" s="100">
        <v>3844.2874669898524</v>
      </c>
      <c r="P14" s="100">
        <v>11.912410330575433</v>
      </c>
      <c r="Q14" s="100">
        <v>5818.0212054530411</v>
      </c>
      <c r="R14" s="100">
        <v>11.687942949259471</v>
      </c>
      <c r="S14" s="100">
        <v>5708.3913364183254</v>
      </c>
      <c r="T14" s="100">
        <v>9.9701695158076991</v>
      </c>
      <c r="U14" s="100">
        <v>4869.4307915204799</v>
      </c>
      <c r="V14" s="100">
        <v>8.9800603029214834</v>
      </c>
      <c r="W14" s="100">
        <v>4385.861451946852</v>
      </c>
      <c r="X14" s="100">
        <v>9.4312414338721471</v>
      </c>
      <c r="Y14" s="100">
        <v>4606.2183163031568</v>
      </c>
      <c r="Z14" s="100">
        <v>12.032963208733429</v>
      </c>
      <c r="AA14" s="100">
        <v>5876.8992311454067</v>
      </c>
      <c r="AB14" s="100">
        <v>9.0834516196078816</v>
      </c>
      <c r="AC14" s="100">
        <v>4436.3577710164891</v>
      </c>
      <c r="AD14" s="100">
        <v>10.078863137882907</v>
      </c>
      <c r="AE14" s="100">
        <v>4922.5167565420115</v>
      </c>
      <c r="AF14" s="100">
        <v>10.54778638951948</v>
      </c>
      <c r="AG14" s="100">
        <v>5151.5388726413139</v>
      </c>
      <c r="AH14" s="100">
        <v>8.5540062576043177</v>
      </c>
      <c r="AI14" s="100">
        <v>4177.7766562139486</v>
      </c>
      <c r="AJ14" s="100">
        <v>12.109517630535667</v>
      </c>
      <c r="AK14" s="100">
        <v>5914.2884107536192</v>
      </c>
      <c r="AL14" s="100">
        <v>10.862441495821619</v>
      </c>
      <c r="AM14" s="100">
        <v>5305.2164265592783</v>
      </c>
      <c r="AN14" s="100">
        <v>14.86236449561396</v>
      </c>
      <c r="AO14" s="100">
        <v>7258.7788196578576</v>
      </c>
      <c r="AP14" s="100">
        <v>12.763296782759392</v>
      </c>
      <c r="AQ14" s="100">
        <v>6233.5941486996871</v>
      </c>
      <c r="AR14" s="100">
        <v>12.839632937430403</v>
      </c>
      <c r="AS14" s="100">
        <v>6270.8767266410086</v>
      </c>
      <c r="AT14" s="100">
        <v>12.218344994862377</v>
      </c>
      <c r="AU14" s="100">
        <v>5967.4396954907852</v>
      </c>
      <c r="AV14" s="100">
        <v>12.262775340298241</v>
      </c>
      <c r="AW14" s="100">
        <v>5989.1394762016607</v>
      </c>
      <c r="AX14" s="100">
        <v>15.144561289834479</v>
      </c>
      <c r="AY14" s="100">
        <v>7396.6037339551594</v>
      </c>
      <c r="AZ14" s="100">
        <v>9.4418741750602777</v>
      </c>
      <c r="BA14" s="100">
        <v>4611.4113470994398</v>
      </c>
      <c r="BB14" s="100">
        <v>9.4206326133616045</v>
      </c>
      <c r="BC14" s="100">
        <v>4601.0369683658073</v>
      </c>
      <c r="BD14" s="100">
        <v>7.8711864598481833</v>
      </c>
      <c r="BE14" s="100">
        <v>3844.2874669898524</v>
      </c>
      <c r="BF14" s="100">
        <v>12.357393202691233</v>
      </c>
      <c r="BG14" s="100">
        <v>6035.3508401943982</v>
      </c>
      <c r="BH14" s="100">
        <v>13.938877769672901</v>
      </c>
      <c r="BI14" s="100">
        <v>6807.7479027082445</v>
      </c>
      <c r="BJ14" s="100">
        <v>13.695287796439146</v>
      </c>
      <c r="BK14" s="100">
        <v>6688.7785597808788</v>
      </c>
      <c r="BL14" s="100">
        <v>10.280733335311913</v>
      </c>
      <c r="BM14" s="100">
        <v>5021.1101609663383</v>
      </c>
      <c r="BN14" s="100">
        <v>13.225735071989805</v>
      </c>
      <c r="BO14" s="100">
        <v>6459.44900915982</v>
      </c>
      <c r="BP14" s="100">
        <v>10.764707446373352</v>
      </c>
      <c r="BQ14" s="100">
        <v>5257.4831168087449</v>
      </c>
      <c r="BR14" s="100">
        <v>9.849214253050933</v>
      </c>
      <c r="BS14" s="100">
        <v>4810.3562411900757</v>
      </c>
      <c r="BT14" s="100">
        <v>9.2209660261805304</v>
      </c>
      <c r="BU14" s="100">
        <v>4503.5198071865707</v>
      </c>
      <c r="BV14" s="100">
        <v>15.085804505004859</v>
      </c>
      <c r="BW14" s="100">
        <v>7367.9069202443725</v>
      </c>
      <c r="BX14" s="100">
        <v>13.911864440661905</v>
      </c>
      <c r="BY14" s="100">
        <v>6794.5545928192741</v>
      </c>
      <c r="BZ14" s="100">
        <v>7.9837391737640298</v>
      </c>
      <c r="CA14" s="100">
        <v>3899.2582124663518</v>
      </c>
      <c r="CB14" s="100">
        <v>15.35386420993091</v>
      </c>
      <c r="CC14" s="100">
        <v>7498.8272801302555</v>
      </c>
      <c r="CD14" s="100">
        <v>11.416224636421029</v>
      </c>
      <c r="CE14" s="100">
        <v>5575.6841124280309</v>
      </c>
      <c r="CF14" s="100">
        <v>9.3959712714418107</v>
      </c>
      <c r="CG14" s="100">
        <v>4588.99236897218</v>
      </c>
      <c r="CH14" s="100">
        <v>9.609801942947179</v>
      </c>
      <c r="CI14" s="100">
        <v>4693.427268935402</v>
      </c>
      <c r="CJ14" s="100">
        <v>14.849188640564659</v>
      </c>
      <c r="CK14" s="100">
        <v>7252.3437320517787</v>
      </c>
      <c r="CL14" s="100">
        <v>13.609745357669247</v>
      </c>
      <c r="CM14" s="100">
        <v>6646.9996326856599</v>
      </c>
      <c r="CN14" s="100">
        <v>11.665564956093252</v>
      </c>
      <c r="CO14" s="100">
        <v>5697.4619245559443</v>
      </c>
      <c r="CP14" s="100">
        <v>8.0683452729079637</v>
      </c>
      <c r="CQ14" s="100">
        <v>3940.5798312882494</v>
      </c>
      <c r="CR14" s="100">
        <v>14.840115446967832</v>
      </c>
      <c r="CS14" s="100">
        <v>7247.9123842990894</v>
      </c>
      <c r="CT14" s="100">
        <v>11.405341676805758</v>
      </c>
      <c r="CU14" s="100">
        <v>5570.3688749519324</v>
      </c>
    </row>
    <row r="15" spans="1:99">
      <c r="C15" s="99" t="s">
        <v>181</v>
      </c>
      <c r="D15" s="100">
        <v>11</v>
      </c>
      <c r="E15" s="100">
        <v>8395.1999999999989</v>
      </c>
      <c r="F15" s="100">
        <v>14.052091249609077</v>
      </c>
      <c r="G15" s="100">
        <v>10724.556041701648</v>
      </c>
      <c r="H15" s="100">
        <v>23.039460423127288</v>
      </c>
      <c r="I15" s="100">
        <v>17583.716194930745</v>
      </c>
      <c r="J15" s="100">
        <v>15.037840312558201</v>
      </c>
      <c r="K15" s="100">
        <v>11476.879726544417</v>
      </c>
      <c r="L15" s="100">
        <v>11.845745959375485</v>
      </c>
      <c r="M15" s="100">
        <v>9040.6733161953689</v>
      </c>
      <c r="N15" s="100">
        <v>7.3089588555733132</v>
      </c>
      <c r="O15" s="100">
        <v>5578.1973985735522</v>
      </c>
      <c r="P15" s="100">
        <v>12.430341214513495</v>
      </c>
      <c r="Q15" s="100">
        <v>9486.8364149166991</v>
      </c>
      <c r="R15" s="100">
        <v>11.156672815202221</v>
      </c>
      <c r="S15" s="100">
        <v>8514.7726925623338</v>
      </c>
      <c r="T15" s="100">
        <v>8.8623729029401765</v>
      </c>
      <c r="U15" s="100">
        <v>6763.7629995239422</v>
      </c>
      <c r="V15" s="100">
        <v>8.2892864334659855</v>
      </c>
      <c r="W15" s="100">
        <v>6326.3834060212394</v>
      </c>
      <c r="X15" s="100">
        <v>10.104901536291587</v>
      </c>
      <c r="Y15" s="100">
        <v>7712.0608524977388</v>
      </c>
      <c r="Z15" s="100">
        <v>12.032963208733429</v>
      </c>
      <c r="AA15" s="100">
        <v>9183.5575209053532</v>
      </c>
      <c r="AB15" s="100">
        <v>8.4346336467787477</v>
      </c>
      <c r="AC15" s="100">
        <v>6437.3123992215396</v>
      </c>
      <c r="AD15" s="100">
        <v>9.485988835654501</v>
      </c>
      <c r="AE15" s="100">
        <v>7239.7066793715148</v>
      </c>
      <c r="AF15" s="100">
        <v>10.54778638951948</v>
      </c>
      <c r="AG15" s="100">
        <v>8050.0705724812669</v>
      </c>
      <c r="AH15" s="100">
        <v>8.5540062576043177</v>
      </c>
      <c r="AI15" s="100">
        <v>6528.4175758036145</v>
      </c>
      <c r="AJ15" s="100">
        <v>12.714993512062449</v>
      </c>
      <c r="AK15" s="100">
        <v>9704.0830484060607</v>
      </c>
      <c r="AL15" s="100">
        <v>11.638330174094591</v>
      </c>
      <c r="AM15" s="100">
        <v>8882.3735888689916</v>
      </c>
      <c r="AN15" s="100">
        <v>14.243099308296712</v>
      </c>
      <c r="AO15" s="100">
        <v>10870.333392092049</v>
      </c>
      <c r="AP15" s="100">
        <v>12.208370835682896</v>
      </c>
      <c r="AQ15" s="100">
        <v>9317.4286217931858</v>
      </c>
      <c r="AR15" s="100">
        <v>12.256013258456294</v>
      </c>
      <c r="AS15" s="100">
        <v>9353.7893188538419</v>
      </c>
      <c r="AT15" s="100">
        <v>11.729611195067882</v>
      </c>
      <c r="AU15" s="100">
        <v>8952.0392640758073</v>
      </c>
      <c r="AV15" s="100">
        <v>12.262775340298241</v>
      </c>
      <c r="AW15" s="100">
        <v>9358.9501397156164</v>
      </c>
      <c r="AX15" s="100">
        <v>15.727044416366576</v>
      </c>
      <c r="AY15" s="100">
        <v>12002.88029857097</v>
      </c>
      <c r="AZ15" s="100">
        <v>8.767454591127402</v>
      </c>
      <c r="BA15" s="100">
        <v>6691.3213439484325</v>
      </c>
      <c r="BB15" s="100">
        <v>10.467369570401784</v>
      </c>
      <c r="BC15" s="100">
        <v>7988.6964561306413</v>
      </c>
      <c r="BD15" s="100">
        <v>7.2657105783214</v>
      </c>
      <c r="BE15" s="100">
        <v>5545.190313374892</v>
      </c>
      <c r="BF15" s="100">
        <v>13.480792584754074</v>
      </c>
      <c r="BG15" s="100">
        <v>10288.540900684307</v>
      </c>
      <c r="BH15" s="100">
        <v>15.681237490882014</v>
      </c>
      <c r="BI15" s="100">
        <v>11967.920453041152</v>
      </c>
      <c r="BJ15" s="100">
        <v>10.956230237151319</v>
      </c>
      <c r="BK15" s="100">
        <v>8361.7949169938856</v>
      </c>
      <c r="BL15" s="100">
        <v>9.6381875018549188</v>
      </c>
      <c r="BM15" s="100">
        <v>7355.8647014156732</v>
      </c>
      <c r="BN15" s="100">
        <v>11.699688717529444</v>
      </c>
      <c r="BO15" s="100">
        <v>8929.2024292184706</v>
      </c>
      <c r="BP15" s="100">
        <v>10.764707446373352</v>
      </c>
      <c r="BQ15" s="100">
        <v>8215.6247230721419</v>
      </c>
      <c r="BR15" s="100">
        <v>10.367593950579929</v>
      </c>
      <c r="BS15" s="100">
        <v>7912.5477030826014</v>
      </c>
      <c r="BT15" s="100">
        <v>8.6446556495442479</v>
      </c>
      <c r="BU15" s="100">
        <v>6597.6011917321694</v>
      </c>
      <c r="BV15" s="100">
        <v>15.085804505004859</v>
      </c>
      <c r="BW15" s="100">
        <v>11513.485998219707</v>
      </c>
      <c r="BX15" s="100">
        <v>13.396610202118872</v>
      </c>
      <c r="BY15" s="100">
        <v>10224.292906257122</v>
      </c>
      <c r="BZ15" s="100">
        <v>8.5540062576043177</v>
      </c>
      <c r="CA15" s="100">
        <v>6528.4175758036145</v>
      </c>
      <c r="CB15" s="100">
        <v>17.1254639264614</v>
      </c>
      <c r="CC15" s="100">
        <v>13070.15406867534</v>
      </c>
      <c r="CD15" s="100">
        <v>10.274602172778927</v>
      </c>
      <c r="CE15" s="100">
        <v>7841.5763782648764</v>
      </c>
      <c r="CF15" s="100">
        <v>8.3519744635038311</v>
      </c>
      <c r="CG15" s="100">
        <v>6374.2269105461237</v>
      </c>
      <c r="CH15" s="100">
        <v>9.0091893215129808</v>
      </c>
      <c r="CI15" s="100">
        <v>6875.8132901787067</v>
      </c>
      <c r="CJ15" s="100">
        <v>13.788532309095753</v>
      </c>
      <c r="CK15" s="100">
        <v>10523.407858301878</v>
      </c>
      <c r="CL15" s="100">
        <v>15.465619724624146</v>
      </c>
      <c r="CM15" s="100">
        <v>11803.360973833147</v>
      </c>
      <c r="CN15" s="100">
        <v>12.132187554336982</v>
      </c>
      <c r="CO15" s="100">
        <v>9259.2855414699843</v>
      </c>
      <c r="CP15" s="100">
        <v>8.0683452729079637</v>
      </c>
      <c r="CQ15" s="100">
        <v>6157.7611122833578</v>
      </c>
      <c r="CR15" s="100">
        <v>14.328387328106874</v>
      </c>
      <c r="CS15" s="100">
        <v>10935.425208811166</v>
      </c>
      <c r="CT15" s="100">
        <v>10.835074592965469</v>
      </c>
      <c r="CU15" s="100">
        <v>8269.3289293512462</v>
      </c>
    </row>
    <row r="16" spans="1:99">
      <c r="C16" s="99" t="s">
        <v>182</v>
      </c>
      <c r="D16" s="100">
        <v>13</v>
      </c>
      <c r="E16" s="100">
        <v>4430.4000000000005</v>
      </c>
      <c r="F16" s="100">
        <v>14.057300374569985</v>
      </c>
      <c r="G16" s="100">
        <v>4790.7279676534508</v>
      </c>
      <c r="H16" s="100">
        <v>25.039460423127288</v>
      </c>
      <c r="I16" s="100">
        <v>8533.4481122017805</v>
      </c>
      <c r="J16" s="100">
        <v>15.78973232818611</v>
      </c>
      <c r="K16" s="100">
        <v>5381.1407774458266</v>
      </c>
      <c r="L16" s="100">
        <v>12.691870670759448</v>
      </c>
      <c r="M16" s="100">
        <v>4325.3895245948197</v>
      </c>
      <c r="N16" s="100">
        <v>7.8711864598481833</v>
      </c>
      <c r="O16" s="100">
        <v>2682.5003455162609</v>
      </c>
      <c r="P16" s="100">
        <v>11.394479446637371</v>
      </c>
      <c r="Q16" s="100">
        <v>3883.2385954140163</v>
      </c>
      <c r="R16" s="100">
        <v>10.625402681144973</v>
      </c>
      <c r="S16" s="100">
        <v>3621.1372337342068</v>
      </c>
      <c r="T16" s="100">
        <v>9.4162712093739369</v>
      </c>
      <c r="U16" s="100">
        <v>3209.0652281546377</v>
      </c>
      <c r="V16" s="100">
        <v>8.2892864334659855</v>
      </c>
      <c r="W16" s="100">
        <v>2824.9888165252078</v>
      </c>
      <c r="X16" s="100">
        <v>11.452221741130465</v>
      </c>
      <c r="Y16" s="100">
        <v>3902.9171693772628</v>
      </c>
      <c r="Z16" s="100">
        <v>13.17895970480328</v>
      </c>
      <c r="AA16" s="100">
        <v>4491.389467396958</v>
      </c>
      <c r="AB16" s="100">
        <v>9.0834516196078816</v>
      </c>
      <c r="AC16" s="100">
        <v>3095.640311962366</v>
      </c>
      <c r="AD16" s="100">
        <v>10.671737440111313</v>
      </c>
      <c r="AE16" s="100">
        <v>3636.9281195899357</v>
      </c>
      <c r="AF16" s="100">
        <v>10.54778638951948</v>
      </c>
      <c r="AG16" s="100">
        <v>3594.685601548239</v>
      </c>
      <c r="AH16" s="100">
        <v>9.6945404252848935</v>
      </c>
      <c r="AI16" s="100">
        <v>3303.8993769370918</v>
      </c>
      <c r="AJ16" s="100">
        <v>12.714993512062449</v>
      </c>
      <c r="AK16" s="100">
        <v>4333.2697889108831</v>
      </c>
      <c r="AL16" s="100">
        <v>11.638330174094591</v>
      </c>
      <c r="AM16" s="100">
        <v>3966.3429233314369</v>
      </c>
      <c r="AN16" s="100">
        <v>15.48162968293121</v>
      </c>
      <c r="AO16" s="100">
        <v>5276.139395942957</v>
      </c>
      <c r="AP16" s="100">
        <v>14.983000571065373</v>
      </c>
      <c r="AQ16" s="100">
        <v>5106.2065946190796</v>
      </c>
      <c r="AR16" s="100">
        <v>12.839632937430403</v>
      </c>
      <c r="AS16" s="100">
        <v>4375.746905076282</v>
      </c>
      <c r="AT16" s="100">
        <v>11.240877395273387</v>
      </c>
      <c r="AU16" s="100">
        <v>3830.8910163091705</v>
      </c>
      <c r="AV16" s="100">
        <v>12.262775340298241</v>
      </c>
      <c r="AW16" s="100">
        <v>4179.1538359736405</v>
      </c>
      <c r="AX16" s="100">
        <v>15.144561289834479</v>
      </c>
      <c r="AY16" s="100">
        <v>5161.2664875755909</v>
      </c>
      <c r="AZ16" s="100">
        <v>10.790713342926033</v>
      </c>
      <c r="BA16" s="100">
        <v>3677.475107269192</v>
      </c>
      <c r="BB16" s="100">
        <v>9.9440010918816935</v>
      </c>
      <c r="BC16" s="100">
        <v>3388.9155721132811</v>
      </c>
      <c r="BD16" s="100">
        <v>7.8711864598481833</v>
      </c>
      <c r="BE16" s="100">
        <v>2682.5003455162609</v>
      </c>
      <c r="BF16" s="100">
        <v>12.919092893722652</v>
      </c>
      <c r="BG16" s="100">
        <v>4402.8268581806797</v>
      </c>
      <c r="BH16" s="100">
        <v>16.842810638354752</v>
      </c>
      <c r="BI16" s="100">
        <v>5740.0298655512997</v>
      </c>
      <c r="BJ16" s="100">
        <v>13.695287796439146</v>
      </c>
      <c r="BK16" s="100">
        <v>4667.3540810264612</v>
      </c>
      <c r="BL16" s="100">
        <v>9.6381875018549188</v>
      </c>
      <c r="BM16" s="100">
        <v>3284.6943006321562</v>
      </c>
      <c r="BN16" s="100">
        <v>12.717052953836351</v>
      </c>
      <c r="BO16" s="100">
        <v>4333.971646667429</v>
      </c>
      <c r="BP16" s="100">
        <v>9.7394972133854125</v>
      </c>
      <c r="BQ16" s="100">
        <v>3319.2206503217485</v>
      </c>
      <c r="BR16" s="100">
        <v>10.885973648108926</v>
      </c>
      <c r="BS16" s="100">
        <v>3709.939819275522</v>
      </c>
      <c r="BT16" s="100">
        <v>9.2209660261805304</v>
      </c>
      <c r="BU16" s="100">
        <v>3142.5052217223247</v>
      </c>
      <c r="BV16" s="100">
        <v>14.505581254812364</v>
      </c>
      <c r="BW16" s="100">
        <v>4943.5020916400535</v>
      </c>
      <c r="BX16" s="100">
        <v>15.457627156291005</v>
      </c>
      <c r="BY16" s="100">
        <v>5267.9593348639746</v>
      </c>
      <c r="BZ16" s="100">
        <v>9.1242733414446047</v>
      </c>
      <c r="CA16" s="100">
        <v>3109.5523547643215</v>
      </c>
      <c r="CB16" s="100">
        <v>16.534930687617901</v>
      </c>
      <c r="CC16" s="100">
        <v>5635.104378340181</v>
      </c>
      <c r="CD16" s="100">
        <v>10.274602172778927</v>
      </c>
      <c r="CE16" s="100">
        <v>3501.5844204830582</v>
      </c>
      <c r="CF16" s="100">
        <v>8.3519744635038311</v>
      </c>
      <c r="CG16" s="100">
        <v>2846.3528971621058</v>
      </c>
      <c r="CH16" s="100">
        <v>10.210414564381379</v>
      </c>
      <c r="CI16" s="100">
        <v>3479.709283541174</v>
      </c>
      <c r="CJ16" s="100">
        <v>14.318860474830206</v>
      </c>
      <c r="CK16" s="100">
        <v>4879.8676498221348</v>
      </c>
      <c r="CL16" s="100">
        <v>14.228370146654214</v>
      </c>
      <c r="CM16" s="100">
        <v>4849.028545979756</v>
      </c>
      <c r="CN16" s="100">
        <v>12.598810152580713</v>
      </c>
      <c r="CO16" s="100">
        <v>4293.6744999995071</v>
      </c>
      <c r="CP16" s="100">
        <v>9.7972764028168147</v>
      </c>
      <c r="CQ16" s="100">
        <v>3338.9117980799706</v>
      </c>
      <c r="CR16" s="100">
        <v>15.351843565828792</v>
      </c>
      <c r="CS16" s="100">
        <v>5231.9082872344525</v>
      </c>
      <c r="CT16" s="100">
        <v>10.835074592965469</v>
      </c>
      <c r="CU16" s="100">
        <v>3692.5934212826319</v>
      </c>
    </row>
    <row r="17" spans="2:99">
      <c r="C17" s="99" t="s">
        <v>183</v>
      </c>
      <c r="D17" s="100">
        <v>12</v>
      </c>
      <c r="E17" s="100">
        <v>5068.7999999999993</v>
      </c>
      <c r="F17" s="100">
        <v>12.057300374569985</v>
      </c>
      <c r="G17" s="100">
        <v>5093.0036782183615</v>
      </c>
      <c r="H17" s="100">
        <v>25.043844914585872</v>
      </c>
      <c r="I17" s="100">
        <v>10578.520091921071</v>
      </c>
      <c r="J17" s="100">
        <v>17.293516359441931</v>
      </c>
      <c r="K17" s="100">
        <v>7304.7813102282707</v>
      </c>
      <c r="L17" s="100">
        <v>11.845745959375485</v>
      </c>
      <c r="M17" s="100">
        <v>5003.6430932402045</v>
      </c>
      <c r="N17" s="100">
        <v>7.8711864598481833</v>
      </c>
      <c r="O17" s="100">
        <v>3324.7891606398725</v>
      </c>
      <c r="P17" s="100">
        <v>11.912410330575433</v>
      </c>
      <c r="Q17" s="100">
        <v>5031.8021236350623</v>
      </c>
      <c r="R17" s="100">
        <v>11.687942949259471</v>
      </c>
      <c r="S17" s="100">
        <v>4936.9871017672003</v>
      </c>
      <c r="T17" s="100">
        <v>8.8623729029401765</v>
      </c>
      <c r="U17" s="100">
        <v>3743.4663142019303</v>
      </c>
      <c r="V17" s="100">
        <v>8.9800603029214834</v>
      </c>
      <c r="W17" s="100">
        <v>3793.1774719540344</v>
      </c>
      <c r="X17" s="100">
        <v>10.104901536291587</v>
      </c>
      <c r="Y17" s="100">
        <v>4268.3104089295657</v>
      </c>
      <c r="Z17" s="100">
        <v>12.032963208733429</v>
      </c>
      <c r="AA17" s="100">
        <v>5082.7236593690004</v>
      </c>
      <c r="AB17" s="100">
        <v>8.4346336467787477</v>
      </c>
      <c r="AC17" s="100">
        <v>3562.7892523993428</v>
      </c>
      <c r="AD17" s="100">
        <v>11.264611742339719</v>
      </c>
      <c r="AE17" s="100">
        <v>4758.1719999642974</v>
      </c>
      <c r="AF17" s="100">
        <v>9.0409597624452687</v>
      </c>
      <c r="AG17" s="100">
        <v>3818.9014036568815</v>
      </c>
      <c r="AH17" s="100">
        <v>9.1242733414446047</v>
      </c>
      <c r="AI17" s="100">
        <v>3854.0930594262009</v>
      </c>
      <c r="AJ17" s="100">
        <v>11.504041749008884</v>
      </c>
      <c r="AK17" s="100">
        <v>4859.3072347813522</v>
      </c>
      <c r="AL17" s="100">
        <v>10.862441495821619</v>
      </c>
      <c r="AM17" s="100">
        <v>4588.2952878350516</v>
      </c>
      <c r="AN17" s="100">
        <v>16.10089487024846</v>
      </c>
      <c r="AO17" s="100">
        <v>6801.0179931929488</v>
      </c>
      <c r="AP17" s="100">
        <v>13.318222729835886</v>
      </c>
      <c r="AQ17" s="100">
        <v>5625.6172810826783</v>
      </c>
      <c r="AR17" s="100">
        <v>14.59049197435273</v>
      </c>
      <c r="AS17" s="100">
        <v>6163.023809966593</v>
      </c>
      <c r="AT17" s="100">
        <v>12.218344994862377</v>
      </c>
      <c r="AU17" s="100">
        <v>5161.0289258298681</v>
      </c>
      <c r="AV17" s="100">
        <v>12.262775340298241</v>
      </c>
      <c r="AW17" s="100">
        <v>5179.7963037419768</v>
      </c>
      <c r="AX17" s="100">
        <v>13.979595036770288</v>
      </c>
      <c r="AY17" s="100">
        <v>5904.9809435317693</v>
      </c>
      <c r="AZ17" s="100">
        <v>8.767454591127402</v>
      </c>
      <c r="BA17" s="100">
        <v>3703.3728192922144</v>
      </c>
      <c r="BB17" s="100">
        <v>9.4206326133616045</v>
      </c>
      <c r="BC17" s="100">
        <v>3979.2752158839417</v>
      </c>
      <c r="BD17" s="100">
        <v>7.8711864598481833</v>
      </c>
      <c r="BE17" s="100">
        <v>3324.7891606398725</v>
      </c>
      <c r="BF17" s="100">
        <v>11.795693511659813</v>
      </c>
      <c r="BG17" s="100">
        <v>4982.5009393251048</v>
      </c>
      <c r="BH17" s="100">
        <v>16.842810638354752</v>
      </c>
      <c r="BI17" s="100">
        <v>7114.4032136410469</v>
      </c>
      <c r="BJ17" s="100">
        <v>12.599664772724017</v>
      </c>
      <c r="BK17" s="100">
        <v>5322.0983999986247</v>
      </c>
      <c r="BL17" s="100">
        <v>10.280733335311913</v>
      </c>
      <c r="BM17" s="100">
        <v>4342.581760835752</v>
      </c>
      <c r="BN17" s="100">
        <v>12.717052953836351</v>
      </c>
      <c r="BO17" s="100">
        <v>5371.6831677004748</v>
      </c>
      <c r="BP17" s="100">
        <v>11.277312562867321</v>
      </c>
      <c r="BQ17" s="100">
        <v>4763.536826555156</v>
      </c>
      <c r="BR17" s="100">
        <v>10.885973648108926</v>
      </c>
      <c r="BS17" s="100">
        <v>4598.2352689612098</v>
      </c>
      <c r="BT17" s="100">
        <v>8.6446556495442479</v>
      </c>
      <c r="BU17" s="100">
        <v>3651.5025463674901</v>
      </c>
      <c r="BV17" s="100">
        <v>17.406697505774837</v>
      </c>
      <c r="BW17" s="100">
        <v>7352.5890264392901</v>
      </c>
      <c r="BX17" s="100">
        <v>13.911864440661905</v>
      </c>
      <c r="BY17" s="100">
        <v>5876.3715397355882</v>
      </c>
      <c r="BZ17" s="100">
        <v>9.1242733414446047</v>
      </c>
      <c r="CA17" s="100">
        <v>3854.0930594262009</v>
      </c>
      <c r="CB17" s="100">
        <v>17.1254639264614</v>
      </c>
      <c r="CC17" s="100">
        <v>7233.7959625372951</v>
      </c>
      <c r="CD17" s="100">
        <v>10.845413404599977</v>
      </c>
      <c r="CE17" s="100">
        <v>4581.1026221030297</v>
      </c>
      <c r="CF17" s="100">
        <v>7.8299760595348422</v>
      </c>
      <c r="CG17" s="100">
        <v>3307.3818875475172</v>
      </c>
      <c r="CH17" s="100">
        <v>9.0091893215129808</v>
      </c>
      <c r="CI17" s="100">
        <v>3805.481569407083</v>
      </c>
      <c r="CJ17" s="100">
        <v>15.37951680629911</v>
      </c>
      <c r="CK17" s="100">
        <v>6496.3078989807436</v>
      </c>
      <c r="CL17" s="100">
        <v>15.465619724624146</v>
      </c>
      <c r="CM17" s="100">
        <v>6532.6777716812385</v>
      </c>
      <c r="CN17" s="100">
        <v>13.065432750824442</v>
      </c>
      <c r="CO17" s="100">
        <v>5518.8387939482436</v>
      </c>
      <c r="CP17" s="100">
        <v>8.6446556495442479</v>
      </c>
      <c r="CQ17" s="100">
        <v>3651.5025463674901</v>
      </c>
      <c r="CR17" s="100">
        <v>14.840115446967832</v>
      </c>
      <c r="CS17" s="100">
        <v>6268.4647647992124</v>
      </c>
      <c r="CT17" s="100">
        <v>10.835074592965469</v>
      </c>
      <c r="CU17" s="100">
        <v>4576.7355080686139</v>
      </c>
    </row>
    <row r="18" spans="2:99">
      <c r="C18" s="99" t="s">
        <v>184</v>
      </c>
      <c r="D18" s="100">
        <v>11</v>
      </c>
      <c r="E18" s="100">
        <v>7180.7999999999993</v>
      </c>
      <c r="F18" s="100">
        <v>13.052091249609077</v>
      </c>
      <c r="G18" s="100">
        <v>8520.4051677448042</v>
      </c>
      <c r="H18" s="100">
        <v>21.043844914585872</v>
      </c>
      <c r="I18" s="100">
        <v>13737.421960241656</v>
      </c>
      <c r="J18" s="100">
        <v>15.037840312558201</v>
      </c>
      <c r="K18" s="100">
        <v>9816.7021560379926</v>
      </c>
      <c r="L18" s="100">
        <v>11.845745959375485</v>
      </c>
      <c r="M18" s="100">
        <v>7732.9029622803164</v>
      </c>
      <c r="N18" s="100">
        <v>7.3089588555733132</v>
      </c>
      <c r="O18" s="100">
        <v>4771.2883409182587</v>
      </c>
      <c r="P18" s="100">
        <v>11.394479446637371</v>
      </c>
      <c r="Q18" s="100">
        <v>7438.3161827648755</v>
      </c>
      <c r="R18" s="100">
        <v>11.687942949259471</v>
      </c>
      <c r="S18" s="100">
        <v>7629.8891572765815</v>
      </c>
      <c r="T18" s="100">
        <v>9.9701695158076991</v>
      </c>
      <c r="U18" s="100">
        <v>6508.5266599192655</v>
      </c>
      <c r="V18" s="100">
        <v>8.9800603029214834</v>
      </c>
      <c r="W18" s="100">
        <v>5862.1833657471443</v>
      </c>
      <c r="X18" s="100">
        <v>10.778561638711025</v>
      </c>
      <c r="Y18" s="100">
        <v>7036.2450377505565</v>
      </c>
      <c r="Z18" s="100">
        <v>12.605961456768355</v>
      </c>
      <c r="AA18" s="100">
        <v>8229.1716389783815</v>
      </c>
      <c r="AB18" s="100">
        <v>9.0834516196078816</v>
      </c>
      <c r="AC18" s="100">
        <v>5929.6772172800247</v>
      </c>
      <c r="AD18" s="100">
        <v>10.078863137882907</v>
      </c>
      <c r="AE18" s="100">
        <v>6579.4818564099614</v>
      </c>
      <c r="AF18" s="100">
        <v>9.7943730759823744</v>
      </c>
      <c r="AG18" s="100">
        <v>6393.7667440012938</v>
      </c>
      <c r="AH18" s="100">
        <v>7.9837391737640298</v>
      </c>
      <c r="AI18" s="100">
        <v>5211.784932633158</v>
      </c>
      <c r="AJ18" s="100">
        <v>11.504041749008884</v>
      </c>
      <c r="AK18" s="100">
        <v>7509.8384537529992</v>
      </c>
      <c r="AL18" s="100">
        <v>10.862441495821619</v>
      </c>
      <c r="AM18" s="100">
        <v>7091.0018084723524</v>
      </c>
      <c r="AN18" s="100">
        <v>13.623834120979463</v>
      </c>
      <c r="AO18" s="100">
        <v>8893.6389141753934</v>
      </c>
      <c r="AP18" s="100">
        <v>14.428074623988879</v>
      </c>
      <c r="AQ18" s="100">
        <v>9418.6471145399391</v>
      </c>
      <c r="AR18" s="100">
        <v>13.423252616404511</v>
      </c>
      <c r="AS18" s="100">
        <v>8762.6993079888634</v>
      </c>
      <c r="AT18" s="100">
        <v>11.240877395273387</v>
      </c>
      <c r="AU18" s="100">
        <v>7338.0447636344661</v>
      </c>
      <c r="AV18" s="100">
        <v>10.663282904607165</v>
      </c>
      <c r="AW18" s="100">
        <v>6960.9910801275564</v>
      </c>
      <c r="AX18" s="100">
        <v>15.727044416366576</v>
      </c>
      <c r="AY18" s="100">
        <v>10266.614595004101</v>
      </c>
      <c r="AZ18" s="100">
        <v>8.767454591127402</v>
      </c>
      <c r="BA18" s="100">
        <v>5723.3943570879674</v>
      </c>
      <c r="BB18" s="100">
        <v>9.9440010918816935</v>
      </c>
      <c r="BC18" s="100">
        <v>6491.4439127803689</v>
      </c>
      <c r="BD18" s="100">
        <v>7.8711864598481833</v>
      </c>
      <c r="BE18" s="100">
        <v>5138.3105209888936</v>
      </c>
      <c r="BF18" s="100">
        <v>12.357393202691233</v>
      </c>
      <c r="BG18" s="100">
        <v>8066.9062827168364</v>
      </c>
      <c r="BH18" s="100">
        <v>15.681237490882014</v>
      </c>
      <c r="BI18" s="100">
        <v>10236.711834047777</v>
      </c>
      <c r="BJ18" s="100">
        <v>13.147476284581582</v>
      </c>
      <c r="BK18" s="100">
        <v>8582.6725185748564</v>
      </c>
      <c r="BL18" s="100">
        <v>8.9956416683979228</v>
      </c>
      <c r="BM18" s="100">
        <v>5872.3548811301634</v>
      </c>
      <c r="BN18" s="100">
        <v>13.73441719014326</v>
      </c>
      <c r="BO18" s="100">
        <v>8965.827541725519</v>
      </c>
      <c r="BP18" s="100">
        <v>10.764707446373352</v>
      </c>
      <c r="BQ18" s="100">
        <v>7027.2010209925238</v>
      </c>
      <c r="BR18" s="100">
        <v>10.885973648108926</v>
      </c>
      <c r="BS18" s="100">
        <v>7106.3635974855069</v>
      </c>
      <c r="BT18" s="100">
        <v>9.7972764028168147</v>
      </c>
      <c r="BU18" s="100">
        <v>6395.6620357588163</v>
      </c>
      <c r="BV18" s="100">
        <v>13.925358004619872</v>
      </c>
      <c r="BW18" s="100">
        <v>9090.4737054158522</v>
      </c>
      <c r="BX18" s="100">
        <v>14.942372917747974</v>
      </c>
      <c r="BY18" s="100">
        <v>9754.3810407058772</v>
      </c>
      <c r="BZ18" s="100">
        <v>9.1242733414446047</v>
      </c>
      <c r="CA18" s="100">
        <v>5956.3256372950373</v>
      </c>
      <c r="CB18" s="100">
        <v>16.534930687617901</v>
      </c>
      <c r="CC18" s="100">
        <v>10794.002752876966</v>
      </c>
      <c r="CD18" s="100">
        <v>9.7037909409578749</v>
      </c>
      <c r="CE18" s="100">
        <v>6334.6347262572999</v>
      </c>
      <c r="CF18" s="100">
        <v>8.8739728674728209</v>
      </c>
      <c r="CG18" s="100">
        <v>5792.9294878862574</v>
      </c>
      <c r="CH18" s="100">
        <v>9.609801942947179</v>
      </c>
      <c r="CI18" s="100">
        <v>6273.2787083559178</v>
      </c>
      <c r="CJ18" s="100">
        <v>14.318860474830206</v>
      </c>
      <c r="CK18" s="100">
        <v>9347.3521179691579</v>
      </c>
      <c r="CL18" s="100">
        <v>14.846994935639179</v>
      </c>
      <c r="CM18" s="100">
        <v>9692.1182939852551</v>
      </c>
      <c r="CN18" s="100">
        <v>13.065432750824442</v>
      </c>
      <c r="CO18" s="100">
        <v>8529.1144997381944</v>
      </c>
      <c r="CP18" s="100">
        <v>8.0683452729079637</v>
      </c>
      <c r="CQ18" s="100">
        <v>5267.0157941543184</v>
      </c>
      <c r="CR18" s="100">
        <v>13.304931090384953</v>
      </c>
      <c r="CS18" s="100">
        <v>8685.459015803297</v>
      </c>
      <c r="CT18" s="100">
        <v>10.264807509125182</v>
      </c>
      <c r="CU18" s="100">
        <v>6700.8663419569184</v>
      </c>
    </row>
    <row r="19" spans="2:99">
      <c r="C19" s="99" t="s">
        <v>185</v>
      </c>
      <c r="D19" s="100">
        <v>12</v>
      </c>
      <c r="E19" s="100">
        <v>3960</v>
      </c>
      <c r="F19" s="100">
        <v>14.052091249609077</v>
      </c>
      <c r="G19" s="100">
        <v>4637.1901123709958</v>
      </c>
      <c r="H19" s="100">
        <v>21.039460423127288</v>
      </c>
      <c r="I19" s="100">
        <v>6943.0219396320053</v>
      </c>
      <c r="J19" s="100">
        <v>15.037840312558201</v>
      </c>
      <c r="K19" s="100">
        <v>4962.4873031442066</v>
      </c>
      <c r="L19" s="100">
        <v>12.691870670759448</v>
      </c>
      <c r="M19" s="100">
        <v>4188.3173213506179</v>
      </c>
      <c r="N19" s="100">
        <v>7.8711864598481833</v>
      </c>
      <c r="O19" s="100">
        <v>2597.4915317499003</v>
      </c>
      <c r="P19" s="100">
        <v>12.430341214513495</v>
      </c>
      <c r="Q19" s="100">
        <v>4102.0126007894532</v>
      </c>
      <c r="R19" s="100">
        <v>12.219213083316719</v>
      </c>
      <c r="S19" s="100">
        <v>4032.340317494517</v>
      </c>
      <c r="T19" s="100">
        <v>9.4162712093739369</v>
      </c>
      <c r="U19" s="100">
        <v>3107.3694990933991</v>
      </c>
      <c r="V19" s="100">
        <v>8.9800603029214834</v>
      </c>
      <c r="W19" s="100">
        <v>2963.4198999640894</v>
      </c>
      <c r="X19" s="100">
        <v>9.4312414338721471</v>
      </c>
      <c r="Y19" s="100">
        <v>3112.3096731778087</v>
      </c>
      <c r="Z19" s="100">
        <v>13.751957952838206</v>
      </c>
      <c r="AA19" s="100">
        <v>4538.1461244366083</v>
      </c>
      <c r="AB19" s="100">
        <v>9.7322695924370155</v>
      </c>
      <c r="AC19" s="100">
        <v>3211.6489655042151</v>
      </c>
      <c r="AD19" s="100">
        <v>11.857486044568125</v>
      </c>
      <c r="AE19" s="100">
        <v>3912.9703947074813</v>
      </c>
      <c r="AF19" s="100">
        <v>10.54778638951948</v>
      </c>
      <c r="AG19" s="100">
        <v>3480.7695085414284</v>
      </c>
      <c r="AH19" s="100">
        <v>9.6945404252848935</v>
      </c>
      <c r="AI19" s="100">
        <v>3199.1983403440149</v>
      </c>
      <c r="AJ19" s="100">
        <v>11.504041749008884</v>
      </c>
      <c r="AK19" s="100">
        <v>3796.3337771729316</v>
      </c>
      <c r="AL19" s="100">
        <v>12.414218852367563</v>
      </c>
      <c r="AM19" s="100">
        <v>4096.692221281296</v>
      </c>
      <c r="AN19" s="100">
        <v>14.243099308296712</v>
      </c>
      <c r="AO19" s="100">
        <v>4700.2227717379146</v>
      </c>
      <c r="AP19" s="100">
        <v>13.873148676912383</v>
      </c>
      <c r="AQ19" s="100">
        <v>4578.1390633810861</v>
      </c>
      <c r="AR19" s="100">
        <v>14.59049197435273</v>
      </c>
      <c r="AS19" s="100">
        <v>4814.8623515364006</v>
      </c>
      <c r="AT19" s="100">
        <v>11.240877395273387</v>
      </c>
      <c r="AU19" s="100">
        <v>3709.4895404402178</v>
      </c>
      <c r="AV19" s="100">
        <v>12.795939485528598</v>
      </c>
      <c r="AW19" s="100">
        <v>4222.6600302244369</v>
      </c>
      <c r="AX19" s="100">
        <v>16.309527542898671</v>
      </c>
      <c r="AY19" s="100">
        <v>5382.1440891565617</v>
      </c>
      <c r="AZ19" s="100">
        <v>10.116293758993155</v>
      </c>
      <c r="BA19" s="100">
        <v>3338.3769404677414</v>
      </c>
      <c r="BB19" s="100">
        <v>10.467369570401784</v>
      </c>
      <c r="BC19" s="100">
        <v>3454.2319582325886</v>
      </c>
      <c r="BD19" s="100">
        <v>7.8711864598481833</v>
      </c>
      <c r="BE19" s="100">
        <v>2597.4915317499003</v>
      </c>
      <c r="BF19" s="100">
        <v>11.795693511659813</v>
      </c>
      <c r="BG19" s="100">
        <v>3892.5788588477385</v>
      </c>
      <c r="BH19" s="100">
        <v>15.10045091714564</v>
      </c>
      <c r="BI19" s="100">
        <v>4983.148802658061</v>
      </c>
      <c r="BJ19" s="100">
        <v>12.599664772724017</v>
      </c>
      <c r="BK19" s="100">
        <v>4157.8893749989256</v>
      </c>
      <c r="BL19" s="100">
        <v>10.280733335311913</v>
      </c>
      <c r="BM19" s="100">
        <v>3392.6420006529311</v>
      </c>
      <c r="BN19" s="100">
        <v>13.225735071989805</v>
      </c>
      <c r="BO19" s="100">
        <v>4364.4925737566355</v>
      </c>
      <c r="BP19" s="100">
        <v>11.78991767936129</v>
      </c>
      <c r="BQ19" s="100">
        <v>3890.6728341892258</v>
      </c>
      <c r="BR19" s="100">
        <v>9.849214253050933</v>
      </c>
      <c r="BS19" s="100">
        <v>3250.2407035068077</v>
      </c>
      <c r="BT19" s="100">
        <v>9.2209660261805304</v>
      </c>
      <c r="BU19" s="100">
        <v>3042.9187886395748</v>
      </c>
      <c r="BV19" s="100">
        <v>16.246251005389851</v>
      </c>
      <c r="BW19" s="100">
        <v>5361.2628317786512</v>
      </c>
      <c r="BX19" s="100">
        <v>14.942372917747974</v>
      </c>
      <c r="BY19" s="100">
        <v>4930.9830628568316</v>
      </c>
      <c r="BZ19" s="100">
        <v>9.1242733414446047</v>
      </c>
      <c r="CA19" s="100">
        <v>3011.0102026767195</v>
      </c>
      <c r="CB19" s="100">
        <v>16.534930687617901</v>
      </c>
      <c r="CC19" s="100">
        <v>5456.5271269139075</v>
      </c>
      <c r="CD19" s="100">
        <v>10.274602172778927</v>
      </c>
      <c r="CE19" s="100">
        <v>3390.618717017046</v>
      </c>
      <c r="CF19" s="100">
        <v>8.8739728674728209</v>
      </c>
      <c r="CG19" s="100">
        <v>2928.411046266031</v>
      </c>
      <c r="CH19" s="100">
        <v>9.609801942947179</v>
      </c>
      <c r="CI19" s="100">
        <v>3171.2346411725689</v>
      </c>
      <c r="CJ19" s="100">
        <v>14.318860474830206</v>
      </c>
      <c r="CK19" s="100">
        <v>4725.2239566939679</v>
      </c>
      <c r="CL19" s="100">
        <v>15.465619724624146</v>
      </c>
      <c r="CM19" s="100">
        <v>5103.6545091259677</v>
      </c>
      <c r="CN19" s="100">
        <v>13.998677947311903</v>
      </c>
      <c r="CO19" s="100">
        <v>4619.5637226129274</v>
      </c>
      <c r="CP19" s="100">
        <v>9.7972764028168147</v>
      </c>
      <c r="CQ19" s="100">
        <v>3233.1012129295486</v>
      </c>
      <c r="CR19" s="100">
        <v>15.351843565828792</v>
      </c>
      <c r="CS19" s="100">
        <v>5066.1083767235014</v>
      </c>
      <c r="CT19" s="100">
        <v>11.975608760646045</v>
      </c>
      <c r="CU19" s="100">
        <v>3951.9508910131949</v>
      </c>
    </row>
    <row r="20" spans="2:99">
      <c r="B20" s="99" t="s">
        <v>127</v>
      </c>
      <c r="C20" s="99" t="s">
        <v>186</v>
      </c>
      <c r="D20" s="100">
        <v>14</v>
      </c>
      <c r="E20" s="100">
        <v>4015.2000000000003</v>
      </c>
      <c r="F20" s="100">
        <v>15.109391624179061</v>
      </c>
      <c r="G20" s="100">
        <v>4333.3735178145553</v>
      </c>
      <c r="H20" s="100">
        <v>16.078920846254572</v>
      </c>
      <c r="I20" s="100">
        <v>4611.4344987058112</v>
      </c>
      <c r="J20" s="100">
        <v>8.2708121719070107</v>
      </c>
      <c r="K20" s="100">
        <v>2372.0689309029308</v>
      </c>
      <c r="L20" s="100">
        <v>8.4612471138396312</v>
      </c>
      <c r="M20" s="100">
        <v>2426.6856722492062</v>
      </c>
      <c r="N20" s="100">
        <v>7.3089588555733132</v>
      </c>
      <c r="O20" s="100">
        <v>2096.2093997784264</v>
      </c>
      <c r="P20" s="100">
        <v>9.322755910885121</v>
      </c>
      <c r="Q20" s="100">
        <v>2673.7663952418529</v>
      </c>
      <c r="R20" s="100">
        <v>5.8439714746297353</v>
      </c>
      <c r="S20" s="100">
        <v>1676.0510189238082</v>
      </c>
      <c r="T20" s="100">
        <v>9.4162712093739369</v>
      </c>
      <c r="U20" s="100">
        <v>2700.5865828484452</v>
      </c>
      <c r="V20" s="100">
        <v>7.5985125640104867</v>
      </c>
      <c r="W20" s="100">
        <v>2179.2534033582078</v>
      </c>
      <c r="X20" s="100">
        <v>8.0839212290332707</v>
      </c>
      <c r="Y20" s="100">
        <v>2318.4686084867421</v>
      </c>
      <c r="Z20" s="100">
        <v>5.7299824803492516</v>
      </c>
      <c r="AA20" s="100">
        <v>1643.3589753641654</v>
      </c>
      <c r="AB20" s="100">
        <v>8.4346336467787477</v>
      </c>
      <c r="AC20" s="100">
        <v>2419.0529298961451</v>
      </c>
      <c r="AD20" s="100">
        <v>7.7073659289692813</v>
      </c>
      <c r="AE20" s="100">
        <v>2210.4725484283899</v>
      </c>
      <c r="AF20" s="100">
        <v>8.2875464489081629</v>
      </c>
      <c r="AG20" s="100">
        <v>2376.8683215468614</v>
      </c>
      <c r="AH20" s="100">
        <v>10.264807509125182</v>
      </c>
      <c r="AI20" s="100">
        <v>2943.9467936171022</v>
      </c>
      <c r="AJ20" s="100">
        <v>7.8711864598481833</v>
      </c>
      <c r="AK20" s="100">
        <v>2257.4562766844592</v>
      </c>
      <c r="AL20" s="100">
        <v>7.7588867827297276</v>
      </c>
      <c r="AM20" s="100">
        <v>2225.2487292868859</v>
      </c>
      <c r="AN20" s="100">
        <v>7.43118224780698</v>
      </c>
      <c r="AO20" s="100">
        <v>2131.2630686710418</v>
      </c>
      <c r="AP20" s="100">
        <v>8.3238892061474292</v>
      </c>
      <c r="AQ20" s="100">
        <v>2387.291424323083</v>
      </c>
      <c r="AR20" s="100">
        <v>8.7542951846116388</v>
      </c>
      <c r="AS20" s="100">
        <v>2510.7318589466181</v>
      </c>
      <c r="AT20" s="100">
        <v>7.8197407967119208</v>
      </c>
      <c r="AU20" s="100">
        <v>2242.701660496979</v>
      </c>
      <c r="AV20" s="100">
        <v>9.0637904689160909</v>
      </c>
      <c r="AW20" s="100">
        <v>2599.4951064851348</v>
      </c>
      <c r="AX20" s="100">
        <v>6.989797518385144</v>
      </c>
      <c r="AY20" s="100">
        <v>2004.6739282728593</v>
      </c>
      <c r="AZ20" s="100">
        <v>8.0930350071945245</v>
      </c>
      <c r="BA20" s="100">
        <v>2321.0824400633896</v>
      </c>
      <c r="BB20" s="100">
        <v>7.8505271778013377</v>
      </c>
      <c r="BC20" s="100">
        <v>2251.5311945934236</v>
      </c>
      <c r="BD20" s="100">
        <v>9.6876141044285333</v>
      </c>
      <c r="BE20" s="100">
        <v>2778.4077251501035</v>
      </c>
      <c r="BF20" s="100">
        <v>8.9871950565027152</v>
      </c>
      <c r="BG20" s="100">
        <v>2577.527542204979</v>
      </c>
      <c r="BH20" s="100">
        <v>6.3886523111000786</v>
      </c>
      <c r="BI20" s="100">
        <v>1832.2654828235027</v>
      </c>
      <c r="BJ20" s="100">
        <v>8.764984189721055</v>
      </c>
      <c r="BK20" s="100">
        <v>2513.7974656119986</v>
      </c>
      <c r="BL20" s="100">
        <v>10.923279168768909</v>
      </c>
      <c r="BM20" s="100">
        <v>3132.796465602923</v>
      </c>
      <c r="BN20" s="100">
        <v>7.6302317723018112</v>
      </c>
      <c r="BO20" s="100">
        <v>2188.3504722961598</v>
      </c>
      <c r="BP20" s="100">
        <v>7.1764716309155672</v>
      </c>
      <c r="BQ20" s="100">
        <v>2058.2120637465846</v>
      </c>
      <c r="BR20" s="100">
        <v>9.849214253050933</v>
      </c>
      <c r="BS20" s="100">
        <v>2824.7546477750079</v>
      </c>
      <c r="BT20" s="100">
        <v>9.2209660261805304</v>
      </c>
      <c r="BU20" s="100">
        <v>2644.5730563085763</v>
      </c>
      <c r="BV20" s="100">
        <v>5.802232501924947</v>
      </c>
      <c r="BW20" s="100">
        <v>1664.0802815520749</v>
      </c>
      <c r="BX20" s="100">
        <v>7.2135593396024698</v>
      </c>
      <c r="BY20" s="100">
        <v>2068.8488185979886</v>
      </c>
      <c r="BZ20" s="100">
        <v>9.1242733414446047</v>
      </c>
      <c r="CA20" s="100">
        <v>2616.8415943263126</v>
      </c>
      <c r="CB20" s="100">
        <v>6.4958656272784614</v>
      </c>
      <c r="CC20" s="100">
        <v>1863.0142619034627</v>
      </c>
      <c r="CD20" s="100">
        <v>8.5621684773157725</v>
      </c>
      <c r="CE20" s="100">
        <v>2455.6299192941638</v>
      </c>
      <c r="CF20" s="100">
        <v>10.43996807937979</v>
      </c>
      <c r="CG20" s="100">
        <v>2994.182845166124</v>
      </c>
      <c r="CH20" s="100">
        <v>7.8079640786445834</v>
      </c>
      <c r="CI20" s="100">
        <v>2239.3240977552664</v>
      </c>
      <c r="CJ20" s="100">
        <v>6.8942661545478767</v>
      </c>
      <c r="CK20" s="100">
        <v>1977.2755331243311</v>
      </c>
      <c r="CL20" s="100">
        <v>8.6607470457895221</v>
      </c>
      <c r="CM20" s="100">
        <v>2483.902252732435</v>
      </c>
      <c r="CN20" s="100">
        <v>7.9325841701434117</v>
      </c>
      <c r="CO20" s="100">
        <v>2275.0651399971307</v>
      </c>
      <c r="CP20" s="100">
        <v>9.2209660261805304</v>
      </c>
      <c r="CQ20" s="100">
        <v>2644.5730563085763</v>
      </c>
      <c r="CR20" s="100">
        <v>5.6290093074705565</v>
      </c>
      <c r="CS20" s="100">
        <v>1614.3998693825556</v>
      </c>
      <c r="CT20" s="100">
        <v>6.8432050060834539</v>
      </c>
      <c r="CU20" s="100">
        <v>1962.6311957447347</v>
      </c>
    </row>
    <row r="21" spans="2:99">
      <c r="C21" s="99" t="s">
        <v>187</v>
      </c>
      <c r="D21" s="100">
        <v>13</v>
      </c>
      <c r="E21" s="100">
        <v>811.19999999999993</v>
      </c>
      <c r="F21" s="100">
        <v>16.098973374257245</v>
      </c>
      <c r="G21" s="100">
        <v>1004.575938553652</v>
      </c>
      <c r="H21" s="100">
        <v>16.074536354795985</v>
      </c>
      <c r="I21" s="100">
        <v>1003.0510685392694</v>
      </c>
      <c r="J21" s="100">
        <v>7.5189201562791004</v>
      </c>
      <c r="K21" s="100">
        <v>469.18061775181587</v>
      </c>
      <c r="L21" s="100">
        <v>8.4612471138396312</v>
      </c>
      <c r="M21" s="100">
        <v>527.98181990359296</v>
      </c>
      <c r="N21" s="100">
        <v>7.3089588555733132</v>
      </c>
      <c r="O21" s="100">
        <v>456.07903258777475</v>
      </c>
      <c r="P21" s="100">
        <v>7.7689632590709348</v>
      </c>
      <c r="Q21" s="100">
        <v>484.78330736602629</v>
      </c>
      <c r="R21" s="100">
        <v>5.8439714746297353</v>
      </c>
      <c r="S21" s="100">
        <v>364.6638200168955</v>
      </c>
      <c r="T21" s="100">
        <v>9.4162712093739369</v>
      </c>
      <c r="U21" s="100">
        <v>587.5753234649336</v>
      </c>
      <c r="V21" s="100">
        <v>7.5985125640104867</v>
      </c>
      <c r="W21" s="100">
        <v>474.14718399425436</v>
      </c>
      <c r="X21" s="100">
        <v>8.0839212290332707</v>
      </c>
      <c r="Y21" s="100">
        <v>504.43668469167608</v>
      </c>
      <c r="Z21" s="100">
        <v>5.7299824803492516</v>
      </c>
      <c r="AA21" s="100">
        <v>357.55090677379332</v>
      </c>
      <c r="AB21" s="100">
        <v>7.7858156739496129</v>
      </c>
      <c r="AC21" s="100">
        <v>485.83489805445583</v>
      </c>
      <c r="AD21" s="100">
        <v>8.893114533426095</v>
      </c>
      <c r="AE21" s="100">
        <v>554.93034688578837</v>
      </c>
      <c r="AF21" s="100">
        <v>6.7807198218339515</v>
      </c>
      <c r="AG21" s="100">
        <v>423.11691688243855</v>
      </c>
      <c r="AH21" s="100">
        <v>9.1242733414446047</v>
      </c>
      <c r="AI21" s="100">
        <v>569.35465650614333</v>
      </c>
      <c r="AJ21" s="100">
        <v>8.4766623413749667</v>
      </c>
      <c r="AK21" s="100">
        <v>528.94373010179788</v>
      </c>
      <c r="AL21" s="100">
        <v>7.7588867827297276</v>
      </c>
      <c r="AM21" s="100">
        <v>484.15453524233499</v>
      </c>
      <c r="AN21" s="100">
        <v>7.43118224780698</v>
      </c>
      <c r="AO21" s="100">
        <v>463.70577226315555</v>
      </c>
      <c r="AP21" s="100">
        <v>7.7689632590709348</v>
      </c>
      <c r="AQ21" s="100">
        <v>484.78330736602629</v>
      </c>
      <c r="AR21" s="100">
        <v>9.3379148635857483</v>
      </c>
      <c r="AS21" s="100">
        <v>582.68588748775073</v>
      </c>
      <c r="AT21" s="100">
        <v>7.8197407967119208</v>
      </c>
      <c r="AU21" s="100">
        <v>487.95182571482383</v>
      </c>
      <c r="AV21" s="100">
        <v>9.5969546141464495</v>
      </c>
      <c r="AW21" s="100">
        <v>598.84996792273841</v>
      </c>
      <c r="AX21" s="100">
        <v>6.4073143918530491</v>
      </c>
      <c r="AY21" s="100">
        <v>399.81641805163025</v>
      </c>
      <c r="AZ21" s="100">
        <v>8.767454591127402</v>
      </c>
      <c r="BA21" s="100">
        <v>547.08916648634988</v>
      </c>
      <c r="BB21" s="100">
        <v>9.4206326133616045</v>
      </c>
      <c r="BC21" s="100">
        <v>587.84747507376414</v>
      </c>
      <c r="BD21" s="100">
        <v>9.6876141044285333</v>
      </c>
      <c r="BE21" s="100">
        <v>604.5071201163405</v>
      </c>
      <c r="BF21" s="100">
        <v>8.4254953654712956</v>
      </c>
      <c r="BG21" s="100">
        <v>525.75091080540881</v>
      </c>
      <c r="BH21" s="100">
        <v>6.9694388848364506</v>
      </c>
      <c r="BI21" s="100">
        <v>434.89298641379452</v>
      </c>
      <c r="BJ21" s="100">
        <v>9.3127957015786205</v>
      </c>
      <c r="BK21" s="100">
        <v>581.11845177850591</v>
      </c>
      <c r="BL21" s="100">
        <v>10.923279168768909</v>
      </c>
      <c r="BM21" s="100">
        <v>681.61262013117994</v>
      </c>
      <c r="BN21" s="100">
        <v>8.1389138904552638</v>
      </c>
      <c r="BO21" s="100">
        <v>507.86822676440846</v>
      </c>
      <c r="BP21" s="100">
        <v>8.7142869803974747</v>
      </c>
      <c r="BQ21" s="100">
        <v>543.77150757680238</v>
      </c>
      <c r="BR21" s="100">
        <v>10.367593950579929</v>
      </c>
      <c r="BS21" s="100">
        <v>646.93786251618758</v>
      </c>
      <c r="BT21" s="100">
        <v>10.373586779453097</v>
      </c>
      <c r="BU21" s="100">
        <v>647.3118150378732</v>
      </c>
      <c r="BV21" s="100">
        <v>6.3824557521174405</v>
      </c>
      <c r="BW21" s="100">
        <v>398.26523893212828</v>
      </c>
      <c r="BX21" s="100">
        <v>6.6983051010594359</v>
      </c>
      <c r="BY21" s="100">
        <v>417.97423830610882</v>
      </c>
      <c r="BZ21" s="100">
        <v>10.264807509125182</v>
      </c>
      <c r="CA21" s="100">
        <v>640.52398856941136</v>
      </c>
      <c r="CB21" s="100">
        <v>7.0863988661219581</v>
      </c>
      <c r="CC21" s="100">
        <v>442.19128924601017</v>
      </c>
      <c r="CD21" s="100">
        <v>7.9913572454947204</v>
      </c>
      <c r="CE21" s="100">
        <v>498.66069211887054</v>
      </c>
      <c r="CF21" s="100">
        <v>9.9179696754108004</v>
      </c>
      <c r="CG21" s="100">
        <v>618.88130774563399</v>
      </c>
      <c r="CH21" s="100">
        <v>6.606738835776186</v>
      </c>
      <c r="CI21" s="100">
        <v>412.260503352434</v>
      </c>
      <c r="CJ21" s="100">
        <v>6.3639379888134249</v>
      </c>
      <c r="CK21" s="100">
        <v>397.1097305019577</v>
      </c>
      <c r="CL21" s="100">
        <v>9.2793718347744871</v>
      </c>
      <c r="CM21" s="100">
        <v>579.03280248992803</v>
      </c>
      <c r="CN21" s="100">
        <v>8.8658293666308712</v>
      </c>
      <c r="CO21" s="100">
        <v>553.22775247776633</v>
      </c>
      <c r="CP21" s="100">
        <v>10.373586779453097</v>
      </c>
      <c r="CQ21" s="100">
        <v>647.3118150378732</v>
      </c>
      <c r="CR21" s="100">
        <v>6.1407374263315173</v>
      </c>
      <c r="CS21" s="100">
        <v>383.18201540308667</v>
      </c>
      <c r="CT21" s="100">
        <v>7.4134720899237418</v>
      </c>
      <c r="CU21" s="100">
        <v>462.60065841124145</v>
      </c>
    </row>
    <row r="22" spans="2:99">
      <c r="C22" s="99" t="s">
        <v>188</v>
      </c>
      <c r="D22" s="100">
        <v>12.437156256074802</v>
      </c>
      <c r="E22" s="100">
        <v>2328.2356511372027</v>
      </c>
      <c r="F22" s="100">
        <v>15.109391624179061</v>
      </c>
      <c r="G22" s="100">
        <v>2828.4781120463199</v>
      </c>
      <c r="H22" s="100">
        <v>16.08330533771316</v>
      </c>
      <c r="I22" s="100">
        <v>3010.7947592199034</v>
      </c>
      <c r="J22" s="100">
        <v>8.2708121719070107</v>
      </c>
      <c r="K22" s="100">
        <v>1548.2960385809922</v>
      </c>
      <c r="L22" s="100">
        <v>8.4612471138396312</v>
      </c>
      <c r="M22" s="100">
        <v>1583.9454597107788</v>
      </c>
      <c r="N22" s="100">
        <v>7.8711864598481833</v>
      </c>
      <c r="O22" s="100">
        <v>1473.4861052835797</v>
      </c>
      <c r="P22" s="100">
        <v>8.2868941430089968</v>
      </c>
      <c r="Q22" s="100">
        <v>1551.3065835712841</v>
      </c>
      <c r="R22" s="100">
        <v>5.3127013405724863</v>
      </c>
      <c r="S22" s="100">
        <v>994.53769095516941</v>
      </c>
      <c r="T22" s="100">
        <v>10.524067822241461</v>
      </c>
      <c r="U22" s="100">
        <v>1970.1054963236015</v>
      </c>
      <c r="V22" s="100">
        <v>6.9077386945549879</v>
      </c>
      <c r="W22" s="100">
        <v>1293.1286836206937</v>
      </c>
      <c r="X22" s="100">
        <v>6.7366010241943908</v>
      </c>
      <c r="Y22" s="100">
        <v>1261.0917117291899</v>
      </c>
      <c r="Z22" s="100">
        <v>5.1569842323143273</v>
      </c>
      <c r="AA22" s="100">
        <v>965.387448289242</v>
      </c>
      <c r="AB22" s="100">
        <v>7.7858156739496129</v>
      </c>
      <c r="AC22" s="100">
        <v>1457.5046941633675</v>
      </c>
      <c r="AD22" s="100">
        <v>8.3002402311976873</v>
      </c>
      <c r="AE22" s="100">
        <v>1553.8049712802069</v>
      </c>
      <c r="AF22" s="100">
        <v>8.2875464489081629</v>
      </c>
      <c r="AG22" s="100">
        <v>1551.4286952356081</v>
      </c>
      <c r="AH22" s="100">
        <v>10.264807509125182</v>
      </c>
      <c r="AI22" s="100">
        <v>1921.5719657082341</v>
      </c>
      <c r="AJ22" s="100">
        <v>7.8711864598481833</v>
      </c>
      <c r="AK22" s="100">
        <v>1473.4861052835797</v>
      </c>
      <c r="AL22" s="100">
        <v>6.9829981044567546</v>
      </c>
      <c r="AM22" s="100">
        <v>1307.2172451543045</v>
      </c>
      <c r="AN22" s="100">
        <v>7.43118224780698</v>
      </c>
      <c r="AO22" s="100">
        <v>1391.1173167894665</v>
      </c>
      <c r="AP22" s="100">
        <v>8.3238892061474292</v>
      </c>
      <c r="AQ22" s="100">
        <v>1558.2320593907987</v>
      </c>
      <c r="AR22" s="100">
        <v>8.7542951846116388</v>
      </c>
      <c r="AS22" s="100">
        <v>1638.8040585592987</v>
      </c>
      <c r="AT22" s="100">
        <v>7.8197407967119208</v>
      </c>
      <c r="AU22" s="100">
        <v>1463.8554771444715</v>
      </c>
      <c r="AV22" s="100">
        <v>10.130118759376806</v>
      </c>
      <c r="AW22" s="100">
        <v>1896.358231755338</v>
      </c>
      <c r="AX22" s="100">
        <v>5.8248312653209542</v>
      </c>
      <c r="AY22" s="100">
        <v>1090.4084128680825</v>
      </c>
      <c r="AZ22" s="100">
        <v>8.767454591127402</v>
      </c>
      <c r="BA22" s="100">
        <v>1641.2674994590495</v>
      </c>
      <c r="BB22" s="100">
        <v>9.4206326133616045</v>
      </c>
      <c r="BC22" s="100">
        <v>1763.5424252212922</v>
      </c>
      <c r="BD22" s="100">
        <v>10.293089985955316</v>
      </c>
      <c r="BE22" s="100">
        <v>1926.866445370835</v>
      </c>
      <c r="BF22" s="100">
        <v>7.8637956744398751</v>
      </c>
      <c r="BG22" s="100">
        <v>1472.1025502551445</v>
      </c>
      <c r="BH22" s="100">
        <v>7.5502254585728199</v>
      </c>
      <c r="BI22" s="100">
        <v>1413.4022058448318</v>
      </c>
      <c r="BJ22" s="100">
        <v>8.764984189721055</v>
      </c>
      <c r="BK22" s="100">
        <v>1640.8050403157813</v>
      </c>
      <c r="BL22" s="100">
        <v>10.280733335311913</v>
      </c>
      <c r="BM22" s="100">
        <v>1924.55328037039</v>
      </c>
      <c r="BN22" s="100">
        <v>7.6302317723018112</v>
      </c>
      <c r="BO22" s="100">
        <v>1428.379387774899</v>
      </c>
      <c r="BP22" s="100">
        <v>7.1764716309155672</v>
      </c>
      <c r="BQ22" s="100">
        <v>1343.4354893073942</v>
      </c>
      <c r="BR22" s="100">
        <v>9.3308345555219372</v>
      </c>
      <c r="BS22" s="100">
        <v>1746.7322287937066</v>
      </c>
      <c r="BT22" s="100">
        <v>9.2209660261805304</v>
      </c>
      <c r="BU22" s="100">
        <v>1726.1648401009952</v>
      </c>
      <c r="BV22" s="100">
        <v>6.3824557521174405</v>
      </c>
      <c r="BW22" s="100">
        <v>1194.7957167963848</v>
      </c>
      <c r="BX22" s="100">
        <v>6.1830508625164029</v>
      </c>
      <c r="BY22" s="100">
        <v>1157.4671214630705</v>
      </c>
      <c r="BZ22" s="100">
        <v>8.5540062576043177</v>
      </c>
      <c r="CA22" s="100">
        <v>1601.3099714235282</v>
      </c>
      <c r="CB22" s="100">
        <v>5.9053323884349647</v>
      </c>
      <c r="CC22" s="100">
        <v>1105.4782231150252</v>
      </c>
      <c r="CD22" s="100">
        <v>7.4205460136736692</v>
      </c>
      <c r="CE22" s="100">
        <v>1389.1262137597107</v>
      </c>
      <c r="CF22" s="100">
        <v>9.9179696754108004</v>
      </c>
      <c r="CG22" s="100">
        <v>1856.6439232369016</v>
      </c>
      <c r="CH22" s="100">
        <v>6.606738835776186</v>
      </c>
      <c r="CI22" s="100">
        <v>1236.7815100573021</v>
      </c>
      <c r="CJ22" s="100">
        <v>6.8942661545478767</v>
      </c>
      <c r="CK22" s="100">
        <v>1290.6066241313624</v>
      </c>
      <c r="CL22" s="100">
        <v>8.6607470457895221</v>
      </c>
      <c r="CM22" s="100">
        <v>1621.2918469717983</v>
      </c>
      <c r="CN22" s="100">
        <v>8.3992067683871419</v>
      </c>
      <c r="CO22" s="100">
        <v>1572.3315070420729</v>
      </c>
      <c r="CP22" s="100">
        <v>10.373586779453097</v>
      </c>
      <c r="CQ22" s="100">
        <v>1941.9354451136196</v>
      </c>
      <c r="CR22" s="100">
        <v>6.1407374263315173</v>
      </c>
      <c r="CS22" s="100">
        <v>1149.5460462092599</v>
      </c>
      <c r="CT22" s="100">
        <v>7.4134720899237418</v>
      </c>
      <c r="CU22" s="100">
        <v>1387.8019752337243</v>
      </c>
    </row>
    <row r="23" spans="2:99">
      <c r="C23" s="99" t="s">
        <v>189</v>
      </c>
      <c r="D23" s="100">
        <v>14</v>
      </c>
      <c r="E23" s="100">
        <v>4116</v>
      </c>
      <c r="F23" s="100">
        <v>13.098973374257247</v>
      </c>
      <c r="G23" s="100">
        <v>3851.0981720316304</v>
      </c>
      <c r="H23" s="100">
        <v>17.074536354795985</v>
      </c>
      <c r="I23" s="100">
        <v>5019.9136883100191</v>
      </c>
      <c r="J23" s="100">
        <v>9.0227041875349201</v>
      </c>
      <c r="K23" s="100">
        <v>2652.6750311352666</v>
      </c>
      <c r="L23" s="100">
        <v>8.4612471138396312</v>
      </c>
      <c r="M23" s="100">
        <v>2487.6066514688514</v>
      </c>
      <c r="N23" s="100">
        <v>7.8711864598481833</v>
      </c>
      <c r="O23" s="100">
        <v>2314.1288191953658</v>
      </c>
      <c r="P23" s="100">
        <v>8.2868941430089968</v>
      </c>
      <c r="Q23" s="100">
        <v>2436.3468780446451</v>
      </c>
      <c r="R23" s="100">
        <v>5.8439714746297353</v>
      </c>
      <c r="S23" s="100">
        <v>1718.1276135411422</v>
      </c>
      <c r="T23" s="100">
        <v>8.8623729029401765</v>
      </c>
      <c r="U23" s="100">
        <v>2605.537633464412</v>
      </c>
      <c r="V23" s="100">
        <v>7.5985125640104867</v>
      </c>
      <c r="W23" s="100">
        <v>2233.9626938190831</v>
      </c>
      <c r="X23" s="100">
        <v>7.4102611266138307</v>
      </c>
      <c r="Y23" s="100">
        <v>2178.6167712244664</v>
      </c>
      <c r="Z23" s="100">
        <v>5.1569842323143273</v>
      </c>
      <c r="AA23" s="100">
        <v>1516.1533643004122</v>
      </c>
      <c r="AB23" s="100">
        <v>9.0834516196078816</v>
      </c>
      <c r="AC23" s="100">
        <v>2670.5347761647172</v>
      </c>
      <c r="AD23" s="100">
        <v>8.3002402311976873</v>
      </c>
      <c r="AE23" s="100">
        <v>2440.2706279721201</v>
      </c>
      <c r="AF23" s="100">
        <v>6.7807198218339515</v>
      </c>
      <c r="AG23" s="100">
        <v>1993.5316276191818</v>
      </c>
      <c r="AH23" s="100">
        <v>8.5540062576043177</v>
      </c>
      <c r="AI23" s="100">
        <v>2514.8778397356696</v>
      </c>
      <c r="AJ23" s="100">
        <v>9.0821382229017491</v>
      </c>
      <c r="AK23" s="100">
        <v>2670.1486375331142</v>
      </c>
      <c r="AL23" s="100">
        <v>6.2071094261837816</v>
      </c>
      <c r="AM23" s="100">
        <v>1824.8901712980319</v>
      </c>
      <c r="AN23" s="100">
        <v>8.0504474351242301</v>
      </c>
      <c r="AO23" s="100">
        <v>2366.8315459265236</v>
      </c>
      <c r="AP23" s="100">
        <v>8.3238892061474292</v>
      </c>
      <c r="AQ23" s="100">
        <v>2447.2234266073442</v>
      </c>
      <c r="AR23" s="100">
        <v>7.5870558266634207</v>
      </c>
      <c r="AS23" s="100">
        <v>2230.5944130390458</v>
      </c>
      <c r="AT23" s="100">
        <v>6.84227319712293</v>
      </c>
      <c r="AU23" s="100">
        <v>2011.6283199541415</v>
      </c>
      <c r="AV23" s="100">
        <v>8.5306263236857323</v>
      </c>
      <c r="AW23" s="100">
        <v>2508.0041391636055</v>
      </c>
      <c r="AX23" s="100">
        <v>6.4073143918530491</v>
      </c>
      <c r="AY23" s="100">
        <v>1883.7504312047963</v>
      </c>
      <c r="AZ23" s="100">
        <v>7.418615423261647</v>
      </c>
      <c r="BA23" s="100">
        <v>2181.0729344389242</v>
      </c>
      <c r="BB23" s="100">
        <v>8.8972641348415156</v>
      </c>
      <c r="BC23" s="100">
        <v>2615.7956556434056</v>
      </c>
      <c r="BD23" s="100">
        <v>9.6876141044285333</v>
      </c>
      <c r="BE23" s="100">
        <v>2848.1585467019886</v>
      </c>
      <c r="BF23" s="100">
        <v>7.8637956744398751</v>
      </c>
      <c r="BG23" s="100">
        <v>2311.9559282853234</v>
      </c>
      <c r="BH23" s="100">
        <v>6.3886523111000786</v>
      </c>
      <c r="BI23" s="100">
        <v>1878.2637794634231</v>
      </c>
      <c r="BJ23" s="100">
        <v>8.2171726778634877</v>
      </c>
      <c r="BK23" s="100">
        <v>2415.8487672918654</v>
      </c>
      <c r="BL23" s="100">
        <v>11.565825002225901</v>
      </c>
      <c r="BM23" s="100">
        <v>3400.3525506544152</v>
      </c>
      <c r="BN23" s="100">
        <v>7.6302317723018112</v>
      </c>
      <c r="BO23" s="100">
        <v>2243.2881410567325</v>
      </c>
      <c r="BP23" s="100">
        <v>8.2016818639035058</v>
      </c>
      <c r="BQ23" s="100">
        <v>2411.2944679876309</v>
      </c>
      <c r="BR23" s="100">
        <v>10.885973648108926</v>
      </c>
      <c r="BS23" s="100">
        <v>3200.4762525440242</v>
      </c>
      <c r="BT23" s="100">
        <v>10.373586779453097</v>
      </c>
      <c r="BU23" s="100">
        <v>3049.8345131592105</v>
      </c>
      <c r="BV23" s="100">
        <v>6.3824557521174405</v>
      </c>
      <c r="BW23" s="100">
        <v>1876.4419911225275</v>
      </c>
      <c r="BX23" s="100">
        <v>6.6983051010594359</v>
      </c>
      <c r="BY23" s="100">
        <v>1969.3016997114742</v>
      </c>
      <c r="BZ23" s="100">
        <v>9.6945404252848935</v>
      </c>
      <c r="CA23" s="100">
        <v>2850.1948850337585</v>
      </c>
      <c r="CB23" s="100">
        <v>5.3147991495914679</v>
      </c>
      <c r="CC23" s="100">
        <v>1562.5509499798916</v>
      </c>
      <c r="CD23" s="100">
        <v>8.5621684773157725</v>
      </c>
      <c r="CE23" s="100">
        <v>2517.2775323308369</v>
      </c>
      <c r="CF23" s="100">
        <v>10.43996807937979</v>
      </c>
      <c r="CG23" s="100">
        <v>3069.3506153376584</v>
      </c>
      <c r="CH23" s="100">
        <v>6.606738835776186</v>
      </c>
      <c r="CI23" s="100">
        <v>1942.3812177181987</v>
      </c>
      <c r="CJ23" s="100">
        <v>5.833609823078973</v>
      </c>
      <c r="CK23" s="100">
        <v>1715.0812879852181</v>
      </c>
      <c r="CL23" s="100">
        <v>8.0421222568045554</v>
      </c>
      <c r="CM23" s="100">
        <v>2364.3839435005393</v>
      </c>
      <c r="CN23" s="100">
        <v>7.9325841701434117</v>
      </c>
      <c r="CO23" s="100">
        <v>2332.1797460221628</v>
      </c>
      <c r="CP23" s="100">
        <v>10.373586779453097</v>
      </c>
      <c r="CQ23" s="100">
        <v>3049.8345131592105</v>
      </c>
      <c r="CR23" s="100">
        <v>5.1172811886095975</v>
      </c>
      <c r="CS23" s="100">
        <v>1504.4806694512217</v>
      </c>
      <c r="CT23" s="100">
        <v>7.4134720899237418</v>
      </c>
      <c r="CU23" s="100">
        <v>2179.5607944375802</v>
      </c>
    </row>
    <row r="24" spans="2:99">
      <c r="C24" s="99" t="s">
        <v>190</v>
      </c>
      <c r="D24" s="100">
        <v>13</v>
      </c>
      <c r="E24" s="100">
        <v>4773.5999999999995</v>
      </c>
      <c r="F24" s="100">
        <v>15.109391624179061</v>
      </c>
      <c r="G24" s="100">
        <v>5548.168604398551</v>
      </c>
      <c r="H24" s="100">
        <v>17.087689829171747</v>
      </c>
      <c r="I24" s="100">
        <v>6274.5997052718658</v>
      </c>
      <c r="J24" s="100">
        <v>7.5189201562791004</v>
      </c>
      <c r="K24" s="100">
        <v>2760.9474813856855</v>
      </c>
      <c r="L24" s="100">
        <v>7.6151224024556692</v>
      </c>
      <c r="M24" s="100">
        <v>2796.2729461817216</v>
      </c>
      <c r="N24" s="100">
        <v>7.8711864598481833</v>
      </c>
      <c r="O24" s="100">
        <v>2890.2996680562528</v>
      </c>
      <c r="P24" s="100">
        <v>8.8048250269470589</v>
      </c>
      <c r="Q24" s="100">
        <v>3233.1317498949597</v>
      </c>
      <c r="R24" s="100">
        <v>5.8439714746297353</v>
      </c>
      <c r="S24" s="100">
        <v>2145.9063254840389</v>
      </c>
      <c r="T24" s="100">
        <v>8.8623729029401765</v>
      </c>
      <c r="U24" s="100">
        <v>3254.2633299596328</v>
      </c>
      <c r="V24" s="100">
        <v>7.5985125640104867</v>
      </c>
      <c r="W24" s="100">
        <v>2790.1738135046508</v>
      </c>
      <c r="X24" s="100">
        <v>7.4102611266138307</v>
      </c>
      <c r="Y24" s="100">
        <v>2721.0478856925984</v>
      </c>
      <c r="Z24" s="100">
        <v>5.1569842323143273</v>
      </c>
      <c r="AA24" s="100">
        <v>1893.6446101058209</v>
      </c>
      <c r="AB24" s="100">
        <v>9.0834516196078816</v>
      </c>
      <c r="AC24" s="100">
        <v>3335.443434720014</v>
      </c>
      <c r="AD24" s="100">
        <v>7.1144916267408753</v>
      </c>
      <c r="AE24" s="100">
        <v>2612.4413253392495</v>
      </c>
      <c r="AF24" s="100">
        <v>6.7807198218339515</v>
      </c>
      <c r="AG24" s="100">
        <v>2489.8803185774268</v>
      </c>
      <c r="AH24" s="100">
        <v>9.6945404252848935</v>
      </c>
      <c r="AI24" s="100">
        <v>3559.835244164613</v>
      </c>
      <c r="AJ24" s="100">
        <v>7.2657105783214</v>
      </c>
      <c r="AK24" s="100">
        <v>2667.9689243596181</v>
      </c>
      <c r="AL24" s="100">
        <v>6.2071094261837816</v>
      </c>
      <c r="AM24" s="100">
        <v>2279.2505812946847</v>
      </c>
      <c r="AN24" s="100">
        <v>7.43118224780698</v>
      </c>
      <c r="AO24" s="100">
        <v>2728.730121394723</v>
      </c>
      <c r="AP24" s="100">
        <v>7.7689632590709348</v>
      </c>
      <c r="AQ24" s="100">
        <v>2852.7633087308473</v>
      </c>
      <c r="AR24" s="100">
        <v>8.1706755056375293</v>
      </c>
      <c r="AS24" s="100">
        <v>3000.2720456701009</v>
      </c>
      <c r="AT24" s="100">
        <v>7.8197407967119208</v>
      </c>
      <c r="AU24" s="100">
        <v>2871.4088205526173</v>
      </c>
      <c r="AV24" s="100">
        <v>9.5969546141464495</v>
      </c>
      <c r="AW24" s="100">
        <v>3524.001734314576</v>
      </c>
      <c r="AX24" s="100">
        <v>6.4073143918530491</v>
      </c>
      <c r="AY24" s="100">
        <v>2352.7658446884398</v>
      </c>
      <c r="AZ24" s="100">
        <v>7.418615423261647</v>
      </c>
      <c r="BA24" s="100">
        <v>2724.1155834216765</v>
      </c>
      <c r="BB24" s="100">
        <v>7.8505271778013377</v>
      </c>
      <c r="BC24" s="100">
        <v>2882.713579688651</v>
      </c>
      <c r="BD24" s="100">
        <v>10.8985658674821</v>
      </c>
      <c r="BE24" s="100">
        <v>4001.9533865394269</v>
      </c>
      <c r="BF24" s="100">
        <v>8.4254953654712956</v>
      </c>
      <c r="BG24" s="100">
        <v>3093.8418982010598</v>
      </c>
      <c r="BH24" s="100">
        <v>6.3886523111000786</v>
      </c>
      <c r="BI24" s="100">
        <v>2345.9131286359489</v>
      </c>
      <c r="BJ24" s="100">
        <v>8.2171726778634877</v>
      </c>
      <c r="BK24" s="100">
        <v>3017.3458073114725</v>
      </c>
      <c r="BL24" s="100">
        <v>10.280733335311913</v>
      </c>
      <c r="BM24" s="100">
        <v>3775.0852807265342</v>
      </c>
      <c r="BN24" s="100">
        <v>7.6302317723018112</v>
      </c>
      <c r="BO24" s="100">
        <v>2801.8211067892248</v>
      </c>
      <c r="BP24" s="100">
        <v>7.6890767474095369</v>
      </c>
      <c r="BQ24" s="100">
        <v>2823.4289816487817</v>
      </c>
      <c r="BR24" s="100">
        <v>9.849214253050933</v>
      </c>
      <c r="BS24" s="100">
        <v>3616.6314737203024</v>
      </c>
      <c r="BT24" s="100">
        <v>9.7972764028168147</v>
      </c>
      <c r="BU24" s="100">
        <v>3597.5598951143343</v>
      </c>
      <c r="BV24" s="100">
        <v>6.3824557521174405</v>
      </c>
      <c r="BW24" s="100">
        <v>2343.6377521775239</v>
      </c>
      <c r="BX24" s="100">
        <v>6.1830508625164029</v>
      </c>
      <c r="BY24" s="100">
        <v>2270.4162767160233</v>
      </c>
      <c r="BZ24" s="100">
        <v>9.6945404252848935</v>
      </c>
      <c r="CA24" s="100">
        <v>3559.835244164613</v>
      </c>
      <c r="CB24" s="100">
        <v>6.4958656272784614</v>
      </c>
      <c r="CC24" s="100">
        <v>2385.2818583366511</v>
      </c>
      <c r="CD24" s="100">
        <v>8.5621684773157725</v>
      </c>
      <c r="CE24" s="100">
        <v>3144.0282648703514</v>
      </c>
      <c r="CF24" s="100">
        <v>10.43996807937979</v>
      </c>
      <c r="CG24" s="100">
        <v>3833.556278748259</v>
      </c>
      <c r="CH24" s="100">
        <v>6.606738835776186</v>
      </c>
      <c r="CI24" s="100">
        <v>2425.9945004970155</v>
      </c>
      <c r="CJ24" s="100">
        <v>5.833609823078973</v>
      </c>
      <c r="CK24" s="100">
        <v>2142.1015270345988</v>
      </c>
      <c r="CL24" s="100">
        <v>8.0421222568045554</v>
      </c>
      <c r="CM24" s="100">
        <v>2953.0672926986326</v>
      </c>
      <c r="CN24" s="100">
        <v>7.9325841701434117</v>
      </c>
      <c r="CO24" s="100">
        <v>2912.8449072766607</v>
      </c>
      <c r="CP24" s="100">
        <v>9.7972764028168147</v>
      </c>
      <c r="CQ24" s="100">
        <v>3597.5598951143343</v>
      </c>
      <c r="CR24" s="100">
        <v>5.6290093074705565</v>
      </c>
      <c r="CS24" s="100">
        <v>2066.9722177031881</v>
      </c>
      <c r="CT24" s="100">
        <v>7.4134720899237418</v>
      </c>
      <c r="CU24" s="100">
        <v>2722.2269514199979</v>
      </c>
    </row>
    <row r="25" spans="2:99">
      <c r="C25" s="99" t="s">
        <v>191</v>
      </c>
      <c r="D25" s="100">
        <v>12.41286979740398</v>
      </c>
      <c r="E25" s="100">
        <v>6583.7861405430704</v>
      </c>
      <c r="F25" s="100">
        <v>15.109391624179061</v>
      </c>
      <c r="G25" s="100">
        <v>8014.0213174645733</v>
      </c>
      <c r="H25" s="100">
        <v>17.074536354795985</v>
      </c>
      <c r="I25" s="100">
        <v>9056.3340825837895</v>
      </c>
      <c r="J25" s="100">
        <v>8.2708121719070107</v>
      </c>
      <c r="K25" s="100">
        <v>4386.8387759794787</v>
      </c>
      <c r="L25" s="100">
        <v>8.4612471138396312</v>
      </c>
      <c r="M25" s="100">
        <v>4487.84546918054</v>
      </c>
      <c r="N25" s="100">
        <v>8.4334140641230526</v>
      </c>
      <c r="O25" s="100">
        <v>4473.0828196108669</v>
      </c>
      <c r="P25" s="100">
        <v>7.7689632590709348</v>
      </c>
      <c r="Q25" s="100">
        <v>4120.6581126112233</v>
      </c>
      <c r="R25" s="100">
        <v>5.8439714746297353</v>
      </c>
      <c r="S25" s="100">
        <v>3099.6424701436113</v>
      </c>
      <c r="T25" s="100">
        <v>8.8623729029401765</v>
      </c>
      <c r="U25" s="100">
        <v>4700.6025877194697</v>
      </c>
      <c r="V25" s="100">
        <v>7.5985125640104867</v>
      </c>
      <c r="W25" s="100">
        <v>4030.251063951162</v>
      </c>
      <c r="X25" s="100">
        <v>6.7366010241943908</v>
      </c>
      <c r="Y25" s="100">
        <v>3573.0931832327046</v>
      </c>
      <c r="Z25" s="100">
        <v>4.5839859842794013</v>
      </c>
      <c r="AA25" s="100">
        <v>2431.3461660617945</v>
      </c>
      <c r="AB25" s="100">
        <v>7.7858156739496129</v>
      </c>
      <c r="AC25" s="100">
        <v>4129.5966334628747</v>
      </c>
      <c r="AD25" s="100">
        <v>7.1144916267408753</v>
      </c>
      <c r="AE25" s="100">
        <v>3773.5263588233602</v>
      </c>
      <c r="AF25" s="100">
        <v>7.5341331353710572</v>
      </c>
      <c r="AG25" s="100">
        <v>3996.1042150008084</v>
      </c>
      <c r="AH25" s="100">
        <v>9.6945404252848935</v>
      </c>
      <c r="AI25" s="100">
        <v>5141.9842415711073</v>
      </c>
      <c r="AJ25" s="100">
        <v>7.2657105783214</v>
      </c>
      <c r="AK25" s="100">
        <v>3853.7328907416704</v>
      </c>
      <c r="AL25" s="100">
        <v>6.9829981044567546</v>
      </c>
      <c r="AM25" s="100">
        <v>3703.7821946038625</v>
      </c>
      <c r="AN25" s="100">
        <v>7.43118224780698</v>
      </c>
      <c r="AO25" s="100">
        <v>3941.4990642368221</v>
      </c>
      <c r="AP25" s="100">
        <v>7.7689632590709348</v>
      </c>
      <c r="AQ25" s="100">
        <v>4120.6581126112233</v>
      </c>
      <c r="AR25" s="100">
        <v>7.0034361476893103</v>
      </c>
      <c r="AS25" s="100">
        <v>3714.62253273441</v>
      </c>
      <c r="AT25" s="100">
        <v>7.3310069969174254</v>
      </c>
      <c r="AU25" s="100">
        <v>3888.3661111650022</v>
      </c>
      <c r="AV25" s="100">
        <v>9.0637904689160909</v>
      </c>
      <c r="AW25" s="100">
        <v>4807.4344647130947</v>
      </c>
      <c r="AX25" s="100">
        <v>6.4073143918530491</v>
      </c>
      <c r="AY25" s="100">
        <v>3398.4395534388573</v>
      </c>
      <c r="AZ25" s="100">
        <v>7.418615423261647</v>
      </c>
      <c r="BA25" s="100">
        <v>3934.8336204979773</v>
      </c>
      <c r="BB25" s="100">
        <v>8.8972641348415156</v>
      </c>
      <c r="BC25" s="100">
        <v>4719.1088971199397</v>
      </c>
      <c r="BD25" s="100">
        <v>10.293089985955316</v>
      </c>
      <c r="BE25" s="100">
        <v>5459.4549285506992</v>
      </c>
      <c r="BF25" s="100">
        <v>7.8637956744398751</v>
      </c>
      <c r="BG25" s="100">
        <v>4170.9572257229092</v>
      </c>
      <c r="BH25" s="100">
        <v>5.8078657373637075</v>
      </c>
      <c r="BI25" s="100">
        <v>3080.4919870977105</v>
      </c>
      <c r="BJ25" s="100">
        <v>8.764984189721055</v>
      </c>
      <c r="BK25" s="100">
        <v>4648.9476142280473</v>
      </c>
      <c r="BL25" s="100">
        <v>10.280733335311913</v>
      </c>
      <c r="BM25" s="100">
        <v>5452.9009610494386</v>
      </c>
      <c r="BN25" s="100">
        <v>7.1215496541483558</v>
      </c>
      <c r="BO25" s="100">
        <v>3777.269936560288</v>
      </c>
      <c r="BP25" s="100">
        <v>7.1764716309155672</v>
      </c>
      <c r="BQ25" s="100">
        <v>3806.4005530376166</v>
      </c>
      <c r="BR25" s="100">
        <v>8.8124548579929414</v>
      </c>
      <c r="BS25" s="100">
        <v>4674.1260566794563</v>
      </c>
      <c r="BT25" s="100">
        <v>10.373586779453097</v>
      </c>
      <c r="BU25" s="100">
        <v>5502.1504278219227</v>
      </c>
      <c r="BV25" s="100">
        <v>6.3824557521174405</v>
      </c>
      <c r="BW25" s="100">
        <v>3385.2545309230904</v>
      </c>
      <c r="BX25" s="100">
        <v>6.6983051010594359</v>
      </c>
      <c r="BY25" s="100">
        <v>3552.7810256019247</v>
      </c>
      <c r="BZ25" s="100">
        <v>9.1242733414446047</v>
      </c>
      <c r="CA25" s="100">
        <v>4839.5145803022178</v>
      </c>
      <c r="CB25" s="100">
        <v>6.4958656272784614</v>
      </c>
      <c r="CC25" s="100">
        <v>3445.4071287084957</v>
      </c>
      <c r="CD25" s="100">
        <v>7.4205460136736692</v>
      </c>
      <c r="CE25" s="100">
        <v>3935.8576056525139</v>
      </c>
      <c r="CF25" s="100">
        <v>9.9179696754108004</v>
      </c>
      <c r="CG25" s="100">
        <v>5260.4911158378882</v>
      </c>
      <c r="CH25" s="100">
        <v>6.0061262143419878</v>
      </c>
      <c r="CI25" s="100">
        <v>3185.6493440869904</v>
      </c>
      <c r="CJ25" s="100">
        <v>5.833609823078973</v>
      </c>
      <c r="CK25" s="100">
        <v>3094.1466501610871</v>
      </c>
      <c r="CL25" s="100">
        <v>9.2793718347744871</v>
      </c>
      <c r="CM25" s="100">
        <v>4921.7788211643874</v>
      </c>
      <c r="CN25" s="100">
        <v>7.4659615718996815</v>
      </c>
      <c r="CO25" s="100">
        <v>3959.9460177355909</v>
      </c>
      <c r="CP25" s="100">
        <v>10.373586779453097</v>
      </c>
      <c r="CQ25" s="100">
        <v>5502.1504278219227</v>
      </c>
      <c r="CR25" s="100">
        <v>5.6290093074705565</v>
      </c>
      <c r="CS25" s="100">
        <v>2985.6265366823832</v>
      </c>
      <c r="CT25" s="100">
        <v>6.272937922243166</v>
      </c>
      <c r="CU25" s="100">
        <v>3327.166273957775</v>
      </c>
    </row>
    <row r="26" spans="2:99">
      <c r="C26" s="99" t="s">
        <v>192</v>
      </c>
      <c r="D26" s="100">
        <v>13</v>
      </c>
      <c r="E26" s="100">
        <v>6318</v>
      </c>
      <c r="F26" s="100">
        <v>14.109391624179061</v>
      </c>
      <c r="G26" s="100">
        <v>6857.1643293510233</v>
      </c>
      <c r="H26" s="100">
        <v>17.074536354795985</v>
      </c>
      <c r="I26" s="100">
        <v>8298.2246684308484</v>
      </c>
      <c r="J26" s="100">
        <v>7.5189201562791004</v>
      </c>
      <c r="K26" s="100">
        <v>3654.1951959516427</v>
      </c>
      <c r="L26" s="100">
        <v>8.4612471138396312</v>
      </c>
      <c r="M26" s="100">
        <v>4112.1660973260605</v>
      </c>
      <c r="N26" s="100">
        <v>7.8711864598481833</v>
      </c>
      <c r="O26" s="100">
        <v>3825.3966194862169</v>
      </c>
      <c r="P26" s="100">
        <v>8.2868941430089968</v>
      </c>
      <c r="Q26" s="100">
        <v>4027.4305535023723</v>
      </c>
      <c r="R26" s="100">
        <v>5.8439714746297353</v>
      </c>
      <c r="S26" s="100">
        <v>2840.1701366700513</v>
      </c>
      <c r="T26" s="100">
        <v>8.3084745965064162</v>
      </c>
      <c r="U26" s="100">
        <v>4037.9186539021184</v>
      </c>
      <c r="V26" s="100">
        <v>7.5985125640104867</v>
      </c>
      <c r="W26" s="100">
        <v>3692.8771061090965</v>
      </c>
      <c r="X26" s="100">
        <v>6.7366010241943908</v>
      </c>
      <c r="Y26" s="100">
        <v>3273.9880977584739</v>
      </c>
      <c r="Z26" s="100">
        <v>4.5839859842794013</v>
      </c>
      <c r="AA26" s="100">
        <v>2227.8171883597888</v>
      </c>
      <c r="AB26" s="100">
        <v>8.4346336467787477</v>
      </c>
      <c r="AC26" s="100">
        <v>4099.2319523344713</v>
      </c>
      <c r="AD26" s="100">
        <v>7.7073659289692813</v>
      </c>
      <c r="AE26" s="100">
        <v>3745.7798414790709</v>
      </c>
      <c r="AF26" s="100">
        <v>8.2875464489081629</v>
      </c>
      <c r="AG26" s="100">
        <v>4027.747574169367</v>
      </c>
      <c r="AH26" s="100">
        <v>8.5540062576043177</v>
      </c>
      <c r="AI26" s="100">
        <v>4157.2470411956983</v>
      </c>
      <c r="AJ26" s="100">
        <v>7.8711864598481833</v>
      </c>
      <c r="AK26" s="100">
        <v>3825.3966194862169</v>
      </c>
      <c r="AL26" s="100">
        <v>6.9829981044567546</v>
      </c>
      <c r="AM26" s="100">
        <v>3393.7370787659829</v>
      </c>
      <c r="AN26" s="100">
        <v>7.43118224780698</v>
      </c>
      <c r="AO26" s="100">
        <v>3611.5545724341923</v>
      </c>
      <c r="AP26" s="100">
        <v>8.3238892061474292</v>
      </c>
      <c r="AQ26" s="100">
        <v>4045.4101541876507</v>
      </c>
      <c r="AR26" s="100">
        <v>7.0034361476893103</v>
      </c>
      <c r="AS26" s="100">
        <v>3403.6699677770048</v>
      </c>
      <c r="AT26" s="100">
        <v>7.3310069969174254</v>
      </c>
      <c r="AU26" s="100">
        <v>3562.8694005018688</v>
      </c>
      <c r="AV26" s="100">
        <v>8.5306263236857323</v>
      </c>
      <c r="AW26" s="100">
        <v>4145.8843933112657</v>
      </c>
      <c r="AX26" s="100">
        <v>6.4073143918530491</v>
      </c>
      <c r="AY26" s="100">
        <v>3113.9547944405817</v>
      </c>
      <c r="AZ26" s="100">
        <v>8.0930350071945245</v>
      </c>
      <c r="BA26" s="100">
        <v>3933.2150134965391</v>
      </c>
      <c r="BB26" s="100">
        <v>9.4206326133616045</v>
      </c>
      <c r="BC26" s="100">
        <v>4578.4274500937399</v>
      </c>
      <c r="BD26" s="100">
        <v>9.6876141044285333</v>
      </c>
      <c r="BE26" s="100">
        <v>4708.180454752267</v>
      </c>
      <c r="BF26" s="100">
        <v>7.8637956744398751</v>
      </c>
      <c r="BG26" s="100">
        <v>3821.8046977777794</v>
      </c>
      <c r="BH26" s="100">
        <v>6.9694388848364506</v>
      </c>
      <c r="BI26" s="100">
        <v>3387.1472980305148</v>
      </c>
      <c r="BJ26" s="100">
        <v>7.6693611660059222</v>
      </c>
      <c r="BK26" s="100">
        <v>3727.3095266788782</v>
      </c>
      <c r="BL26" s="100">
        <v>10.280733335311913</v>
      </c>
      <c r="BM26" s="100">
        <v>4996.4364009615902</v>
      </c>
      <c r="BN26" s="100">
        <v>7.6302317723018112</v>
      </c>
      <c r="BO26" s="100">
        <v>3708.2926413386804</v>
      </c>
      <c r="BP26" s="100">
        <v>7.1764716309155672</v>
      </c>
      <c r="BQ26" s="100">
        <v>3487.7652126249654</v>
      </c>
      <c r="BR26" s="100">
        <v>9.3308345555219372</v>
      </c>
      <c r="BS26" s="100">
        <v>4534.7855939836618</v>
      </c>
      <c r="BT26" s="100">
        <v>9.7972764028168147</v>
      </c>
      <c r="BU26" s="100">
        <v>4761.4763317689722</v>
      </c>
      <c r="BV26" s="100">
        <v>5.2220092517324517</v>
      </c>
      <c r="BW26" s="100">
        <v>2537.8964963419717</v>
      </c>
      <c r="BX26" s="100">
        <v>6.1830508625164029</v>
      </c>
      <c r="BY26" s="100">
        <v>3004.9627191829718</v>
      </c>
      <c r="BZ26" s="100">
        <v>9.6945404252848935</v>
      </c>
      <c r="CA26" s="100">
        <v>4711.5466466884582</v>
      </c>
      <c r="CB26" s="100">
        <v>5.9053323884349647</v>
      </c>
      <c r="CC26" s="100">
        <v>2869.9915407793928</v>
      </c>
      <c r="CD26" s="100">
        <v>7.9913572454947204</v>
      </c>
      <c r="CE26" s="100">
        <v>3883.7996213104343</v>
      </c>
      <c r="CF26" s="100">
        <v>9.3959712714418107</v>
      </c>
      <c r="CG26" s="100">
        <v>4566.4420379207204</v>
      </c>
      <c r="CH26" s="100">
        <v>7.2073514572103852</v>
      </c>
      <c r="CI26" s="100">
        <v>3502.7728082042472</v>
      </c>
      <c r="CJ26" s="100">
        <v>6.3639379888134249</v>
      </c>
      <c r="CK26" s="100">
        <v>3092.8738625633246</v>
      </c>
      <c r="CL26" s="100">
        <v>8.0421222568045554</v>
      </c>
      <c r="CM26" s="100">
        <v>3908.4714168070141</v>
      </c>
      <c r="CN26" s="100">
        <v>8.3992067683871419</v>
      </c>
      <c r="CO26" s="100">
        <v>4082.0144894361511</v>
      </c>
      <c r="CP26" s="100">
        <v>10.373586779453097</v>
      </c>
      <c r="CQ26" s="100">
        <v>5041.563174814205</v>
      </c>
      <c r="CR26" s="100">
        <v>5.6290093074705565</v>
      </c>
      <c r="CS26" s="100">
        <v>2735.6985234306903</v>
      </c>
      <c r="CT26" s="100">
        <v>6.8432050060834539</v>
      </c>
      <c r="CU26" s="100">
        <v>3325.7976329565586</v>
      </c>
    </row>
    <row r="27" spans="2:99">
      <c r="C27" s="99" t="s">
        <v>193</v>
      </c>
      <c r="D27" s="100">
        <v>12</v>
      </c>
      <c r="E27" s="100">
        <v>5126.3999999999996</v>
      </c>
      <c r="F27" s="100">
        <v>14.109391624179061</v>
      </c>
      <c r="G27" s="100">
        <v>6027.532101849295</v>
      </c>
      <c r="H27" s="100">
        <v>15.087689829171747</v>
      </c>
      <c r="I27" s="100">
        <v>6445.4610950221704</v>
      </c>
      <c r="J27" s="100">
        <v>8.2708121719070107</v>
      </c>
      <c r="K27" s="100">
        <v>3533.290959838675</v>
      </c>
      <c r="L27" s="100">
        <v>7.6151224024556692</v>
      </c>
      <c r="M27" s="100">
        <v>3253.1802903290618</v>
      </c>
      <c r="N27" s="100">
        <v>6.746731251298443</v>
      </c>
      <c r="O27" s="100">
        <v>2882.203590554695</v>
      </c>
      <c r="P27" s="100">
        <v>8.8048250269470589</v>
      </c>
      <c r="Q27" s="100">
        <v>3761.4212515117833</v>
      </c>
      <c r="R27" s="100">
        <v>5.8439714746297353</v>
      </c>
      <c r="S27" s="100">
        <v>2496.544613961823</v>
      </c>
      <c r="T27" s="100">
        <v>8.8623729029401765</v>
      </c>
      <c r="U27" s="100">
        <v>3786.0057041360433</v>
      </c>
      <c r="V27" s="100">
        <v>7.5985125640104867</v>
      </c>
      <c r="W27" s="100">
        <v>3246.08456734528</v>
      </c>
      <c r="X27" s="100">
        <v>7.4102611266138307</v>
      </c>
      <c r="Y27" s="100">
        <v>3165.6635532894284</v>
      </c>
      <c r="Z27" s="100">
        <v>5.7299824803492516</v>
      </c>
      <c r="AA27" s="100">
        <v>2447.8485156052002</v>
      </c>
      <c r="AB27" s="100">
        <v>9.0834516196078816</v>
      </c>
      <c r="AC27" s="100">
        <v>3880.4505318964871</v>
      </c>
      <c r="AD27" s="100">
        <v>7.7073659289692813</v>
      </c>
      <c r="AE27" s="100">
        <v>3292.5867248556769</v>
      </c>
      <c r="AF27" s="100">
        <v>7.5341331353710572</v>
      </c>
      <c r="AG27" s="100">
        <v>3218.5816754305156</v>
      </c>
      <c r="AH27" s="100">
        <v>9.1242733414446047</v>
      </c>
      <c r="AI27" s="100">
        <v>3897.8895714651348</v>
      </c>
      <c r="AJ27" s="100">
        <v>7.2657105783214</v>
      </c>
      <c r="AK27" s="100">
        <v>3103.9115590589022</v>
      </c>
      <c r="AL27" s="100">
        <v>6.2071094261837816</v>
      </c>
      <c r="AM27" s="100">
        <v>2651.6771468657116</v>
      </c>
      <c r="AN27" s="100">
        <v>6.8119170604897317</v>
      </c>
      <c r="AO27" s="100">
        <v>2910.0509682412135</v>
      </c>
      <c r="AP27" s="100">
        <v>7.2140373119944394</v>
      </c>
      <c r="AQ27" s="100">
        <v>3081.8367396840245</v>
      </c>
      <c r="AR27" s="100">
        <v>8.7542951846116388</v>
      </c>
      <c r="AS27" s="100">
        <v>3739.8349028660919</v>
      </c>
      <c r="AT27" s="100">
        <v>7.8197407967119208</v>
      </c>
      <c r="AU27" s="100">
        <v>3340.5932683553324</v>
      </c>
      <c r="AV27" s="100">
        <v>8.5306263236857323</v>
      </c>
      <c r="AW27" s="100">
        <v>3644.2835654785449</v>
      </c>
      <c r="AX27" s="100">
        <v>6.4073143918530491</v>
      </c>
      <c r="AY27" s="100">
        <v>2737.2047081996225</v>
      </c>
      <c r="AZ27" s="100">
        <v>7.418615423261647</v>
      </c>
      <c r="BA27" s="100">
        <v>3169.2325088173757</v>
      </c>
      <c r="BB27" s="100">
        <v>7.8505271778013377</v>
      </c>
      <c r="BC27" s="100">
        <v>3353.7452103567311</v>
      </c>
      <c r="BD27" s="100">
        <v>10.293089985955316</v>
      </c>
      <c r="BE27" s="100">
        <v>4397.2080420001112</v>
      </c>
      <c r="BF27" s="100">
        <v>7.8637956744398751</v>
      </c>
      <c r="BG27" s="100">
        <v>3359.4135121207146</v>
      </c>
      <c r="BH27" s="100">
        <v>6.9694388848364506</v>
      </c>
      <c r="BI27" s="100">
        <v>2977.3442916021318</v>
      </c>
      <c r="BJ27" s="100">
        <v>9.3127957015786205</v>
      </c>
      <c r="BK27" s="100">
        <v>3978.4263237143864</v>
      </c>
      <c r="BL27" s="100">
        <v>10.923279168768909</v>
      </c>
      <c r="BM27" s="100">
        <v>4666.4248608980779</v>
      </c>
      <c r="BN27" s="100">
        <v>8.1389138904552638</v>
      </c>
      <c r="BO27" s="100">
        <v>3476.9440140024885</v>
      </c>
      <c r="BP27" s="100">
        <v>7.6890767474095369</v>
      </c>
      <c r="BQ27" s="100">
        <v>3284.7735864933543</v>
      </c>
      <c r="BR27" s="100">
        <v>10.367593950579929</v>
      </c>
      <c r="BS27" s="100">
        <v>4429.0361356877456</v>
      </c>
      <c r="BT27" s="100">
        <v>10.373586779453097</v>
      </c>
      <c r="BU27" s="100">
        <v>4431.5962721823626</v>
      </c>
      <c r="BV27" s="100">
        <v>5.802232501924947</v>
      </c>
      <c r="BW27" s="100">
        <v>2478.7137248223371</v>
      </c>
      <c r="BX27" s="100">
        <v>6.6983051010594359</v>
      </c>
      <c r="BY27" s="100">
        <v>2861.5159391725911</v>
      </c>
      <c r="BZ27" s="100">
        <v>9.6945404252848935</v>
      </c>
      <c r="CA27" s="100">
        <v>4141.5076696817068</v>
      </c>
      <c r="CB27" s="100">
        <v>5.9053323884349647</v>
      </c>
      <c r="CC27" s="100">
        <v>2522.7579963394169</v>
      </c>
      <c r="CD27" s="100">
        <v>7.9913572454947204</v>
      </c>
      <c r="CE27" s="100">
        <v>3413.9078152753445</v>
      </c>
      <c r="CF27" s="100">
        <v>8.8739728674728209</v>
      </c>
      <c r="CG27" s="100">
        <v>3790.961208984389</v>
      </c>
      <c r="CH27" s="100">
        <v>6.606738835776186</v>
      </c>
      <c r="CI27" s="100">
        <v>2822.3988306435867</v>
      </c>
      <c r="CJ27" s="100">
        <v>6.3639379888134249</v>
      </c>
      <c r="CK27" s="100">
        <v>2718.6743088210951</v>
      </c>
      <c r="CL27" s="100">
        <v>9.8979966237594539</v>
      </c>
      <c r="CM27" s="100">
        <v>4228.4241576700388</v>
      </c>
      <c r="CN27" s="100">
        <v>8.3992067683871419</v>
      </c>
      <c r="CO27" s="100">
        <v>3588.1411314549869</v>
      </c>
      <c r="CP27" s="100">
        <v>10.373586779453097</v>
      </c>
      <c r="CQ27" s="100">
        <v>4431.5962721823626</v>
      </c>
      <c r="CR27" s="100">
        <v>5.1172811886095975</v>
      </c>
      <c r="CS27" s="100">
        <v>2186.10252377402</v>
      </c>
      <c r="CT27" s="100">
        <v>6.8432050060834539</v>
      </c>
      <c r="CU27" s="100">
        <v>2923.4171785988515</v>
      </c>
    </row>
    <row r="28" spans="2:99">
      <c r="C28" s="99" t="s">
        <v>194</v>
      </c>
      <c r="D28" s="100">
        <v>12</v>
      </c>
      <c r="E28" s="100">
        <v>8856</v>
      </c>
      <c r="F28" s="100">
        <v>15.098973374257247</v>
      </c>
      <c r="G28" s="100">
        <v>11143.042350201848</v>
      </c>
      <c r="H28" s="100">
        <v>17.070151863337397</v>
      </c>
      <c r="I28" s="100">
        <v>12597.772075142999</v>
      </c>
      <c r="J28" s="100">
        <v>6.7670281406511901</v>
      </c>
      <c r="K28" s="100">
        <v>4994.0667678005784</v>
      </c>
      <c r="L28" s="100">
        <v>8.4612471138396312</v>
      </c>
      <c r="M28" s="100">
        <v>6244.4003700136482</v>
      </c>
      <c r="N28" s="100">
        <v>7.3089588555733132</v>
      </c>
      <c r="O28" s="100">
        <v>5394.0116354131051</v>
      </c>
      <c r="P28" s="100">
        <v>7.7689632590709348</v>
      </c>
      <c r="Q28" s="100">
        <v>5733.49488519435</v>
      </c>
      <c r="R28" s="100">
        <v>5.8439714746297353</v>
      </c>
      <c r="S28" s="100">
        <v>4312.8509482767449</v>
      </c>
      <c r="T28" s="100">
        <v>8.8623729029401765</v>
      </c>
      <c r="U28" s="100">
        <v>6540.4312023698503</v>
      </c>
      <c r="V28" s="100">
        <v>6.9077386945549879</v>
      </c>
      <c r="W28" s="100">
        <v>5097.9111565815811</v>
      </c>
      <c r="X28" s="100">
        <v>6.7366010241943908</v>
      </c>
      <c r="Y28" s="100">
        <v>4971.6115558554602</v>
      </c>
      <c r="Z28" s="100">
        <v>5.1569842323143273</v>
      </c>
      <c r="AA28" s="100">
        <v>3805.8543634479734</v>
      </c>
      <c r="AB28" s="100">
        <v>8.4346336467787477</v>
      </c>
      <c r="AC28" s="100">
        <v>6224.7596313227159</v>
      </c>
      <c r="AD28" s="100">
        <v>7.7073659289692813</v>
      </c>
      <c r="AE28" s="100">
        <v>5688.0360555793295</v>
      </c>
      <c r="AF28" s="100">
        <v>7.5341331353710572</v>
      </c>
      <c r="AG28" s="100">
        <v>5560.1902539038401</v>
      </c>
      <c r="AH28" s="100">
        <v>8.5540062576043177</v>
      </c>
      <c r="AI28" s="100">
        <v>6312.8566181119868</v>
      </c>
      <c r="AJ28" s="100">
        <v>7.8711864598481833</v>
      </c>
      <c r="AK28" s="100">
        <v>5808.9356073679592</v>
      </c>
      <c r="AL28" s="100">
        <v>6.2071094261837816</v>
      </c>
      <c r="AM28" s="100">
        <v>4580.8467565236306</v>
      </c>
      <c r="AN28" s="100">
        <v>6.8119170604897317</v>
      </c>
      <c r="AO28" s="100">
        <v>5027.1947906414216</v>
      </c>
      <c r="AP28" s="100">
        <v>7.2140373119944394</v>
      </c>
      <c r="AQ28" s="100">
        <v>5323.9595362518967</v>
      </c>
      <c r="AR28" s="100">
        <v>8.1706755056375293</v>
      </c>
      <c r="AS28" s="100">
        <v>6029.958523160497</v>
      </c>
      <c r="AT28" s="100">
        <v>6.3535393973284364</v>
      </c>
      <c r="AU28" s="100">
        <v>4688.9120752283861</v>
      </c>
      <c r="AV28" s="100">
        <v>8.5306263236857323</v>
      </c>
      <c r="AW28" s="100">
        <v>6295.6022268800707</v>
      </c>
      <c r="AX28" s="100">
        <v>6.4073143918530491</v>
      </c>
      <c r="AY28" s="100">
        <v>4728.5980211875503</v>
      </c>
      <c r="AZ28" s="100">
        <v>8.0930350071945245</v>
      </c>
      <c r="BA28" s="100">
        <v>5972.6598353095587</v>
      </c>
      <c r="BB28" s="100">
        <v>8.3738956563214266</v>
      </c>
      <c r="BC28" s="100">
        <v>6179.9349943652132</v>
      </c>
      <c r="BD28" s="100">
        <v>9.0821382229017491</v>
      </c>
      <c r="BE28" s="100">
        <v>6702.6180085014912</v>
      </c>
      <c r="BF28" s="100">
        <v>7.8637956744398751</v>
      </c>
      <c r="BG28" s="100">
        <v>5803.4812077366278</v>
      </c>
      <c r="BH28" s="100">
        <v>6.9694388848364506</v>
      </c>
      <c r="BI28" s="100">
        <v>5143.4458970093001</v>
      </c>
      <c r="BJ28" s="100">
        <v>8.2171726778634877</v>
      </c>
      <c r="BK28" s="100">
        <v>6064.2734362632536</v>
      </c>
      <c r="BL28" s="100">
        <v>10.923279168768909</v>
      </c>
      <c r="BM28" s="100">
        <v>8061.3800265514546</v>
      </c>
      <c r="BN28" s="100">
        <v>8.1389138904552638</v>
      </c>
      <c r="BO28" s="100">
        <v>6006.5184511559846</v>
      </c>
      <c r="BP28" s="100">
        <v>7.1764716309155672</v>
      </c>
      <c r="BQ28" s="100">
        <v>5296.2360636156882</v>
      </c>
      <c r="BR28" s="100">
        <v>8.2940751604639438</v>
      </c>
      <c r="BS28" s="100">
        <v>6121.0274684223905</v>
      </c>
      <c r="BT28" s="100">
        <v>8.6446556495442479</v>
      </c>
      <c r="BU28" s="100">
        <v>6379.7558693636547</v>
      </c>
      <c r="BV28" s="100">
        <v>5.802232501924947</v>
      </c>
      <c r="BW28" s="100">
        <v>4282.047586420611</v>
      </c>
      <c r="BX28" s="100">
        <v>6.6983051010594359</v>
      </c>
      <c r="BY28" s="100">
        <v>4943.349164581864</v>
      </c>
      <c r="BZ28" s="100">
        <v>8.5540062576043177</v>
      </c>
      <c r="CA28" s="100">
        <v>6312.8566181119868</v>
      </c>
      <c r="CB28" s="100">
        <v>5.3147991495914679</v>
      </c>
      <c r="CC28" s="100">
        <v>3922.3217723985035</v>
      </c>
      <c r="CD28" s="100">
        <v>7.4205460136736692</v>
      </c>
      <c r="CE28" s="100">
        <v>5476.3629580911675</v>
      </c>
      <c r="CF28" s="100">
        <v>9.9179696754108004</v>
      </c>
      <c r="CG28" s="100">
        <v>7319.4616204531703</v>
      </c>
      <c r="CH28" s="100">
        <v>6.606738835776186</v>
      </c>
      <c r="CI28" s="100">
        <v>4875.7732608028255</v>
      </c>
      <c r="CJ28" s="100">
        <v>5.833609823078973</v>
      </c>
      <c r="CK28" s="100">
        <v>4305.2040494322819</v>
      </c>
      <c r="CL28" s="100">
        <v>9.2793718347744871</v>
      </c>
      <c r="CM28" s="100">
        <v>6848.1764140635714</v>
      </c>
      <c r="CN28" s="100">
        <v>6.9993389736559513</v>
      </c>
      <c r="CO28" s="100">
        <v>5165.5121625580923</v>
      </c>
      <c r="CP28" s="100">
        <v>9.7972764028168147</v>
      </c>
      <c r="CQ28" s="100">
        <v>7230.389985278809</v>
      </c>
      <c r="CR28" s="100">
        <v>5.1172811886095975</v>
      </c>
      <c r="CS28" s="100">
        <v>3776.5535171938827</v>
      </c>
      <c r="CT28" s="100">
        <v>6.8432050060834539</v>
      </c>
      <c r="CU28" s="100">
        <v>5050.2852944895894</v>
      </c>
    </row>
    <row r="29" spans="2:99">
      <c r="C29" s="99" t="s">
        <v>195</v>
      </c>
      <c r="D29" s="100">
        <v>13.41286979740398</v>
      </c>
      <c r="E29" s="100">
        <v>4538.9151394415067</v>
      </c>
      <c r="F29" s="100">
        <v>16.104182499218155</v>
      </c>
      <c r="G29" s="100">
        <v>5449.6553577354234</v>
      </c>
      <c r="H29" s="100">
        <v>15.074536354795985</v>
      </c>
      <c r="I29" s="100">
        <v>5101.2231024629609</v>
      </c>
      <c r="J29" s="100">
        <v>8.2708121719070107</v>
      </c>
      <c r="K29" s="100">
        <v>2798.8428389733322</v>
      </c>
      <c r="L29" s="100">
        <v>7.6151224024556692</v>
      </c>
      <c r="M29" s="100">
        <v>2576.9574209909983</v>
      </c>
      <c r="N29" s="100">
        <v>7.3089588555733132</v>
      </c>
      <c r="O29" s="100">
        <v>2473.3516767260089</v>
      </c>
      <c r="P29" s="100">
        <v>7.7689632590709348</v>
      </c>
      <c r="Q29" s="100">
        <v>2629.0171668696044</v>
      </c>
      <c r="R29" s="100">
        <v>5.8439714746297353</v>
      </c>
      <c r="S29" s="100">
        <v>1977.5999470147024</v>
      </c>
      <c r="T29" s="100">
        <v>9.4162712093739369</v>
      </c>
      <c r="U29" s="100">
        <v>3186.4661772521399</v>
      </c>
      <c r="V29" s="100">
        <v>6.2169648250994882</v>
      </c>
      <c r="W29" s="100">
        <v>2103.8208968136669</v>
      </c>
      <c r="X29" s="100">
        <v>7.4102611266138307</v>
      </c>
      <c r="Y29" s="100">
        <v>2507.6323652461201</v>
      </c>
      <c r="Z29" s="100">
        <v>5.1569842323143273</v>
      </c>
      <c r="AA29" s="100">
        <v>1745.1234642151683</v>
      </c>
      <c r="AB29" s="100">
        <v>7.7858156739496129</v>
      </c>
      <c r="AC29" s="100">
        <v>2634.7200240645489</v>
      </c>
      <c r="AD29" s="100">
        <v>7.7073659289692813</v>
      </c>
      <c r="AE29" s="100">
        <v>2608.1726303632045</v>
      </c>
      <c r="AF29" s="100">
        <v>8.2875464489081629</v>
      </c>
      <c r="AG29" s="100">
        <v>2804.5057183105223</v>
      </c>
      <c r="AH29" s="100">
        <v>10.264807509125182</v>
      </c>
      <c r="AI29" s="100">
        <v>3473.6108610879614</v>
      </c>
      <c r="AJ29" s="100">
        <v>7.2657105783214</v>
      </c>
      <c r="AK29" s="100">
        <v>2458.7164597039614</v>
      </c>
      <c r="AL29" s="100">
        <v>6.2071094261837816</v>
      </c>
      <c r="AM29" s="100">
        <v>2100.4858298205913</v>
      </c>
      <c r="AN29" s="100">
        <v>6.8119170604897317</v>
      </c>
      <c r="AO29" s="100">
        <v>2305.1527332697251</v>
      </c>
      <c r="AP29" s="100">
        <v>7.2140373119944394</v>
      </c>
      <c r="AQ29" s="100">
        <v>2441.2302263789184</v>
      </c>
      <c r="AR29" s="100">
        <v>8.7542951846116388</v>
      </c>
      <c r="AS29" s="100">
        <v>2962.4534904725783</v>
      </c>
      <c r="AT29" s="100">
        <v>6.84227319712293</v>
      </c>
      <c r="AU29" s="100">
        <v>2315.4252499063996</v>
      </c>
      <c r="AV29" s="100">
        <v>10.130118759376806</v>
      </c>
      <c r="AW29" s="100">
        <v>3428.0321881731111</v>
      </c>
      <c r="AX29" s="100">
        <v>5.8248312653209542</v>
      </c>
      <c r="AY29" s="100">
        <v>1971.1229001846107</v>
      </c>
      <c r="AZ29" s="100">
        <v>8.767454591127402</v>
      </c>
      <c r="BA29" s="100">
        <v>2966.9066336375126</v>
      </c>
      <c r="BB29" s="100">
        <v>7.8505271778013377</v>
      </c>
      <c r="BC29" s="100">
        <v>2656.6183969679723</v>
      </c>
      <c r="BD29" s="100">
        <v>9.6876141044285333</v>
      </c>
      <c r="BE29" s="100">
        <v>3278.2886129386156</v>
      </c>
      <c r="BF29" s="100">
        <v>8.9871950565027152</v>
      </c>
      <c r="BG29" s="100">
        <v>3041.2668071205185</v>
      </c>
      <c r="BH29" s="100">
        <v>6.3886523111000786</v>
      </c>
      <c r="BI29" s="100">
        <v>2161.9199420762666</v>
      </c>
      <c r="BJ29" s="100">
        <v>8.2171726778634877</v>
      </c>
      <c r="BK29" s="100">
        <v>2780.6912341890043</v>
      </c>
      <c r="BL29" s="100">
        <v>10.923279168768909</v>
      </c>
      <c r="BM29" s="100">
        <v>3696.4376707113984</v>
      </c>
      <c r="BN29" s="100">
        <v>8.1389138904552638</v>
      </c>
      <c r="BO29" s="100">
        <v>2754.2084605300611</v>
      </c>
      <c r="BP29" s="100">
        <v>7.1764716309155672</v>
      </c>
      <c r="BQ29" s="100">
        <v>2428.5179999018278</v>
      </c>
      <c r="BR29" s="100">
        <v>10.367593950579929</v>
      </c>
      <c r="BS29" s="100">
        <v>3508.3937928762475</v>
      </c>
      <c r="BT29" s="100">
        <v>10.373586779453097</v>
      </c>
      <c r="BU29" s="100">
        <v>3510.4217661669277</v>
      </c>
      <c r="BV29" s="100">
        <v>6.3824557521174405</v>
      </c>
      <c r="BW29" s="100">
        <v>2159.8230265165416</v>
      </c>
      <c r="BX29" s="100">
        <v>6.6983051010594359</v>
      </c>
      <c r="BY29" s="100">
        <v>2266.7064461985128</v>
      </c>
      <c r="BZ29" s="100">
        <v>9.6945404252848935</v>
      </c>
      <c r="CA29" s="100">
        <v>3280.6324799164076</v>
      </c>
      <c r="CB29" s="100">
        <v>6.4958656272784614</v>
      </c>
      <c r="CC29" s="100">
        <v>2198.200928271031</v>
      </c>
      <c r="CD29" s="100">
        <v>7.9913572454947204</v>
      </c>
      <c r="CE29" s="100">
        <v>2704.2752918754131</v>
      </c>
      <c r="CF29" s="100">
        <v>9.3959712714418107</v>
      </c>
      <c r="CG29" s="100">
        <v>3179.5966782559085</v>
      </c>
      <c r="CH29" s="100">
        <v>7.2073514572103852</v>
      </c>
      <c r="CI29" s="100">
        <v>2438.9677331199941</v>
      </c>
      <c r="CJ29" s="100">
        <v>6.3639379888134249</v>
      </c>
      <c r="CK29" s="100">
        <v>2153.5566154144626</v>
      </c>
      <c r="CL29" s="100">
        <v>9.2793718347744871</v>
      </c>
      <c r="CM29" s="100">
        <v>3140.1394288876863</v>
      </c>
      <c r="CN29" s="100">
        <v>8.3992067683871419</v>
      </c>
      <c r="CO29" s="100">
        <v>2842.2915704222087</v>
      </c>
      <c r="CP29" s="100">
        <v>10.373586779453097</v>
      </c>
      <c r="CQ29" s="100">
        <v>3510.4217661669277</v>
      </c>
      <c r="CR29" s="100">
        <v>5.1172811886095975</v>
      </c>
      <c r="CS29" s="100">
        <v>1731.6879542254876</v>
      </c>
      <c r="CT29" s="100">
        <v>7.4134720899237418</v>
      </c>
      <c r="CU29" s="100">
        <v>2508.7189552301943</v>
      </c>
    </row>
    <row r="30" spans="2:99">
      <c r="C30" s="99" t="s">
        <v>196</v>
      </c>
      <c r="D30" s="100">
        <v>13</v>
      </c>
      <c r="E30" s="100">
        <v>1809.6</v>
      </c>
      <c r="F30" s="100">
        <v>16.104182499218155</v>
      </c>
      <c r="G30" s="100">
        <v>2241.7022038911668</v>
      </c>
      <c r="H30" s="100">
        <v>15.087689829171747</v>
      </c>
      <c r="I30" s="100">
        <v>2100.206424220707</v>
      </c>
      <c r="J30" s="100">
        <v>8.2708121719070107</v>
      </c>
      <c r="K30" s="100">
        <v>1151.2970543294557</v>
      </c>
      <c r="L30" s="100">
        <v>9.3073718252235942</v>
      </c>
      <c r="M30" s="100">
        <v>1295.5861580711241</v>
      </c>
      <c r="N30" s="100">
        <v>7.3089588555733132</v>
      </c>
      <c r="O30" s="100">
        <v>1017.4070726958051</v>
      </c>
      <c r="P30" s="100">
        <v>8.8048250269470589</v>
      </c>
      <c r="Q30" s="100">
        <v>1225.6316437510304</v>
      </c>
      <c r="R30" s="100">
        <v>5.8439714746297353</v>
      </c>
      <c r="S30" s="100">
        <v>813.48082926845905</v>
      </c>
      <c r="T30" s="100">
        <v>10.524067822241461</v>
      </c>
      <c r="U30" s="100">
        <v>1464.9502408560113</v>
      </c>
      <c r="V30" s="100">
        <v>7.5985125640104867</v>
      </c>
      <c r="W30" s="100">
        <v>1057.7129489102597</v>
      </c>
      <c r="X30" s="100">
        <v>8.0839212290332707</v>
      </c>
      <c r="Y30" s="100">
        <v>1125.2818350814312</v>
      </c>
      <c r="Z30" s="100">
        <v>5.7299824803492516</v>
      </c>
      <c r="AA30" s="100">
        <v>797.61356126461578</v>
      </c>
      <c r="AB30" s="100">
        <v>9.0834516196078816</v>
      </c>
      <c r="AC30" s="100">
        <v>1264.416465449417</v>
      </c>
      <c r="AD30" s="100">
        <v>7.7073659289692813</v>
      </c>
      <c r="AE30" s="100">
        <v>1072.8653373125239</v>
      </c>
      <c r="AF30" s="100">
        <v>6.7807198218339515</v>
      </c>
      <c r="AG30" s="100">
        <v>943.87619919928602</v>
      </c>
      <c r="AH30" s="100">
        <v>9.6945404252848935</v>
      </c>
      <c r="AI30" s="100">
        <v>1349.4800271996571</v>
      </c>
      <c r="AJ30" s="100">
        <v>8.4766623413749667</v>
      </c>
      <c r="AK30" s="100">
        <v>1179.9513979193953</v>
      </c>
      <c r="AL30" s="100">
        <v>6.9829981044567546</v>
      </c>
      <c r="AM30" s="100">
        <v>972.03333614038013</v>
      </c>
      <c r="AN30" s="100">
        <v>8.0504474351242301</v>
      </c>
      <c r="AO30" s="100">
        <v>1120.6222829692927</v>
      </c>
      <c r="AP30" s="100">
        <v>7.7689632590709348</v>
      </c>
      <c r="AQ30" s="100">
        <v>1081.439685662674</v>
      </c>
      <c r="AR30" s="100">
        <v>8.7542951846116388</v>
      </c>
      <c r="AS30" s="100">
        <v>1218.59788969794</v>
      </c>
      <c r="AT30" s="100">
        <v>7.3310069969174254</v>
      </c>
      <c r="AU30" s="100">
        <v>1020.4761739709055</v>
      </c>
      <c r="AV30" s="100">
        <v>9.0637904689160909</v>
      </c>
      <c r="AW30" s="100">
        <v>1261.6796332731196</v>
      </c>
      <c r="AX30" s="100">
        <v>6.989797518385144</v>
      </c>
      <c r="AY30" s="100">
        <v>972.97981455921195</v>
      </c>
      <c r="AZ30" s="100">
        <v>8.0930350071945245</v>
      </c>
      <c r="BA30" s="100">
        <v>1126.5504730014777</v>
      </c>
      <c r="BB30" s="100">
        <v>8.3738956563214266</v>
      </c>
      <c r="BC30" s="100">
        <v>1165.6462753599426</v>
      </c>
      <c r="BD30" s="100">
        <v>11.504041749008884</v>
      </c>
      <c r="BE30" s="100">
        <v>1601.3626114620365</v>
      </c>
      <c r="BF30" s="100">
        <v>7.8637956744398751</v>
      </c>
      <c r="BG30" s="100">
        <v>1094.6403578820305</v>
      </c>
      <c r="BH30" s="100">
        <v>6.9694388848364506</v>
      </c>
      <c r="BI30" s="100">
        <v>970.1458927692338</v>
      </c>
      <c r="BJ30" s="100">
        <v>9.3127957015786205</v>
      </c>
      <c r="BK30" s="100">
        <v>1296.3411616597439</v>
      </c>
      <c r="BL30" s="100">
        <v>11.565825002225901</v>
      </c>
      <c r="BM30" s="100">
        <v>1609.9628403098454</v>
      </c>
      <c r="BN30" s="100">
        <v>8.6475960086087191</v>
      </c>
      <c r="BO30" s="100">
        <v>1203.7453643983335</v>
      </c>
      <c r="BP30" s="100">
        <v>7.6890767474095369</v>
      </c>
      <c r="BQ30" s="100">
        <v>1070.3194832394074</v>
      </c>
      <c r="BR30" s="100">
        <v>10.367593950579929</v>
      </c>
      <c r="BS30" s="100">
        <v>1443.1690779207261</v>
      </c>
      <c r="BT30" s="100">
        <v>10.373586779453097</v>
      </c>
      <c r="BU30" s="100">
        <v>1444.003279699871</v>
      </c>
      <c r="BV30" s="100">
        <v>6.3824557521174405</v>
      </c>
      <c r="BW30" s="100">
        <v>888.43784069474771</v>
      </c>
      <c r="BX30" s="100">
        <v>6.6983051010594359</v>
      </c>
      <c r="BY30" s="100">
        <v>932.40407006747341</v>
      </c>
      <c r="BZ30" s="100">
        <v>8.5540062576043177</v>
      </c>
      <c r="CA30" s="100">
        <v>1190.7176710585209</v>
      </c>
      <c r="CB30" s="100">
        <v>6.4958656272784614</v>
      </c>
      <c r="CC30" s="100">
        <v>904.22449531716177</v>
      </c>
      <c r="CD30" s="100">
        <v>8.5621684773157725</v>
      </c>
      <c r="CE30" s="100">
        <v>1191.8538520423554</v>
      </c>
      <c r="CF30" s="100">
        <v>10.43996807937979</v>
      </c>
      <c r="CG30" s="100">
        <v>1453.2435566496667</v>
      </c>
      <c r="CH30" s="100">
        <v>6.606738835776186</v>
      </c>
      <c r="CI30" s="100">
        <v>919.65804594004499</v>
      </c>
      <c r="CJ30" s="100">
        <v>6.3639379888134249</v>
      </c>
      <c r="CK30" s="100">
        <v>885.86016804282872</v>
      </c>
      <c r="CL30" s="100">
        <v>9.8979966237594539</v>
      </c>
      <c r="CM30" s="100">
        <v>1377.8011300273158</v>
      </c>
      <c r="CN30" s="100">
        <v>8.3992067683871419</v>
      </c>
      <c r="CO30" s="100">
        <v>1169.1695821594901</v>
      </c>
      <c r="CP30" s="100">
        <v>10.373586779453097</v>
      </c>
      <c r="CQ30" s="100">
        <v>1444.003279699871</v>
      </c>
      <c r="CR30" s="100">
        <v>5.6290093074705565</v>
      </c>
      <c r="CS30" s="100">
        <v>783.55809559990143</v>
      </c>
      <c r="CT30" s="100">
        <v>7.4134720899237418</v>
      </c>
      <c r="CU30" s="100">
        <v>1031.9553149173848</v>
      </c>
    </row>
    <row r="31" spans="2:99">
      <c r="C31" s="99" t="s">
        <v>197</v>
      </c>
      <c r="D31" s="100">
        <v>14.41286979740398</v>
      </c>
      <c r="E31" s="100">
        <v>4911.9060269552765</v>
      </c>
      <c r="F31" s="100">
        <v>15.109391624179061</v>
      </c>
      <c r="G31" s="100">
        <v>5149.2806655202239</v>
      </c>
      <c r="H31" s="100">
        <v>17.074536354795985</v>
      </c>
      <c r="I31" s="100">
        <v>5819.0019897144721</v>
      </c>
      <c r="J31" s="100">
        <v>9.0227041875349201</v>
      </c>
      <c r="K31" s="100">
        <v>3074.9375871119009</v>
      </c>
      <c r="L31" s="100">
        <v>7.6151224024556692</v>
      </c>
      <c r="M31" s="100">
        <v>2595.2337147568924</v>
      </c>
      <c r="N31" s="100">
        <v>8.4334140641230526</v>
      </c>
      <c r="O31" s="100">
        <v>2874.1075130531362</v>
      </c>
      <c r="P31" s="100">
        <v>8.8048250269470589</v>
      </c>
      <c r="Q31" s="100">
        <v>3000.6843691835579</v>
      </c>
      <c r="R31" s="100">
        <v>5.3127013405724863</v>
      </c>
      <c r="S31" s="100">
        <v>1810.5686168671034</v>
      </c>
      <c r="T31" s="100">
        <v>9.4162712093739369</v>
      </c>
      <c r="U31" s="100">
        <v>3209.0652281546377</v>
      </c>
      <c r="V31" s="100">
        <v>6.2169648250994882</v>
      </c>
      <c r="W31" s="100">
        <v>2118.7416123939056</v>
      </c>
      <c r="X31" s="100">
        <v>8.0839212290332707</v>
      </c>
      <c r="Y31" s="100">
        <v>2755.0003548545387</v>
      </c>
      <c r="Z31" s="100">
        <v>5.7299824803492516</v>
      </c>
      <c r="AA31" s="100">
        <v>1952.7780293030251</v>
      </c>
      <c r="AB31" s="100">
        <v>8.4346336467787477</v>
      </c>
      <c r="AC31" s="100">
        <v>2874.5231468221973</v>
      </c>
      <c r="AD31" s="100">
        <v>7.7073659289692813</v>
      </c>
      <c r="AE31" s="100">
        <v>2626.6703085927311</v>
      </c>
      <c r="AF31" s="100">
        <v>6.7807198218339515</v>
      </c>
      <c r="AG31" s="100">
        <v>2310.8693152810106</v>
      </c>
      <c r="AH31" s="100">
        <v>10.264807509125182</v>
      </c>
      <c r="AI31" s="100">
        <v>3498.2463991098621</v>
      </c>
      <c r="AJ31" s="100">
        <v>7.2657105783214</v>
      </c>
      <c r="AK31" s="100">
        <v>2476.154165091933</v>
      </c>
      <c r="AL31" s="100">
        <v>6.9829981044567546</v>
      </c>
      <c r="AM31" s="100">
        <v>2379.8057539988622</v>
      </c>
      <c r="AN31" s="100">
        <v>6.8119170604897317</v>
      </c>
      <c r="AO31" s="100">
        <v>2321.5013342149005</v>
      </c>
      <c r="AP31" s="100">
        <v>7.2140373119944394</v>
      </c>
      <c r="AQ31" s="100">
        <v>2458.5439159277053</v>
      </c>
      <c r="AR31" s="100">
        <v>8.1706755056375293</v>
      </c>
      <c r="AS31" s="100">
        <v>2784.5662123212701</v>
      </c>
      <c r="AT31" s="100">
        <v>7.8197407967119208</v>
      </c>
      <c r="AU31" s="100">
        <v>2664.9676635194228</v>
      </c>
      <c r="AV31" s="100">
        <v>9.0637904689160909</v>
      </c>
      <c r="AW31" s="100">
        <v>3088.9397918066038</v>
      </c>
      <c r="AX31" s="100">
        <v>5.8248312653209542</v>
      </c>
      <c r="AY31" s="100">
        <v>1985.1024952213813</v>
      </c>
      <c r="AZ31" s="100">
        <v>7.418615423261647</v>
      </c>
      <c r="BA31" s="100">
        <v>2528.2641362475692</v>
      </c>
      <c r="BB31" s="100">
        <v>7.8505271778013377</v>
      </c>
      <c r="BC31" s="100">
        <v>2675.4596621946962</v>
      </c>
      <c r="BD31" s="100">
        <v>10.293089985955316</v>
      </c>
      <c r="BE31" s="100">
        <v>3507.8850672135718</v>
      </c>
      <c r="BF31" s="100">
        <v>8.9871950565027152</v>
      </c>
      <c r="BG31" s="100">
        <v>3062.8360752561252</v>
      </c>
      <c r="BH31" s="100">
        <v>6.3886523111000786</v>
      </c>
      <c r="BI31" s="100">
        <v>2177.2527076229067</v>
      </c>
      <c r="BJ31" s="100">
        <v>8.764984189721055</v>
      </c>
      <c r="BK31" s="100">
        <v>2987.1066118569356</v>
      </c>
      <c r="BL31" s="100">
        <v>9.6381875018549188</v>
      </c>
      <c r="BM31" s="100">
        <v>3284.6943006321562</v>
      </c>
      <c r="BN31" s="100">
        <v>7.1215496541483558</v>
      </c>
      <c r="BO31" s="100">
        <v>2427.0241221337596</v>
      </c>
      <c r="BP31" s="100">
        <v>7.6890767474095369</v>
      </c>
      <c r="BQ31" s="100">
        <v>2620.4373555171701</v>
      </c>
      <c r="BR31" s="100">
        <v>9.849214253050933</v>
      </c>
      <c r="BS31" s="100">
        <v>3356.6122174397583</v>
      </c>
      <c r="BT31" s="100">
        <v>9.2209660261805304</v>
      </c>
      <c r="BU31" s="100">
        <v>3142.5052217223247</v>
      </c>
      <c r="BV31" s="100">
        <v>6.3824557521174405</v>
      </c>
      <c r="BW31" s="100">
        <v>2175.140920321624</v>
      </c>
      <c r="BX31" s="100">
        <v>6.1830508625164029</v>
      </c>
      <c r="BY31" s="100">
        <v>2107.1837339455901</v>
      </c>
      <c r="BZ31" s="100">
        <v>8.5540062576043177</v>
      </c>
      <c r="CA31" s="100">
        <v>2915.2053325915517</v>
      </c>
      <c r="CB31" s="100">
        <v>5.9053323884349647</v>
      </c>
      <c r="CC31" s="100">
        <v>2012.537277978636</v>
      </c>
      <c r="CD31" s="100">
        <v>7.4205460136736692</v>
      </c>
      <c r="CE31" s="100">
        <v>2528.9220814599867</v>
      </c>
      <c r="CF31" s="100">
        <v>9.3959712714418107</v>
      </c>
      <c r="CG31" s="100">
        <v>3202.147009307369</v>
      </c>
      <c r="CH31" s="100">
        <v>7.2073514572103852</v>
      </c>
      <c r="CI31" s="100">
        <v>2456.2653766172994</v>
      </c>
      <c r="CJ31" s="100">
        <v>6.3639379888134249</v>
      </c>
      <c r="CK31" s="100">
        <v>2168.8300665876154</v>
      </c>
      <c r="CL31" s="100">
        <v>9.8979966237594539</v>
      </c>
      <c r="CM31" s="100">
        <v>3373.2372493772218</v>
      </c>
      <c r="CN31" s="100">
        <v>7.4659615718996815</v>
      </c>
      <c r="CO31" s="100">
        <v>2544.3997037034114</v>
      </c>
      <c r="CP31" s="100">
        <v>9.7972764028168147</v>
      </c>
      <c r="CQ31" s="100">
        <v>3338.9117980799706</v>
      </c>
      <c r="CR31" s="100">
        <v>5.1172811886095975</v>
      </c>
      <c r="CS31" s="100">
        <v>1743.9694290781508</v>
      </c>
      <c r="CT31" s="100">
        <v>6.8432050060834539</v>
      </c>
      <c r="CU31" s="100">
        <v>2332.1642660732414</v>
      </c>
    </row>
    <row r="32" spans="2:99">
      <c r="C32" s="99" t="s">
        <v>198</v>
      </c>
      <c r="D32" s="100">
        <v>14.41286979740398</v>
      </c>
      <c r="E32" s="100">
        <v>12106.810629819343</v>
      </c>
      <c r="F32" s="100">
        <v>13.104182499218155</v>
      </c>
      <c r="G32" s="100">
        <v>11007.513299343249</v>
      </c>
      <c r="H32" s="100">
        <v>15.074536354795985</v>
      </c>
      <c r="I32" s="100">
        <v>12662.610538028628</v>
      </c>
      <c r="J32" s="100">
        <v>8.2708121719070107</v>
      </c>
      <c r="K32" s="100">
        <v>6947.4822244018887</v>
      </c>
      <c r="L32" s="100">
        <v>6.7689976910717053</v>
      </c>
      <c r="M32" s="100">
        <v>5685.9580605002329</v>
      </c>
      <c r="N32" s="100">
        <v>6.746731251298443</v>
      </c>
      <c r="O32" s="100">
        <v>5667.2542510906924</v>
      </c>
      <c r="P32" s="100">
        <v>7.2510323751328718</v>
      </c>
      <c r="Q32" s="100">
        <v>6090.8671951116121</v>
      </c>
      <c r="R32" s="100">
        <v>5.3127013405724863</v>
      </c>
      <c r="S32" s="100">
        <v>4462.6691260808884</v>
      </c>
      <c r="T32" s="100">
        <v>8.8623729029401765</v>
      </c>
      <c r="U32" s="100">
        <v>7444.3932384697482</v>
      </c>
      <c r="V32" s="100">
        <v>6.2169648250994882</v>
      </c>
      <c r="W32" s="100">
        <v>5222.2504530835704</v>
      </c>
      <c r="X32" s="100">
        <v>7.4102611266138307</v>
      </c>
      <c r="Y32" s="100">
        <v>6224.6193463556174</v>
      </c>
      <c r="Z32" s="100">
        <v>5.1569842323143273</v>
      </c>
      <c r="AA32" s="100">
        <v>4331.8667551440349</v>
      </c>
      <c r="AB32" s="100">
        <v>9.0834516196078816</v>
      </c>
      <c r="AC32" s="100">
        <v>7630.0993604706209</v>
      </c>
      <c r="AD32" s="100">
        <v>7.1144916267408753</v>
      </c>
      <c r="AE32" s="100">
        <v>5976.1729664623354</v>
      </c>
      <c r="AF32" s="100">
        <v>6.7807198218339515</v>
      </c>
      <c r="AG32" s="100">
        <v>5695.8046503405194</v>
      </c>
      <c r="AH32" s="100">
        <v>9.1242733414446047</v>
      </c>
      <c r="AI32" s="100">
        <v>7664.3896068134682</v>
      </c>
      <c r="AJ32" s="100">
        <v>7.8711864598481833</v>
      </c>
      <c r="AK32" s="100">
        <v>6611.796626272474</v>
      </c>
      <c r="AL32" s="100">
        <v>6.9829981044567546</v>
      </c>
      <c r="AM32" s="100">
        <v>5865.7184077436741</v>
      </c>
      <c r="AN32" s="100">
        <v>6.1926518731724842</v>
      </c>
      <c r="AO32" s="100">
        <v>5201.8275734648869</v>
      </c>
      <c r="AP32" s="100">
        <v>7.2140373119944394</v>
      </c>
      <c r="AQ32" s="100">
        <v>6059.7913420753293</v>
      </c>
      <c r="AR32" s="100">
        <v>7.5870558266634207</v>
      </c>
      <c r="AS32" s="100">
        <v>6373.1268943972736</v>
      </c>
      <c r="AT32" s="100">
        <v>6.84227319712293</v>
      </c>
      <c r="AU32" s="100">
        <v>5747.5094855832613</v>
      </c>
      <c r="AV32" s="100">
        <v>8.5306263236857323</v>
      </c>
      <c r="AW32" s="100">
        <v>7165.726111896015</v>
      </c>
      <c r="AX32" s="100">
        <v>6.4073143918530491</v>
      </c>
      <c r="AY32" s="100">
        <v>5382.1440891565617</v>
      </c>
      <c r="AZ32" s="100">
        <v>7.418615423261647</v>
      </c>
      <c r="BA32" s="100">
        <v>6231.6369555397832</v>
      </c>
      <c r="BB32" s="100">
        <v>7.8505271778013377</v>
      </c>
      <c r="BC32" s="100">
        <v>6594.4428293531237</v>
      </c>
      <c r="BD32" s="100">
        <v>10.293089985955316</v>
      </c>
      <c r="BE32" s="100">
        <v>8646.1955882024649</v>
      </c>
      <c r="BF32" s="100">
        <v>7.3020959834084556</v>
      </c>
      <c r="BG32" s="100">
        <v>6133.7606260631028</v>
      </c>
      <c r="BH32" s="100">
        <v>5.8078657373637075</v>
      </c>
      <c r="BI32" s="100">
        <v>4878.6072193855143</v>
      </c>
      <c r="BJ32" s="100">
        <v>8.2171726778634877</v>
      </c>
      <c r="BK32" s="100">
        <v>6902.4250494053294</v>
      </c>
      <c r="BL32" s="100">
        <v>10.923279168768909</v>
      </c>
      <c r="BM32" s="100">
        <v>9175.5545017658842</v>
      </c>
      <c r="BN32" s="100">
        <v>6.6128675359949023</v>
      </c>
      <c r="BO32" s="100">
        <v>5554.808730235718</v>
      </c>
      <c r="BP32" s="100">
        <v>7.1764716309155672</v>
      </c>
      <c r="BQ32" s="100">
        <v>6028.2361699690764</v>
      </c>
      <c r="BR32" s="100">
        <v>9.3308345555219372</v>
      </c>
      <c r="BS32" s="100">
        <v>7837.9010266384275</v>
      </c>
      <c r="BT32" s="100">
        <v>9.7972764028168147</v>
      </c>
      <c r="BU32" s="100">
        <v>8229.7121783661241</v>
      </c>
      <c r="BV32" s="100">
        <v>5.802232501924947</v>
      </c>
      <c r="BW32" s="100">
        <v>4873.8753016169558</v>
      </c>
      <c r="BX32" s="100">
        <v>6.1830508625164029</v>
      </c>
      <c r="BY32" s="100">
        <v>5193.7627245137783</v>
      </c>
      <c r="BZ32" s="100">
        <v>8.5540062576043177</v>
      </c>
      <c r="CA32" s="100">
        <v>7185.3652563876267</v>
      </c>
      <c r="CB32" s="100">
        <v>5.3147991495914679</v>
      </c>
      <c r="CC32" s="100">
        <v>4464.4312856568331</v>
      </c>
      <c r="CD32" s="100">
        <v>7.9913572454947204</v>
      </c>
      <c r="CE32" s="100">
        <v>6712.7400862155655</v>
      </c>
      <c r="CF32" s="100">
        <v>9.9179696754108004</v>
      </c>
      <c r="CG32" s="100">
        <v>8331.0945273450725</v>
      </c>
      <c r="CH32" s="100">
        <v>6.0061262143419878</v>
      </c>
      <c r="CI32" s="100">
        <v>5045.1460200472693</v>
      </c>
      <c r="CJ32" s="100">
        <v>5.833609823078973</v>
      </c>
      <c r="CK32" s="100">
        <v>4900.2322513863373</v>
      </c>
      <c r="CL32" s="100">
        <v>8.6607470457895221</v>
      </c>
      <c r="CM32" s="100">
        <v>7275.0275184631982</v>
      </c>
      <c r="CN32" s="100">
        <v>7.4659615718996815</v>
      </c>
      <c r="CO32" s="100">
        <v>6271.4077203957322</v>
      </c>
      <c r="CP32" s="100">
        <v>9.2209660261805304</v>
      </c>
      <c r="CQ32" s="100">
        <v>7745.6114619916452</v>
      </c>
      <c r="CR32" s="100">
        <v>4.6055530697486375</v>
      </c>
      <c r="CS32" s="100">
        <v>3868.6645785888554</v>
      </c>
      <c r="CT32" s="100">
        <v>7.4134720899237418</v>
      </c>
      <c r="CU32" s="100">
        <v>6227.3165555359428</v>
      </c>
    </row>
    <row r="33" spans="2:99">
      <c r="C33" s="99" t="s">
        <v>199</v>
      </c>
      <c r="D33" s="100">
        <v>14</v>
      </c>
      <c r="E33" s="100">
        <v>6636</v>
      </c>
      <c r="F33" s="100">
        <v>15.114600749139969</v>
      </c>
      <c r="G33" s="100">
        <v>7164.3207550923453</v>
      </c>
      <c r="H33" s="100">
        <v>17.078920846254572</v>
      </c>
      <c r="I33" s="100">
        <v>8095.4084811246676</v>
      </c>
      <c r="J33" s="100">
        <v>9.0227041875349201</v>
      </c>
      <c r="K33" s="100">
        <v>4276.7617848915525</v>
      </c>
      <c r="L33" s="100">
        <v>8.4612471138396312</v>
      </c>
      <c r="M33" s="100">
        <v>4010.6311319599854</v>
      </c>
      <c r="N33" s="100">
        <v>7.8711864598481833</v>
      </c>
      <c r="O33" s="100">
        <v>3730.9423819680387</v>
      </c>
      <c r="P33" s="100">
        <v>7.7689632590709348</v>
      </c>
      <c r="Q33" s="100">
        <v>3682.4885847996229</v>
      </c>
      <c r="R33" s="100">
        <v>5.3127013405724863</v>
      </c>
      <c r="S33" s="100">
        <v>2518.2204354313585</v>
      </c>
      <c r="T33" s="100">
        <v>9.4162712093739369</v>
      </c>
      <c r="U33" s="100">
        <v>4463.3125532432459</v>
      </c>
      <c r="V33" s="100">
        <v>7.5985125640104867</v>
      </c>
      <c r="W33" s="100">
        <v>3601.6949553409709</v>
      </c>
      <c r="X33" s="100">
        <v>7.4102611266138307</v>
      </c>
      <c r="Y33" s="100">
        <v>3512.4637740149556</v>
      </c>
      <c r="Z33" s="100">
        <v>5.1569842323143273</v>
      </c>
      <c r="AA33" s="100">
        <v>2444.4105261169912</v>
      </c>
      <c r="AB33" s="100">
        <v>7.7858156739496129</v>
      </c>
      <c r="AC33" s="100">
        <v>3690.4766294521164</v>
      </c>
      <c r="AD33" s="100">
        <v>7.1144916267408753</v>
      </c>
      <c r="AE33" s="100">
        <v>3372.269031075175</v>
      </c>
      <c r="AF33" s="100">
        <v>7.5341331353710572</v>
      </c>
      <c r="AG33" s="100">
        <v>3571.179106165881</v>
      </c>
      <c r="AH33" s="100">
        <v>10.264807509125182</v>
      </c>
      <c r="AI33" s="100">
        <v>4865.5187593253368</v>
      </c>
      <c r="AJ33" s="100">
        <v>8.4766623413749667</v>
      </c>
      <c r="AK33" s="100">
        <v>4017.9379498117341</v>
      </c>
      <c r="AL33" s="100">
        <v>6.9829981044567546</v>
      </c>
      <c r="AM33" s="100">
        <v>3309.9411015125015</v>
      </c>
      <c r="AN33" s="100">
        <v>7.43118224780698</v>
      </c>
      <c r="AO33" s="100">
        <v>3522.3803854605085</v>
      </c>
      <c r="AP33" s="100">
        <v>7.2140373119944394</v>
      </c>
      <c r="AQ33" s="100">
        <v>3419.4536858853644</v>
      </c>
      <c r="AR33" s="100">
        <v>8.1706755056375293</v>
      </c>
      <c r="AS33" s="100">
        <v>3872.9001896721888</v>
      </c>
      <c r="AT33" s="100">
        <v>7.3310069969174254</v>
      </c>
      <c r="AU33" s="100">
        <v>3474.8973165388597</v>
      </c>
      <c r="AV33" s="100">
        <v>8.5306263236857323</v>
      </c>
      <c r="AW33" s="100">
        <v>4043.5168774270369</v>
      </c>
      <c r="AX33" s="100">
        <v>5.8248312653209542</v>
      </c>
      <c r="AY33" s="100">
        <v>2760.9700197621323</v>
      </c>
      <c r="AZ33" s="100">
        <v>8.0930350071945245</v>
      </c>
      <c r="BA33" s="100">
        <v>3836.0985934102046</v>
      </c>
      <c r="BB33" s="100">
        <v>8.3738956563214266</v>
      </c>
      <c r="BC33" s="100">
        <v>3969.2265410963564</v>
      </c>
      <c r="BD33" s="100">
        <v>10.8985658674821</v>
      </c>
      <c r="BE33" s="100">
        <v>5165.9202211865158</v>
      </c>
      <c r="BF33" s="100">
        <v>8.9871950565027152</v>
      </c>
      <c r="BG33" s="100">
        <v>4259.9304567822874</v>
      </c>
      <c r="BH33" s="100">
        <v>7.5502254585728199</v>
      </c>
      <c r="BI33" s="100">
        <v>3578.8068673635166</v>
      </c>
      <c r="BJ33" s="100">
        <v>7.6693611660059222</v>
      </c>
      <c r="BK33" s="100">
        <v>3635.2771926868072</v>
      </c>
      <c r="BL33" s="100">
        <v>10.280733335311913</v>
      </c>
      <c r="BM33" s="100">
        <v>4873.0676009378467</v>
      </c>
      <c r="BN33" s="100">
        <v>7.6302317723018112</v>
      </c>
      <c r="BO33" s="100">
        <v>3616.7298600710583</v>
      </c>
      <c r="BP33" s="100">
        <v>7.6890767474095369</v>
      </c>
      <c r="BQ33" s="100">
        <v>3644.6223782721204</v>
      </c>
      <c r="BR33" s="100">
        <v>10.367593950579929</v>
      </c>
      <c r="BS33" s="100">
        <v>4914.2395325748867</v>
      </c>
      <c r="BT33" s="100">
        <v>10.373586779453097</v>
      </c>
      <c r="BU33" s="100">
        <v>4917.0801334607677</v>
      </c>
      <c r="BV33" s="100">
        <v>5.802232501924947</v>
      </c>
      <c r="BW33" s="100">
        <v>2750.2582059124247</v>
      </c>
      <c r="BX33" s="100">
        <v>6.1830508625164029</v>
      </c>
      <c r="BY33" s="100">
        <v>2930.766108832775</v>
      </c>
      <c r="BZ33" s="100">
        <v>9.1242733414446047</v>
      </c>
      <c r="CA33" s="100">
        <v>4324.9055638447426</v>
      </c>
      <c r="CB33" s="100">
        <v>5.9053323884349647</v>
      </c>
      <c r="CC33" s="100">
        <v>2799.1275521181733</v>
      </c>
      <c r="CD33" s="100">
        <v>6.849734781852618</v>
      </c>
      <c r="CE33" s="100">
        <v>3246.7742865981409</v>
      </c>
      <c r="CF33" s="100">
        <v>9.3959712714418107</v>
      </c>
      <c r="CG33" s="100">
        <v>4453.6903826634179</v>
      </c>
      <c r="CH33" s="100">
        <v>6.0061262143419878</v>
      </c>
      <c r="CI33" s="100">
        <v>2846.9038255981022</v>
      </c>
      <c r="CJ33" s="100">
        <v>6.3639379888134249</v>
      </c>
      <c r="CK33" s="100">
        <v>3016.5066066975633</v>
      </c>
      <c r="CL33" s="100">
        <v>9.2793718347744871</v>
      </c>
      <c r="CM33" s="100">
        <v>4398.4222496831071</v>
      </c>
      <c r="CN33" s="100">
        <v>8.3992067683871419</v>
      </c>
      <c r="CO33" s="100">
        <v>3981.2240082155054</v>
      </c>
      <c r="CP33" s="100">
        <v>9.2209660261805304</v>
      </c>
      <c r="CQ33" s="100">
        <v>4370.7378964095715</v>
      </c>
      <c r="CR33" s="100">
        <v>5.1172811886095975</v>
      </c>
      <c r="CS33" s="100">
        <v>2425.5912834009491</v>
      </c>
      <c r="CT33" s="100">
        <v>6.8432050060834539</v>
      </c>
      <c r="CU33" s="100">
        <v>3243.6791728835574</v>
      </c>
    </row>
    <row r="34" spans="2:99">
      <c r="C34" s="99" t="s">
        <v>200</v>
      </c>
      <c r="D34" s="100">
        <v>14</v>
      </c>
      <c r="E34" s="100">
        <v>7677.5999999999995</v>
      </c>
      <c r="F34" s="100">
        <v>14.093764249296338</v>
      </c>
      <c r="G34" s="100">
        <v>7729.0203143141116</v>
      </c>
      <c r="H34" s="100">
        <v>17.078920846254572</v>
      </c>
      <c r="I34" s="100">
        <v>9366.0801920860067</v>
      </c>
      <c r="J34" s="100">
        <v>7.5189201562791004</v>
      </c>
      <c r="K34" s="100">
        <v>4123.3758137034583</v>
      </c>
      <c r="L34" s="100">
        <v>7.6151224024556692</v>
      </c>
      <c r="M34" s="100">
        <v>4176.1331255066889</v>
      </c>
      <c r="N34" s="100">
        <v>7.8711864598481833</v>
      </c>
      <c r="O34" s="100">
        <v>4316.5586545807437</v>
      </c>
      <c r="P34" s="100">
        <v>8.8048250269470589</v>
      </c>
      <c r="Q34" s="100">
        <v>4828.5660447777673</v>
      </c>
      <c r="R34" s="100">
        <v>5.3127013405724863</v>
      </c>
      <c r="S34" s="100">
        <v>2913.4854151699515</v>
      </c>
      <c r="T34" s="100">
        <v>8.8623729029401765</v>
      </c>
      <c r="U34" s="100">
        <v>4860.1252999723929</v>
      </c>
      <c r="V34" s="100">
        <v>6.9077386945549879</v>
      </c>
      <c r="W34" s="100">
        <v>3788.2039000939553</v>
      </c>
      <c r="X34" s="100">
        <v>7.4102611266138307</v>
      </c>
      <c r="Y34" s="100">
        <v>4063.7872018350245</v>
      </c>
      <c r="Z34" s="100">
        <v>4.5839859842794013</v>
      </c>
      <c r="AA34" s="100">
        <v>2513.8579137788238</v>
      </c>
      <c r="AB34" s="100">
        <v>8.4346336467787477</v>
      </c>
      <c r="AC34" s="100">
        <v>4625.5530918934646</v>
      </c>
      <c r="AD34" s="100">
        <v>7.7073659289692813</v>
      </c>
      <c r="AE34" s="100">
        <v>4226.7194754467537</v>
      </c>
      <c r="AF34" s="100">
        <v>7.5341331353710572</v>
      </c>
      <c r="AG34" s="100">
        <v>4131.7186114374872</v>
      </c>
      <c r="AH34" s="100">
        <v>8.5540062576043177</v>
      </c>
      <c r="AI34" s="100">
        <v>4691.0170316702079</v>
      </c>
      <c r="AJ34" s="100">
        <v>8.4766623413749667</v>
      </c>
      <c r="AK34" s="100">
        <v>4648.6016280100312</v>
      </c>
      <c r="AL34" s="100">
        <v>6.2071094261837816</v>
      </c>
      <c r="AM34" s="100">
        <v>3403.9788093191855</v>
      </c>
      <c r="AN34" s="100">
        <v>7.43118224780698</v>
      </c>
      <c r="AO34" s="100">
        <v>4075.2603446973476</v>
      </c>
      <c r="AP34" s="100">
        <v>8.3238892061474292</v>
      </c>
      <c r="AQ34" s="100">
        <v>4564.8208406512504</v>
      </c>
      <c r="AR34" s="100">
        <v>7.5870558266634207</v>
      </c>
      <c r="AS34" s="100">
        <v>4160.7414153422196</v>
      </c>
      <c r="AT34" s="100">
        <v>6.3535393973284364</v>
      </c>
      <c r="AU34" s="100">
        <v>3484.2810054949146</v>
      </c>
      <c r="AV34" s="100">
        <v>8.5306263236857323</v>
      </c>
      <c r="AW34" s="100">
        <v>4678.195475909255</v>
      </c>
      <c r="AX34" s="100">
        <v>5.8248312653209542</v>
      </c>
      <c r="AY34" s="100">
        <v>3194.337465902011</v>
      </c>
      <c r="AZ34" s="100">
        <v>8.0930350071945245</v>
      </c>
      <c r="BA34" s="100">
        <v>4438.2203979454771</v>
      </c>
      <c r="BB34" s="100">
        <v>7.8505271778013377</v>
      </c>
      <c r="BC34" s="100">
        <v>4305.2291043062532</v>
      </c>
      <c r="BD34" s="100">
        <v>9.6876141044285333</v>
      </c>
      <c r="BE34" s="100">
        <v>5312.687574868607</v>
      </c>
      <c r="BF34" s="100">
        <v>8.4254953654712956</v>
      </c>
      <c r="BG34" s="100">
        <v>4620.5416584244585</v>
      </c>
      <c r="BH34" s="100">
        <v>6.9694388848364506</v>
      </c>
      <c r="BI34" s="100">
        <v>3822.0402844443092</v>
      </c>
      <c r="BJ34" s="100">
        <v>8.764984189721055</v>
      </c>
      <c r="BK34" s="100">
        <v>4806.7173296430265</v>
      </c>
      <c r="BL34" s="100">
        <v>10.280733335311913</v>
      </c>
      <c r="BM34" s="100">
        <v>5637.9541610850529</v>
      </c>
      <c r="BN34" s="100">
        <v>7.1215496541483558</v>
      </c>
      <c r="BO34" s="100">
        <v>3905.4578303349581</v>
      </c>
      <c r="BP34" s="100">
        <v>6.6638665144215983</v>
      </c>
      <c r="BQ34" s="100">
        <v>3654.4643965088044</v>
      </c>
      <c r="BR34" s="100">
        <v>8.8124548579929414</v>
      </c>
      <c r="BS34" s="100">
        <v>4832.7502441233291</v>
      </c>
      <c r="BT34" s="100">
        <v>8.6446556495442479</v>
      </c>
      <c r="BU34" s="100">
        <v>4740.7291582100652</v>
      </c>
      <c r="BV34" s="100">
        <v>6.3824557521174405</v>
      </c>
      <c r="BW34" s="100">
        <v>3500.1387344612044</v>
      </c>
      <c r="BX34" s="100">
        <v>6.6983051010594359</v>
      </c>
      <c r="BY34" s="100">
        <v>3673.3505174209945</v>
      </c>
      <c r="BZ34" s="100">
        <v>9.6945404252848935</v>
      </c>
      <c r="CA34" s="100">
        <v>5316.4859692262353</v>
      </c>
      <c r="CB34" s="100">
        <v>5.3147991495914679</v>
      </c>
      <c r="CC34" s="100">
        <v>2914.6358536359608</v>
      </c>
      <c r="CD34" s="100">
        <v>8.5621684773157725</v>
      </c>
      <c r="CE34" s="100">
        <v>4695.4931929599697</v>
      </c>
      <c r="CF34" s="100">
        <v>9.3959712714418107</v>
      </c>
      <c r="CG34" s="100">
        <v>5152.7506452586886</v>
      </c>
      <c r="CH34" s="100">
        <v>7.2073514572103852</v>
      </c>
      <c r="CI34" s="100">
        <v>3952.5115391341751</v>
      </c>
      <c r="CJ34" s="100">
        <v>5.833609823078973</v>
      </c>
      <c r="CK34" s="100">
        <v>3199.1516269765089</v>
      </c>
      <c r="CL34" s="100">
        <v>8.6607470457895221</v>
      </c>
      <c r="CM34" s="100">
        <v>4749.5536799109741</v>
      </c>
      <c r="CN34" s="100">
        <v>7.9325841701434117</v>
      </c>
      <c r="CO34" s="100">
        <v>4350.2291589066472</v>
      </c>
      <c r="CP34" s="100">
        <v>10.373586779453097</v>
      </c>
      <c r="CQ34" s="100">
        <v>5688.8749898520782</v>
      </c>
      <c r="CR34" s="100">
        <v>5.6290093074705565</v>
      </c>
      <c r="CS34" s="100">
        <v>3086.948704216853</v>
      </c>
      <c r="CT34" s="100">
        <v>6.8432050060834539</v>
      </c>
      <c r="CU34" s="100">
        <v>3752.8136253361658</v>
      </c>
    </row>
    <row r="35" spans="2:99">
      <c r="C35" s="99" t="s">
        <v>201</v>
      </c>
      <c r="D35" s="100">
        <v>12.41286979740398</v>
      </c>
      <c r="E35" s="100">
        <v>6241.19093413472</v>
      </c>
      <c r="F35" s="100">
        <v>14.098973374257247</v>
      </c>
      <c r="G35" s="100">
        <v>7088.9638125765423</v>
      </c>
      <c r="H35" s="100">
        <v>15.078920846254572</v>
      </c>
      <c r="I35" s="100">
        <v>7581.6814014967977</v>
      </c>
      <c r="J35" s="100">
        <v>7.5189201562791004</v>
      </c>
      <c r="K35" s="100">
        <v>3780.5130545771308</v>
      </c>
      <c r="L35" s="100">
        <v>8.4612471138396312</v>
      </c>
      <c r="M35" s="100">
        <v>4254.3150488385654</v>
      </c>
      <c r="N35" s="100">
        <v>7.8711864598481833</v>
      </c>
      <c r="O35" s="100">
        <v>3957.6325520116657</v>
      </c>
      <c r="P35" s="100">
        <v>7.7689632590709348</v>
      </c>
      <c r="Q35" s="100">
        <v>3906.2347266608654</v>
      </c>
      <c r="R35" s="100">
        <v>5.8439714746297353</v>
      </c>
      <c r="S35" s="100">
        <v>2938.3488574438302</v>
      </c>
      <c r="T35" s="100">
        <v>8.8623729029401765</v>
      </c>
      <c r="U35" s="100">
        <v>4456.0010955983198</v>
      </c>
      <c r="V35" s="100">
        <v>6.9077386945549879</v>
      </c>
      <c r="W35" s="100">
        <v>3473.211015622247</v>
      </c>
      <c r="X35" s="100">
        <v>7.4102611266138307</v>
      </c>
      <c r="Y35" s="100">
        <v>3725.8792944614333</v>
      </c>
      <c r="Z35" s="100">
        <v>5.1569842323143273</v>
      </c>
      <c r="AA35" s="100">
        <v>2592.9316720076431</v>
      </c>
      <c r="AB35" s="100">
        <v>7.7858156739496129</v>
      </c>
      <c r="AC35" s="100">
        <v>3914.7081208618647</v>
      </c>
      <c r="AD35" s="100">
        <v>7.7073659289692813</v>
      </c>
      <c r="AE35" s="100">
        <v>3875.2635890857537</v>
      </c>
      <c r="AF35" s="100">
        <v>6.7807198218339515</v>
      </c>
      <c r="AG35" s="100">
        <v>3409.3459264181101</v>
      </c>
      <c r="AH35" s="100">
        <v>8.5540062576043177</v>
      </c>
      <c r="AI35" s="100">
        <v>4300.9543463234504</v>
      </c>
      <c r="AJ35" s="100">
        <v>7.2657105783214</v>
      </c>
      <c r="AK35" s="100">
        <v>3653.1992787799991</v>
      </c>
      <c r="AL35" s="100">
        <v>7.7588867827297276</v>
      </c>
      <c r="AM35" s="100">
        <v>3901.1682743565061</v>
      </c>
      <c r="AN35" s="100">
        <v>6.8119170604897317</v>
      </c>
      <c r="AO35" s="100">
        <v>3425.0318980142365</v>
      </c>
      <c r="AP35" s="100">
        <v>7.2140373119944394</v>
      </c>
      <c r="AQ35" s="100">
        <v>3627.2179604708035</v>
      </c>
      <c r="AR35" s="100">
        <v>7.5870558266634207</v>
      </c>
      <c r="AS35" s="100">
        <v>3814.7716696463672</v>
      </c>
      <c r="AT35" s="100">
        <v>6.3535393973284364</v>
      </c>
      <c r="AU35" s="100">
        <v>3194.5596089767373</v>
      </c>
      <c r="AV35" s="100">
        <v>9.5969546141464495</v>
      </c>
      <c r="AW35" s="100">
        <v>4825.3487799928334</v>
      </c>
      <c r="AX35" s="100">
        <v>5.8248312653209542</v>
      </c>
      <c r="AY35" s="100">
        <v>2928.7251602033753</v>
      </c>
      <c r="AZ35" s="100">
        <v>7.418615423261647</v>
      </c>
      <c r="BA35" s="100">
        <v>3730.0798348159556</v>
      </c>
      <c r="BB35" s="100">
        <v>8.8972641348415156</v>
      </c>
      <c r="BC35" s="100">
        <v>4473.5444069983132</v>
      </c>
      <c r="BD35" s="100">
        <v>9.6876141044285333</v>
      </c>
      <c r="BE35" s="100">
        <v>4870.9323717066654</v>
      </c>
      <c r="BF35" s="100">
        <v>7.8637956744398751</v>
      </c>
      <c r="BG35" s="100">
        <v>3953.9164651083684</v>
      </c>
      <c r="BH35" s="100">
        <v>6.3886523111000786</v>
      </c>
      <c r="BI35" s="100">
        <v>3212.214382021119</v>
      </c>
      <c r="BJ35" s="100">
        <v>9.3127957015786205</v>
      </c>
      <c r="BK35" s="100">
        <v>4682.4736787537295</v>
      </c>
      <c r="BL35" s="100">
        <v>9.6381875018549188</v>
      </c>
      <c r="BM35" s="100">
        <v>4846.0806759326524</v>
      </c>
      <c r="BN35" s="100">
        <v>7.6302317723018112</v>
      </c>
      <c r="BO35" s="100">
        <v>3836.48053511335</v>
      </c>
      <c r="BP35" s="100">
        <v>8.2016818639035058</v>
      </c>
      <c r="BQ35" s="100">
        <v>4123.8056411706821</v>
      </c>
      <c r="BR35" s="100">
        <v>9.3308345555219372</v>
      </c>
      <c r="BS35" s="100">
        <v>4691.5436145164294</v>
      </c>
      <c r="BT35" s="100">
        <v>8.6446556495442479</v>
      </c>
      <c r="BU35" s="100">
        <v>4346.5328605908471</v>
      </c>
      <c r="BV35" s="100">
        <v>5.802232501924947</v>
      </c>
      <c r="BW35" s="100">
        <v>2917.362501967863</v>
      </c>
      <c r="BX35" s="100">
        <v>6.1830508625164029</v>
      </c>
      <c r="BY35" s="100">
        <v>3108.8379736732468</v>
      </c>
      <c r="BZ35" s="100">
        <v>8.5540062576043177</v>
      </c>
      <c r="CA35" s="100">
        <v>4300.9543463234504</v>
      </c>
      <c r="CB35" s="100">
        <v>6.4958656272784614</v>
      </c>
      <c r="CC35" s="100">
        <v>3266.1212373956096</v>
      </c>
      <c r="CD35" s="100">
        <v>7.9913572454947204</v>
      </c>
      <c r="CE35" s="100">
        <v>4018.0544230347446</v>
      </c>
      <c r="CF35" s="100">
        <v>8.8739728674728209</v>
      </c>
      <c r="CG35" s="100">
        <v>4461.8335577653334</v>
      </c>
      <c r="CH35" s="100">
        <v>6.606738835776186</v>
      </c>
      <c r="CI35" s="100">
        <v>3321.8682866282657</v>
      </c>
      <c r="CJ35" s="100">
        <v>5.833609823078973</v>
      </c>
      <c r="CK35" s="100">
        <v>2933.139019044107</v>
      </c>
      <c r="CL35" s="100">
        <v>8.0421222568045554</v>
      </c>
      <c r="CM35" s="100">
        <v>4043.5790707213296</v>
      </c>
      <c r="CN35" s="100">
        <v>6.9993389736559513</v>
      </c>
      <c r="CO35" s="100">
        <v>3519.2676359542115</v>
      </c>
      <c r="CP35" s="100">
        <v>9.2209660261805304</v>
      </c>
      <c r="CQ35" s="100">
        <v>4636.3017179635699</v>
      </c>
      <c r="CR35" s="100">
        <v>5.6290093074705565</v>
      </c>
      <c r="CS35" s="100">
        <v>2830.2658797961953</v>
      </c>
      <c r="CT35" s="100">
        <v>6.8432050060834539</v>
      </c>
      <c r="CU35" s="100">
        <v>3440.7634770587601</v>
      </c>
    </row>
    <row r="36" spans="2:99">
      <c r="C36" s="99" t="s">
        <v>202</v>
      </c>
      <c r="D36" s="100">
        <v>14</v>
      </c>
      <c r="E36" s="100">
        <v>10651.199999999999</v>
      </c>
      <c r="F36" s="100">
        <v>13.093764249296338</v>
      </c>
      <c r="G36" s="100">
        <v>9961.7358408646542</v>
      </c>
      <c r="H36" s="100">
        <v>15.074536354795985</v>
      </c>
      <c r="I36" s="100">
        <v>11468.707258728784</v>
      </c>
      <c r="J36" s="100">
        <v>7.5189201562791004</v>
      </c>
      <c r="K36" s="100">
        <v>5720.3944548971394</v>
      </c>
      <c r="L36" s="100">
        <v>7.6151224024556692</v>
      </c>
      <c r="M36" s="100">
        <v>5793.5851237882725</v>
      </c>
      <c r="N36" s="100">
        <v>7.8711864598481833</v>
      </c>
      <c r="O36" s="100">
        <v>5988.3986586524979</v>
      </c>
      <c r="P36" s="100">
        <v>7.7689632590709348</v>
      </c>
      <c r="Q36" s="100">
        <v>5910.6272475011665</v>
      </c>
      <c r="R36" s="100">
        <v>5.3127013405724863</v>
      </c>
      <c r="S36" s="100">
        <v>4041.9031799075474</v>
      </c>
      <c r="T36" s="100">
        <v>8.8623729029401765</v>
      </c>
      <c r="U36" s="100">
        <v>6742.493304556886</v>
      </c>
      <c r="V36" s="100">
        <v>6.9077386945549879</v>
      </c>
      <c r="W36" s="100">
        <v>5255.4075988174345</v>
      </c>
      <c r="X36" s="100">
        <v>6.7366010241943908</v>
      </c>
      <c r="Y36" s="100">
        <v>5125.206059207092</v>
      </c>
      <c r="Z36" s="100">
        <v>5.1569842323143273</v>
      </c>
      <c r="AA36" s="100">
        <v>3923.4336039447398</v>
      </c>
      <c r="AB36" s="100">
        <v>8.4346336467787477</v>
      </c>
      <c r="AC36" s="100">
        <v>6417.069278469271</v>
      </c>
      <c r="AD36" s="100">
        <v>7.1144916267408753</v>
      </c>
      <c r="AE36" s="100">
        <v>5412.7052296244574</v>
      </c>
      <c r="AF36" s="100">
        <v>7.5341331353710572</v>
      </c>
      <c r="AG36" s="100">
        <v>5731.9684893903004</v>
      </c>
      <c r="AH36" s="100">
        <v>9.6945404252848935</v>
      </c>
      <c r="AI36" s="100">
        <v>7375.6063555567462</v>
      </c>
      <c r="AJ36" s="100">
        <v>7.2657105783214</v>
      </c>
      <c r="AK36" s="100">
        <v>5527.7526079869203</v>
      </c>
      <c r="AL36" s="100">
        <v>6.9829981044567546</v>
      </c>
      <c r="AM36" s="100">
        <v>5312.6649578706983</v>
      </c>
      <c r="AN36" s="100">
        <v>6.8119170604897317</v>
      </c>
      <c r="AO36" s="100">
        <v>5182.5064996205874</v>
      </c>
      <c r="AP36" s="100">
        <v>7.2140373119944394</v>
      </c>
      <c r="AQ36" s="100">
        <v>5488.439586965369</v>
      </c>
      <c r="AR36" s="100">
        <v>7.5870558266634207</v>
      </c>
      <c r="AS36" s="100">
        <v>5772.2320729255298</v>
      </c>
      <c r="AT36" s="100">
        <v>6.84227319712293</v>
      </c>
      <c r="AU36" s="100">
        <v>5205.6014483711251</v>
      </c>
      <c r="AV36" s="100">
        <v>9.5969546141464495</v>
      </c>
      <c r="AW36" s="100">
        <v>7301.3630704426187</v>
      </c>
      <c r="AX36" s="100">
        <v>6.4073143918530491</v>
      </c>
      <c r="AY36" s="100">
        <v>4874.6847893217991</v>
      </c>
      <c r="AZ36" s="100">
        <v>7.418615423261647</v>
      </c>
      <c r="BA36" s="100">
        <v>5644.0826140174604</v>
      </c>
      <c r="BB36" s="100">
        <v>7.8505271778013377</v>
      </c>
      <c r="BC36" s="100">
        <v>5972.6810768712576</v>
      </c>
      <c r="BD36" s="100">
        <v>9.6876141044285333</v>
      </c>
      <c r="BE36" s="100">
        <v>7370.336810649228</v>
      </c>
      <c r="BF36" s="100">
        <v>7.8637956744398751</v>
      </c>
      <c r="BG36" s="100">
        <v>5982.7757491138564</v>
      </c>
      <c r="BH36" s="100">
        <v>6.3886523111000786</v>
      </c>
      <c r="BI36" s="100">
        <v>4860.4866782849394</v>
      </c>
      <c r="BJ36" s="100">
        <v>8.2171726778634877</v>
      </c>
      <c r="BK36" s="100">
        <v>6251.6249733185414</v>
      </c>
      <c r="BL36" s="100">
        <v>10.280733335311913</v>
      </c>
      <c r="BM36" s="100">
        <v>7821.5819215053034</v>
      </c>
      <c r="BN36" s="100">
        <v>7.6302317723018112</v>
      </c>
      <c r="BO36" s="100">
        <v>5805.080332367218</v>
      </c>
      <c r="BP36" s="100">
        <v>6.6638665144215983</v>
      </c>
      <c r="BQ36" s="100">
        <v>5069.8696441719512</v>
      </c>
      <c r="BR36" s="100">
        <v>9.849214253050933</v>
      </c>
      <c r="BS36" s="100">
        <v>7493.282203721149</v>
      </c>
      <c r="BT36" s="100">
        <v>8.6446556495442479</v>
      </c>
      <c r="BU36" s="100">
        <v>6576.8540181732633</v>
      </c>
      <c r="BV36" s="100">
        <v>5.802232501924947</v>
      </c>
      <c r="BW36" s="100">
        <v>4414.3384874644998</v>
      </c>
      <c r="BX36" s="100">
        <v>6.1830508625164029</v>
      </c>
      <c r="BY36" s="100">
        <v>4704.0650962024793</v>
      </c>
      <c r="BZ36" s="100">
        <v>7.9837391737640298</v>
      </c>
      <c r="CA36" s="100">
        <v>6074.0287633996732</v>
      </c>
      <c r="CB36" s="100">
        <v>5.9053323884349647</v>
      </c>
      <c r="CC36" s="100">
        <v>4492.7768811213209</v>
      </c>
      <c r="CD36" s="100">
        <v>7.9913572454947204</v>
      </c>
      <c r="CE36" s="100">
        <v>6079.8245923723825</v>
      </c>
      <c r="CF36" s="100">
        <v>9.3959712714418107</v>
      </c>
      <c r="CG36" s="100">
        <v>7148.4549433129296</v>
      </c>
      <c r="CH36" s="100">
        <v>6.0061262143419878</v>
      </c>
      <c r="CI36" s="100">
        <v>4569.4608238713845</v>
      </c>
      <c r="CJ36" s="100">
        <v>6.3639379888134249</v>
      </c>
      <c r="CK36" s="100">
        <v>4841.684021889253</v>
      </c>
      <c r="CL36" s="100">
        <v>8.6607470457895221</v>
      </c>
      <c r="CM36" s="100">
        <v>6589.096352436668</v>
      </c>
      <c r="CN36" s="100">
        <v>7.9325841701434117</v>
      </c>
      <c r="CO36" s="100">
        <v>6035.1100366451074</v>
      </c>
      <c r="CP36" s="100">
        <v>9.2209660261805304</v>
      </c>
      <c r="CQ36" s="100">
        <v>7015.3109527181468</v>
      </c>
      <c r="CR36" s="100">
        <v>5.1172811886095975</v>
      </c>
      <c r="CS36" s="100">
        <v>3893.2275282941814</v>
      </c>
      <c r="CT36" s="100">
        <v>7.4134720899237418</v>
      </c>
      <c r="CU36" s="100">
        <v>5640.1695660139821</v>
      </c>
    </row>
    <row r="37" spans="2:99">
      <c r="B37" s="99" t="s">
        <v>128</v>
      </c>
      <c r="C37" s="99" t="s">
        <v>203</v>
      </c>
      <c r="D37" s="100">
        <v>21</v>
      </c>
      <c r="E37" s="100">
        <v>18068.399999999998</v>
      </c>
      <c r="F37" s="100">
        <v>23.125018999061783</v>
      </c>
      <c r="G37" s="100">
        <v>19896.76634679276</v>
      </c>
      <c r="H37" s="100">
        <v>26.10084330354751</v>
      </c>
      <c r="I37" s="100">
        <v>22457.165578372278</v>
      </c>
      <c r="J37" s="100">
        <v>21.804868453209391</v>
      </c>
      <c r="K37" s="100">
        <v>18760.90881714136</v>
      </c>
      <c r="L37" s="100">
        <v>15.230244804911338</v>
      </c>
      <c r="M37" s="100">
        <v>13104.102630145715</v>
      </c>
      <c r="N37" s="100">
        <v>17.991283336795846</v>
      </c>
      <c r="O37" s="100">
        <v>15479.700182979144</v>
      </c>
      <c r="P37" s="100">
        <v>16.573788286017994</v>
      </c>
      <c r="Q37" s="100">
        <v>14260.087441289881</v>
      </c>
      <c r="R37" s="100">
        <v>15.406833887660209</v>
      </c>
      <c r="S37" s="100">
        <v>13256.039876942843</v>
      </c>
      <c r="T37" s="100">
        <v>12.185762741542744</v>
      </c>
      <c r="U37" s="100">
        <v>10484.630262823377</v>
      </c>
      <c r="V37" s="100">
        <v>15.887798997476473</v>
      </c>
      <c r="W37" s="100">
        <v>13669.862257428756</v>
      </c>
      <c r="X37" s="100">
        <v>12.125881843549905</v>
      </c>
      <c r="Y37" s="100">
        <v>10433.108738190338</v>
      </c>
      <c r="Z37" s="100">
        <v>17.762945689082684</v>
      </c>
      <c r="AA37" s="100">
        <v>15283.238470886741</v>
      </c>
      <c r="AB37" s="100">
        <v>16.869267293557495</v>
      </c>
      <c r="AC37" s="100">
        <v>14514.317579376868</v>
      </c>
      <c r="AD37" s="100">
        <v>14.821857555710157</v>
      </c>
      <c r="AE37" s="100">
        <v>12752.726240933018</v>
      </c>
      <c r="AF37" s="100">
        <v>15.82167958427922</v>
      </c>
      <c r="AG37" s="100">
        <v>13612.973114313842</v>
      </c>
      <c r="AH37" s="100">
        <v>14.826944179847484</v>
      </c>
      <c r="AI37" s="100">
        <v>12757.102772340775</v>
      </c>
      <c r="AJ37" s="100">
        <v>19.375228208857067</v>
      </c>
      <c r="AK37" s="100">
        <v>16670.44635090062</v>
      </c>
      <c r="AL37" s="100">
        <v>15.517773565459455</v>
      </c>
      <c r="AM37" s="100">
        <v>13351.492375721315</v>
      </c>
      <c r="AN37" s="100">
        <v>13.623834120979463</v>
      </c>
      <c r="AO37" s="100">
        <v>11721.946877690731</v>
      </c>
      <c r="AP37" s="100">
        <v>9.4337411003004217</v>
      </c>
      <c r="AQ37" s="100">
        <v>8116.7908426984823</v>
      </c>
      <c r="AR37" s="100">
        <v>10.505154221533967</v>
      </c>
      <c r="AS37" s="100">
        <v>9038.6346922078246</v>
      </c>
      <c r="AT37" s="100">
        <v>15.639481593423842</v>
      </c>
      <c r="AU37" s="100">
        <v>13456.209962981873</v>
      </c>
      <c r="AV37" s="100">
        <v>10.663282904607165</v>
      </c>
      <c r="AW37" s="100">
        <v>9174.6886111240037</v>
      </c>
      <c r="AX37" s="100">
        <v>12.232145657174003</v>
      </c>
      <c r="AY37" s="100">
        <v>10524.538123432512</v>
      </c>
      <c r="AZ37" s="100">
        <v>16.186070014389049</v>
      </c>
      <c r="BA37" s="100">
        <v>13926.494640380337</v>
      </c>
      <c r="BB37" s="100">
        <v>18.841265226723209</v>
      </c>
      <c r="BC37" s="100">
        <v>16211.024601072648</v>
      </c>
      <c r="BD37" s="100">
        <v>11.504041749008884</v>
      </c>
      <c r="BE37" s="100">
        <v>9898.0775208472442</v>
      </c>
      <c r="BF37" s="100">
        <v>15.165891657848332</v>
      </c>
      <c r="BG37" s="100">
        <v>13048.733182412705</v>
      </c>
      <c r="BH37" s="100">
        <v>13.358091195936527</v>
      </c>
      <c r="BI37" s="100">
        <v>11493.301664983788</v>
      </c>
      <c r="BJ37" s="100">
        <v>14.243099308296712</v>
      </c>
      <c r="BK37" s="100">
        <v>12254.762644858491</v>
      </c>
      <c r="BL37" s="100">
        <v>11.565825002225901</v>
      </c>
      <c r="BM37" s="100">
        <v>9951.2358319151663</v>
      </c>
      <c r="BN37" s="100">
        <v>15.260463544603622</v>
      </c>
      <c r="BO37" s="100">
        <v>13130.102833776957</v>
      </c>
      <c r="BP37" s="100">
        <v>17.941179077288918</v>
      </c>
      <c r="BQ37" s="100">
        <v>15436.590478099384</v>
      </c>
      <c r="BR37" s="100">
        <v>13.477872135753909</v>
      </c>
      <c r="BS37" s="100">
        <v>11596.361185602664</v>
      </c>
      <c r="BT37" s="100">
        <v>16.713000922452213</v>
      </c>
      <c r="BU37" s="100">
        <v>14379.865993677884</v>
      </c>
      <c r="BV37" s="100">
        <v>12.184688254042387</v>
      </c>
      <c r="BW37" s="100">
        <v>10483.705773778069</v>
      </c>
      <c r="BX37" s="100">
        <v>15.457627156291005</v>
      </c>
      <c r="BY37" s="100">
        <v>13299.74240527278</v>
      </c>
      <c r="BZ37" s="100">
        <v>19.959347934410076</v>
      </c>
      <c r="CA37" s="100">
        <v>17173.02296276643</v>
      </c>
      <c r="CB37" s="100">
        <v>11.220131538026433</v>
      </c>
      <c r="CC37" s="100">
        <v>9653.8011753179417</v>
      </c>
      <c r="CD37" s="100">
        <v>17.695148186452595</v>
      </c>
      <c r="CE37" s="100">
        <v>15224.905499623812</v>
      </c>
      <c r="CF37" s="100">
        <v>14.093956907162717</v>
      </c>
      <c r="CG37" s="100">
        <v>12126.440522922801</v>
      </c>
      <c r="CH37" s="100">
        <v>20.420829128762758</v>
      </c>
      <c r="CI37" s="100">
        <v>17570.081382387478</v>
      </c>
      <c r="CJ37" s="100">
        <v>16.440173137768017</v>
      </c>
      <c r="CK37" s="100">
        <v>14145.124967735601</v>
      </c>
      <c r="CL37" s="100">
        <v>11.135246201729386</v>
      </c>
      <c r="CM37" s="100">
        <v>9580.7658319679631</v>
      </c>
      <c r="CN37" s="100">
        <v>15.865168340286823</v>
      </c>
      <c r="CO37" s="100">
        <v>13650.390839982783</v>
      </c>
      <c r="CP37" s="100">
        <v>17.865621675724778</v>
      </c>
      <c r="CQ37" s="100">
        <v>15371.580889793599</v>
      </c>
      <c r="CR37" s="100">
        <v>12.281474852663035</v>
      </c>
      <c r="CS37" s="100">
        <v>10566.980963231275</v>
      </c>
      <c r="CT37" s="100">
        <v>13.116142928326619</v>
      </c>
      <c r="CU37" s="100">
        <v>11285.129375532222</v>
      </c>
    </row>
    <row r="38" spans="2:99">
      <c r="C38" s="99" t="s">
        <v>204</v>
      </c>
      <c r="D38" s="100">
        <v>20</v>
      </c>
      <c r="E38" s="100">
        <v>24840</v>
      </c>
      <c r="F38" s="100">
        <v>21.130228124022693</v>
      </c>
      <c r="G38" s="100">
        <v>26243.743330036184</v>
      </c>
      <c r="H38" s="100">
        <v>25.109612286464685</v>
      </c>
      <c r="I38" s="100">
        <v>31186.138459789137</v>
      </c>
      <c r="J38" s="100">
        <v>21.804868453209391</v>
      </c>
      <c r="K38" s="100">
        <v>27081.646618886065</v>
      </c>
      <c r="L38" s="100">
        <v>12.691870670759448</v>
      </c>
      <c r="M38" s="100">
        <v>15763.303373083234</v>
      </c>
      <c r="N38" s="100">
        <v>17.429055732520975</v>
      </c>
      <c r="O38" s="100">
        <v>21646.887219791053</v>
      </c>
      <c r="P38" s="100">
        <v>15.019995634203806</v>
      </c>
      <c r="Q38" s="100">
        <v>18654.834577681126</v>
      </c>
      <c r="R38" s="100">
        <v>15.406833887660209</v>
      </c>
      <c r="S38" s="100">
        <v>19135.287688473978</v>
      </c>
      <c r="T38" s="100">
        <v>11.631864435108982</v>
      </c>
      <c r="U38" s="100">
        <v>14446.775628405356</v>
      </c>
      <c r="V38" s="100">
        <v>15.197025128020973</v>
      </c>
      <c r="W38" s="100">
        <v>18874.705209002048</v>
      </c>
      <c r="X38" s="100">
        <v>11.452221741130465</v>
      </c>
      <c r="Y38" s="100">
        <v>14223.659402484038</v>
      </c>
      <c r="Z38" s="100">
        <v>15.470952696942982</v>
      </c>
      <c r="AA38" s="100">
        <v>19214.923249603184</v>
      </c>
      <c r="AB38" s="100">
        <v>18.166903239215763</v>
      </c>
      <c r="AC38" s="100">
        <v>22563.293823105978</v>
      </c>
      <c r="AD38" s="100">
        <v>13.043234649024939</v>
      </c>
      <c r="AE38" s="100">
        <v>16199.697434088974</v>
      </c>
      <c r="AF38" s="100">
        <v>15.068266270742114</v>
      </c>
      <c r="AG38" s="100">
        <v>18714.786708261705</v>
      </c>
      <c r="AH38" s="100">
        <v>13.116142928326619</v>
      </c>
      <c r="AI38" s="100">
        <v>16290.249516981661</v>
      </c>
      <c r="AJ38" s="100">
        <v>15.742372919696367</v>
      </c>
      <c r="AK38" s="100">
        <v>19552.027166262887</v>
      </c>
      <c r="AL38" s="100">
        <v>14.741884887186481</v>
      </c>
      <c r="AM38" s="100">
        <v>18309.421029885609</v>
      </c>
      <c r="AN38" s="100">
        <v>12.385303746344968</v>
      </c>
      <c r="AO38" s="100">
        <v>15382.54725296045</v>
      </c>
      <c r="AP38" s="100">
        <v>9.9886670473769161</v>
      </c>
      <c r="AQ38" s="100">
        <v>12405.924472842129</v>
      </c>
      <c r="AR38" s="100">
        <v>10.505154221533967</v>
      </c>
      <c r="AS38" s="100">
        <v>13047.401543145188</v>
      </c>
      <c r="AT38" s="100">
        <v>15.150747793629346</v>
      </c>
      <c r="AU38" s="100">
        <v>18817.228759687649</v>
      </c>
      <c r="AV38" s="100">
        <v>9.5969546141464495</v>
      </c>
      <c r="AW38" s="100">
        <v>11919.417630769891</v>
      </c>
      <c r="AX38" s="100">
        <v>11.067179404109812</v>
      </c>
      <c r="AY38" s="100">
        <v>13745.436819904386</v>
      </c>
      <c r="AZ38" s="100">
        <v>16.186070014389049</v>
      </c>
      <c r="BA38" s="100">
        <v>20103.0989578712</v>
      </c>
      <c r="BB38" s="100">
        <v>16.224422834122763</v>
      </c>
      <c r="BC38" s="100">
        <v>20150.733159980471</v>
      </c>
      <c r="BD38" s="100">
        <v>11.504041749008884</v>
      </c>
      <c r="BE38" s="100">
        <v>14288.019852269033</v>
      </c>
      <c r="BF38" s="100">
        <v>14.042492275785492</v>
      </c>
      <c r="BG38" s="100">
        <v>17440.775406525579</v>
      </c>
      <c r="BH38" s="100">
        <v>11.034944900991045</v>
      </c>
      <c r="BI38" s="100">
        <v>13705.401567030878</v>
      </c>
      <c r="BJ38" s="100">
        <v>15.88653384386941</v>
      </c>
      <c r="BK38" s="100">
        <v>19731.075034085807</v>
      </c>
      <c r="BL38" s="100">
        <v>12.850916669139892</v>
      </c>
      <c r="BM38" s="100">
        <v>15960.838503071745</v>
      </c>
      <c r="BN38" s="100">
        <v>14.751781426450167</v>
      </c>
      <c r="BO38" s="100">
        <v>18321.712531651108</v>
      </c>
      <c r="BP38" s="100">
        <v>16.915968844300981</v>
      </c>
      <c r="BQ38" s="100">
        <v>21009.633304621817</v>
      </c>
      <c r="BR38" s="100">
        <v>11.922733043166918</v>
      </c>
      <c r="BS38" s="100">
        <v>14808.034439613311</v>
      </c>
      <c r="BT38" s="100">
        <v>15.560380169179647</v>
      </c>
      <c r="BU38" s="100">
        <v>19325.992170121121</v>
      </c>
      <c r="BV38" s="100">
        <v>13.925358004619872</v>
      </c>
      <c r="BW38" s="100">
        <v>17295.294641737881</v>
      </c>
      <c r="BX38" s="100">
        <v>13.396610202118872</v>
      </c>
      <c r="BY38" s="100">
        <v>16638.58987103164</v>
      </c>
      <c r="BZ38" s="100">
        <v>16.53774543136835</v>
      </c>
      <c r="CA38" s="100">
        <v>20539.87982575949</v>
      </c>
      <c r="CB38" s="100">
        <v>10.039065060339439</v>
      </c>
      <c r="CC38" s="100">
        <v>12468.518804941583</v>
      </c>
      <c r="CD38" s="100">
        <v>18.836770650094696</v>
      </c>
      <c r="CE38" s="100">
        <v>23395.269147417614</v>
      </c>
      <c r="CF38" s="100">
        <v>14.093956907162717</v>
      </c>
      <c r="CG38" s="100">
        <v>17504.694478696096</v>
      </c>
      <c r="CH38" s="100">
        <v>19.219603885894358</v>
      </c>
      <c r="CI38" s="100">
        <v>23870.748026280791</v>
      </c>
      <c r="CJ38" s="100">
        <v>15.37951680629911</v>
      </c>
      <c r="CK38" s="100">
        <v>19101.359873423495</v>
      </c>
      <c r="CL38" s="100">
        <v>12.372495779699316</v>
      </c>
      <c r="CM38" s="100">
        <v>15366.639758386549</v>
      </c>
      <c r="CN38" s="100">
        <v>13.998677947311903</v>
      </c>
      <c r="CO38" s="100">
        <v>17386.358010561384</v>
      </c>
      <c r="CP38" s="100">
        <v>19.018242428997343</v>
      </c>
      <c r="CQ38" s="100">
        <v>23620.657096814699</v>
      </c>
      <c r="CR38" s="100">
        <v>11.769746733802075</v>
      </c>
      <c r="CS38" s="100">
        <v>14618.025443382177</v>
      </c>
      <c r="CT38" s="100">
        <v>13.116142928326619</v>
      </c>
      <c r="CU38" s="100">
        <v>16290.249516981661</v>
      </c>
    </row>
    <row r="39" spans="2:99">
      <c r="C39" s="99" t="s">
        <v>205</v>
      </c>
      <c r="D39" s="100">
        <v>20</v>
      </c>
      <c r="E39" s="100">
        <v>28464</v>
      </c>
      <c r="F39" s="100">
        <v>19.125018999061783</v>
      </c>
      <c r="G39" s="100">
        <v>27218.727039464731</v>
      </c>
      <c r="H39" s="100">
        <v>23.10084330354751</v>
      </c>
      <c r="I39" s="100">
        <v>32877.120189608817</v>
      </c>
      <c r="J39" s="100">
        <v>20.301084421953568</v>
      </c>
      <c r="K39" s="100">
        <v>28892.503349324321</v>
      </c>
      <c r="L39" s="100">
        <v>14.384120093527374</v>
      </c>
      <c r="M39" s="100">
        <v>20471.479717108159</v>
      </c>
      <c r="N39" s="100">
        <v>15.180145315421496</v>
      </c>
      <c r="O39" s="100">
        <v>21604.382812907876</v>
      </c>
      <c r="P39" s="100">
        <v>16.055857402079933</v>
      </c>
      <c r="Q39" s="100">
        <v>22850.696254640163</v>
      </c>
      <c r="R39" s="100">
        <v>15.938104021717457</v>
      </c>
      <c r="S39" s="100">
        <v>22683.109643708285</v>
      </c>
      <c r="T39" s="100">
        <v>12.185762741542744</v>
      </c>
      <c r="U39" s="100">
        <v>17342.777533763634</v>
      </c>
      <c r="V39" s="100">
        <v>13.815477389109976</v>
      </c>
      <c r="W39" s="100">
        <v>19662.187420181319</v>
      </c>
      <c r="X39" s="100">
        <v>11.452221741130465</v>
      </c>
      <c r="Y39" s="100">
        <v>16298.801981976878</v>
      </c>
      <c r="Z39" s="100">
        <v>14.897954448908056</v>
      </c>
      <c r="AA39" s="100">
        <v>21202.768771685947</v>
      </c>
      <c r="AB39" s="100">
        <v>16.22044932072836</v>
      </c>
      <c r="AC39" s="100">
        <v>23084.943473260602</v>
      </c>
      <c r="AD39" s="100">
        <v>13.636108951253345</v>
      </c>
      <c r="AE39" s="100">
        <v>19406.910259423759</v>
      </c>
      <c r="AF39" s="100">
        <v>14.314852957205009</v>
      </c>
      <c r="AG39" s="100">
        <v>20372.89872869417</v>
      </c>
      <c r="AH39" s="100">
        <v>13.116142928326619</v>
      </c>
      <c r="AI39" s="100">
        <v>18666.894615594443</v>
      </c>
      <c r="AJ39" s="100">
        <v>15.136897038169584</v>
      </c>
      <c r="AK39" s="100">
        <v>21542.831864722953</v>
      </c>
      <c r="AL39" s="100">
        <v>12.414218852367563</v>
      </c>
      <c r="AM39" s="100">
        <v>17667.916270689515</v>
      </c>
      <c r="AN39" s="100">
        <v>11.146773371710472</v>
      </c>
      <c r="AO39" s="100">
        <v>15864.087862618344</v>
      </c>
      <c r="AP39" s="100">
        <v>9.4337411003004217</v>
      </c>
      <c r="AQ39" s="100">
        <v>13426.100333947561</v>
      </c>
      <c r="AR39" s="100">
        <v>10.505154221533967</v>
      </c>
      <c r="AS39" s="100">
        <v>14950.935488087143</v>
      </c>
      <c r="AT39" s="100">
        <v>14.662013993834851</v>
      </c>
      <c r="AU39" s="100">
        <v>20866.978316025761</v>
      </c>
      <c r="AV39" s="100">
        <v>11.196447049837522</v>
      </c>
      <c r="AW39" s="100">
        <v>15934.783441328762</v>
      </c>
      <c r="AX39" s="100">
        <v>11.067179404109812</v>
      </c>
      <c r="AY39" s="100">
        <v>15750.809727929085</v>
      </c>
      <c r="AZ39" s="100">
        <v>14.162811262590418</v>
      </c>
      <c r="BA39" s="100">
        <v>20156.512988918683</v>
      </c>
      <c r="BB39" s="100">
        <v>17.271159791162944</v>
      </c>
      <c r="BC39" s="100">
        <v>24580.314614783103</v>
      </c>
      <c r="BD39" s="100">
        <v>10.293089985955316</v>
      </c>
      <c r="BE39" s="100">
        <v>14649.125668011606</v>
      </c>
      <c r="BF39" s="100">
        <v>15.72759134887975</v>
      </c>
      <c r="BG39" s="100">
        <v>22383.508007725661</v>
      </c>
      <c r="BH39" s="100">
        <v>10.454158327254675</v>
      </c>
      <c r="BI39" s="100">
        <v>14878.358131348854</v>
      </c>
      <c r="BJ39" s="100">
        <v>14.790910820154279</v>
      </c>
      <c r="BK39" s="100">
        <v>21050.424279243569</v>
      </c>
      <c r="BL39" s="100">
        <v>10.280733335311913</v>
      </c>
      <c r="BM39" s="100">
        <v>14631.539682815916</v>
      </c>
      <c r="BN39" s="100">
        <v>12.208370835682896</v>
      </c>
      <c r="BO39" s="100">
        <v>17374.953373343898</v>
      </c>
      <c r="BP39" s="100">
        <v>16.403363727807012</v>
      </c>
      <c r="BQ39" s="100">
        <v>23345.26725741494</v>
      </c>
      <c r="BR39" s="100">
        <v>10.885973648108926</v>
      </c>
      <c r="BS39" s="100">
        <v>15492.917695988624</v>
      </c>
      <c r="BT39" s="100">
        <v>13.831449039270796</v>
      </c>
      <c r="BU39" s="100">
        <v>19684.918272690196</v>
      </c>
      <c r="BV39" s="100">
        <v>12.764911504234881</v>
      </c>
      <c r="BW39" s="100">
        <v>18167.022052827084</v>
      </c>
      <c r="BX39" s="100">
        <v>12.366101725032806</v>
      </c>
      <c r="BY39" s="100">
        <v>17599.435975066688</v>
      </c>
      <c r="BZ39" s="100">
        <v>16.53774543136835</v>
      </c>
      <c r="CA39" s="100">
        <v>23536.519297923438</v>
      </c>
      <c r="CB39" s="100">
        <v>10.629598299182936</v>
      </c>
      <c r="CC39" s="100">
        <v>15128.044299397156</v>
      </c>
      <c r="CD39" s="100">
        <v>15.982714490989441</v>
      </c>
      <c r="CE39" s="100">
        <v>22746.599263576172</v>
      </c>
      <c r="CF39" s="100">
        <v>13.049960099224737</v>
      </c>
      <c r="CG39" s="100">
        <v>18572.703213216646</v>
      </c>
      <c r="CH39" s="100">
        <v>21.021441750196956</v>
      </c>
      <c r="CI39" s="100">
        <v>29917.715898880309</v>
      </c>
      <c r="CJ39" s="100">
        <v>15.909844972033563</v>
      </c>
      <c r="CK39" s="100">
        <v>22642.891364198167</v>
      </c>
      <c r="CL39" s="100">
        <v>11.135246201729386</v>
      </c>
      <c r="CM39" s="100">
        <v>15847.682394301262</v>
      </c>
      <c r="CN39" s="100">
        <v>13.065432750824442</v>
      </c>
      <c r="CO39" s="100">
        <v>18594.723890973346</v>
      </c>
      <c r="CP39" s="100">
        <v>16.136690545815927</v>
      </c>
      <c r="CQ39" s="100">
        <v>22965.73798480523</v>
      </c>
      <c r="CR39" s="100">
        <v>12.793202971523995</v>
      </c>
      <c r="CS39" s="100">
        <v>18207.286469072951</v>
      </c>
      <c r="CT39" s="100">
        <v>12.545875844486332</v>
      </c>
      <c r="CU39" s="100">
        <v>17855.290501872947</v>
      </c>
    </row>
    <row r="40" spans="2:99">
      <c r="C40" s="99" t="s">
        <v>206</v>
      </c>
      <c r="D40" s="100">
        <v>22</v>
      </c>
      <c r="E40" s="100">
        <v>15945.599999999999</v>
      </c>
      <c r="F40" s="100">
        <v>21.130228124022693</v>
      </c>
      <c r="G40" s="100">
        <v>15315.189344291646</v>
      </c>
      <c r="H40" s="100">
        <v>30.096458812088922</v>
      </c>
      <c r="I40" s="100">
        <v>21813.91334700205</v>
      </c>
      <c r="J40" s="100">
        <v>21.804868453209391</v>
      </c>
      <c r="K40" s="100">
        <v>15804.168654886165</v>
      </c>
      <c r="L40" s="100">
        <v>15.230244804911338</v>
      </c>
      <c r="M40" s="100">
        <v>11038.881434599738</v>
      </c>
      <c r="N40" s="100">
        <v>18.553510941070716</v>
      </c>
      <c r="O40" s="100">
        <v>13447.584730088054</v>
      </c>
      <c r="P40" s="100">
        <v>15.019995634203806</v>
      </c>
      <c r="Q40" s="100">
        <v>10886.492835670917</v>
      </c>
      <c r="R40" s="100">
        <v>15.938104021717457</v>
      </c>
      <c r="S40" s="100">
        <v>11551.937794940812</v>
      </c>
      <c r="T40" s="100">
        <v>13.293559354410267</v>
      </c>
      <c r="U40" s="100">
        <v>9635.1718200765608</v>
      </c>
      <c r="V40" s="100">
        <v>14.506251258565475</v>
      </c>
      <c r="W40" s="100">
        <v>10514.130912208257</v>
      </c>
      <c r="X40" s="100">
        <v>11.452221741130465</v>
      </c>
      <c r="Y40" s="100">
        <v>8300.5703179713601</v>
      </c>
      <c r="Z40" s="100">
        <v>17.762945689082684</v>
      </c>
      <c r="AA40" s="100">
        <v>12874.583035447129</v>
      </c>
      <c r="AB40" s="100">
        <v>17.518085266386631</v>
      </c>
      <c r="AC40" s="100">
        <v>12697.10820107703</v>
      </c>
      <c r="AD40" s="100">
        <v>14.228983253481751</v>
      </c>
      <c r="AE40" s="100">
        <v>10313.167062123572</v>
      </c>
      <c r="AF40" s="100">
        <v>15.82167958427922</v>
      </c>
      <c r="AG40" s="100">
        <v>11467.553362685578</v>
      </c>
      <c r="AH40" s="100">
        <v>14.826944179847484</v>
      </c>
      <c r="AI40" s="100">
        <v>10746.569141553455</v>
      </c>
      <c r="AJ40" s="100">
        <v>18.164276445803498</v>
      </c>
      <c r="AK40" s="100">
        <v>13165.467567918375</v>
      </c>
      <c r="AL40" s="100">
        <v>15.517773565459455</v>
      </c>
      <c r="AM40" s="100">
        <v>11247.282280245012</v>
      </c>
      <c r="AN40" s="100">
        <v>14.86236449561396</v>
      </c>
      <c r="AO40" s="100">
        <v>10772.241786420998</v>
      </c>
      <c r="AP40" s="100">
        <v>9.9886670473769161</v>
      </c>
      <c r="AQ40" s="100">
        <v>7239.7858759387882</v>
      </c>
      <c r="AR40" s="100">
        <v>11.088773900508075</v>
      </c>
      <c r="AS40" s="100">
        <v>8037.1433230882521</v>
      </c>
      <c r="AT40" s="100">
        <v>16.616949193012832</v>
      </c>
      <c r="AU40" s="100">
        <v>12043.964775095701</v>
      </c>
      <c r="AV40" s="100">
        <v>10.130118759376806</v>
      </c>
      <c r="AW40" s="100">
        <v>7342.3100767963087</v>
      </c>
      <c r="AX40" s="100">
        <v>11.067179404109812</v>
      </c>
      <c r="AY40" s="100">
        <v>8021.4916320987913</v>
      </c>
      <c r="AZ40" s="100">
        <v>15.511650430456172</v>
      </c>
      <c r="BA40" s="100">
        <v>11242.844231994632</v>
      </c>
      <c r="BB40" s="100">
        <v>16.747791312642853</v>
      </c>
      <c r="BC40" s="100">
        <v>12138.799143403539</v>
      </c>
      <c r="BD40" s="100">
        <v>12.714993512062449</v>
      </c>
      <c r="BE40" s="100">
        <v>9215.8272975428627</v>
      </c>
      <c r="BF40" s="100">
        <v>15.72759134887975</v>
      </c>
      <c r="BG40" s="100">
        <v>11399.358209668042</v>
      </c>
      <c r="BH40" s="100">
        <v>12.777304622200157</v>
      </c>
      <c r="BI40" s="100">
        <v>9260.990390170673</v>
      </c>
      <c r="BJ40" s="100">
        <v>16.434345355726975</v>
      </c>
      <c r="BK40" s="100">
        <v>11911.613513830911</v>
      </c>
      <c r="BL40" s="100">
        <v>12.850916669139892</v>
      </c>
      <c r="BM40" s="100">
        <v>9314.3444017925922</v>
      </c>
      <c r="BN40" s="100">
        <v>15.769145662757076</v>
      </c>
      <c r="BO40" s="100">
        <v>11429.476776366328</v>
      </c>
      <c r="BP40" s="100">
        <v>16.403363727807012</v>
      </c>
      <c r="BQ40" s="100">
        <v>11889.158029914521</v>
      </c>
      <c r="BR40" s="100">
        <v>12.959492438224913</v>
      </c>
      <c r="BS40" s="100">
        <v>9393.0401192254158</v>
      </c>
      <c r="BT40" s="100">
        <v>16.136690545815927</v>
      </c>
      <c r="BU40" s="100">
        <v>11695.873307607384</v>
      </c>
      <c r="BV40" s="100">
        <v>13.345134754427377</v>
      </c>
      <c r="BW40" s="100">
        <v>9672.5536700089633</v>
      </c>
      <c r="BX40" s="100">
        <v>14.942372917747974</v>
      </c>
      <c r="BY40" s="100">
        <v>10830.231890783731</v>
      </c>
      <c r="BZ40" s="100">
        <v>18.248546682889209</v>
      </c>
      <c r="CA40" s="100">
        <v>13226.546635758099</v>
      </c>
      <c r="CB40" s="100">
        <v>11.220131538026433</v>
      </c>
      <c r="CC40" s="100">
        <v>8132.3513387615576</v>
      </c>
      <c r="CD40" s="100">
        <v>18.265959418273646</v>
      </c>
      <c r="CE40" s="100">
        <v>13239.167386364737</v>
      </c>
      <c r="CF40" s="100">
        <v>13.571958503193725</v>
      </c>
      <c r="CG40" s="100">
        <v>9836.9555231148115</v>
      </c>
      <c r="CH40" s="100">
        <v>19.82021650732856</v>
      </c>
      <c r="CI40" s="100">
        <v>14365.692924511739</v>
      </c>
      <c r="CJ40" s="100">
        <v>18.031157634971368</v>
      </c>
      <c r="CK40" s="100">
        <v>13068.983053827247</v>
      </c>
      <c r="CL40" s="100">
        <v>12.372495779699316</v>
      </c>
      <c r="CM40" s="100">
        <v>8967.5849411260642</v>
      </c>
      <c r="CN40" s="100">
        <v>13.998677947311903</v>
      </c>
      <c r="CO40" s="100">
        <v>10146.241776211666</v>
      </c>
      <c r="CP40" s="100">
        <v>18.441932052361061</v>
      </c>
      <c r="CQ40" s="100">
        <v>13366.712351551296</v>
      </c>
      <c r="CR40" s="100">
        <v>14.840115446967832</v>
      </c>
      <c r="CS40" s="100">
        <v>10756.115675962285</v>
      </c>
      <c r="CT40" s="100">
        <v>13.686410012166908</v>
      </c>
      <c r="CU40" s="100">
        <v>9919.9099768185733</v>
      </c>
    </row>
    <row r="41" spans="2:99">
      <c r="C41" s="99" t="s">
        <v>207</v>
      </c>
      <c r="D41" s="100">
        <v>25</v>
      </c>
      <c r="E41" s="100">
        <v>16500</v>
      </c>
      <c r="F41" s="100">
        <v>20.130228124022693</v>
      </c>
      <c r="G41" s="100">
        <v>13285.950561854977</v>
      </c>
      <c r="H41" s="100">
        <v>29.109612286464685</v>
      </c>
      <c r="I41" s="100">
        <v>19212.344109066693</v>
      </c>
      <c r="J41" s="100">
        <v>23.30865248446521</v>
      </c>
      <c r="K41" s="100">
        <v>15383.710639747038</v>
      </c>
      <c r="L41" s="100">
        <v>15.230244804911338</v>
      </c>
      <c r="M41" s="100">
        <v>10051.961571241483</v>
      </c>
      <c r="N41" s="100">
        <v>20.240193753895326</v>
      </c>
      <c r="O41" s="100">
        <v>13358.527877570916</v>
      </c>
      <c r="P41" s="100">
        <v>17.609650053894118</v>
      </c>
      <c r="Q41" s="100">
        <v>11622.369035570118</v>
      </c>
      <c r="R41" s="100">
        <v>15.406833887660209</v>
      </c>
      <c r="S41" s="100">
        <v>10168.510365855738</v>
      </c>
      <c r="T41" s="100">
        <v>12.739661047976504</v>
      </c>
      <c r="U41" s="100">
        <v>8408.176291664493</v>
      </c>
      <c r="V41" s="100">
        <v>15.887798997476473</v>
      </c>
      <c r="W41" s="100">
        <v>10485.947338334472</v>
      </c>
      <c r="X41" s="100">
        <v>12.799541945969343</v>
      </c>
      <c r="Y41" s="100">
        <v>8447.6976843397661</v>
      </c>
      <c r="Z41" s="100">
        <v>16.043950944977908</v>
      </c>
      <c r="AA41" s="100">
        <v>10589.00762368542</v>
      </c>
      <c r="AB41" s="100">
        <v>18.166903239215763</v>
      </c>
      <c r="AC41" s="100">
        <v>11990.156137882404</v>
      </c>
      <c r="AD41" s="100">
        <v>13.636108951253345</v>
      </c>
      <c r="AE41" s="100">
        <v>8999.831907827207</v>
      </c>
      <c r="AF41" s="100">
        <v>17.328506211353432</v>
      </c>
      <c r="AG41" s="100">
        <v>11436.814099493266</v>
      </c>
      <c r="AH41" s="100">
        <v>14.256677096007197</v>
      </c>
      <c r="AI41" s="100">
        <v>9409.4068833647507</v>
      </c>
      <c r="AJ41" s="100">
        <v>18.164276445803498</v>
      </c>
      <c r="AK41" s="100">
        <v>11988.422454230309</v>
      </c>
      <c r="AL41" s="100">
        <v>15.517773565459455</v>
      </c>
      <c r="AM41" s="100">
        <v>10241.730553203241</v>
      </c>
      <c r="AN41" s="100">
        <v>13.623834120979463</v>
      </c>
      <c r="AO41" s="100">
        <v>8991.7305198464455</v>
      </c>
      <c r="AP41" s="100">
        <v>9.4337411003004217</v>
      </c>
      <c r="AQ41" s="100">
        <v>6226.2691261982782</v>
      </c>
      <c r="AR41" s="100">
        <v>13.423252616404511</v>
      </c>
      <c r="AS41" s="100">
        <v>8859.3467268269778</v>
      </c>
      <c r="AT41" s="100">
        <v>17.105682992807328</v>
      </c>
      <c r="AU41" s="100">
        <v>11289.750775252836</v>
      </c>
      <c r="AV41" s="100">
        <v>11.729611195067882</v>
      </c>
      <c r="AW41" s="100">
        <v>7741.5433887448025</v>
      </c>
      <c r="AX41" s="100">
        <v>11.067179404109812</v>
      </c>
      <c r="AY41" s="100">
        <v>7304.3384067124762</v>
      </c>
      <c r="AZ41" s="100">
        <v>16.186070014389049</v>
      </c>
      <c r="BA41" s="100">
        <v>10682.806209496772</v>
      </c>
      <c r="BB41" s="100">
        <v>18.317896748203122</v>
      </c>
      <c r="BC41" s="100">
        <v>12089.811853814061</v>
      </c>
      <c r="BD41" s="100">
        <v>10.8985658674821</v>
      </c>
      <c r="BE41" s="100">
        <v>7193.0534725381858</v>
      </c>
      <c r="BF41" s="100">
        <v>14.604191966816911</v>
      </c>
      <c r="BG41" s="100">
        <v>9638.7666980991617</v>
      </c>
      <c r="BH41" s="100">
        <v>12.777304622200157</v>
      </c>
      <c r="BI41" s="100">
        <v>8433.0210506521034</v>
      </c>
      <c r="BJ41" s="100">
        <v>16.982156867584543</v>
      </c>
      <c r="BK41" s="100">
        <v>11208.223532605798</v>
      </c>
      <c r="BL41" s="100">
        <v>12.208370835682896</v>
      </c>
      <c r="BM41" s="100">
        <v>8057.5247515507108</v>
      </c>
      <c r="BN41" s="100">
        <v>15.769145662757076</v>
      </c>
      <c r="BO41" s="100">
        <v>10407.636137419669</v>
      </c>
      <c r="BP41" s="100">
        <v>15.378153494819074</v>
      </c>
      <c r="BQ41" s="100">
        <v>10149.581306580589</v>
      </c>
      <c r="BR41" s="100">
        <v>11.922733043166918</v>
      </c>
      <c r="BS41" s="100">
        <v>7869.0038084901662</v>
      </c>
      <c r="BT41" s="100">
        <v>17.289311299088496</v>
      </c>
      <c r="BU41" s="100">
        <v>11410.945457398408</v>
      </c>
      <c r="BV41" s="100">
        <v>15.085804505004859</v>
      </c>
      <c r="BW41" s="100">
        <v>9956.6309733032067</v>
      </c>
      <c r="BX41" s="100">
        <v>14.42711867920494</v>
      </c>
      <c r="BY41" s="100">
        <v>9521.8983282752597</v>
      </c>
      <c r="BZ41" s="100">
        <v>18.818813766729498</v>
      </c>
      <c r="CA41" s="100">
        <v>12420.417086041469</v>
      </c>
      <c r="CB41" s="100">
        <v>10.629598299182936</v>
      </c>
      <c r="CC41" s="100">
        <v>7015.5348774607373</v>
      </c>
      <c r="CD41" s="100">
        <v>21.120015577378908</v>
      </c>
      <c r="CE41" s="100">
        <v>13939.21028107008</v>
      </c>
      <c r="CF41" s="100">
        <v>13.571958503193725</v>
      </c>
      <c r="CG41" s="100">
        <v>8957.4926121078588</v>
      </c>
      <c r="CH41" s="100">
        <v>20.420829128762758</v>
      </c>
      <c r="CI41" s="100">
        <v>13477.747224983421</v>
      </c>
      <c r="CJ41" s="100">
        <v>17.500829469236919</v>
      </c>
      <c r="CK41" s="100">
        <v>11550.547449696367</v>
      </c>
      <c r="CL41" s="100">
        <v>11.753870990714349</v>
      </c>
      <c r="CM41" s="100">
        <v>7757.5548538714702</v>
      </c>
      <c r="CN41" s="100">
        <v>15.398545742043092</v>
      </c>
      <c r="CO41" s="100">
        <v>10163.040189748441</v>
      </c>
      <c r="CP41" s="100">
        <v>17.865621675724778</v>
      </c>
      <c r="CQ41" s="100">
        <v>11791.310305978353</v>
      </c>
      <c r="CR41" s="100">
        <v>14.328387328106874</v>
      </c>
      <c r="CS41" s="100">
        <v>9456.7356365505366</v>
      </c>
      <c r="CT41" s="100">
        <v>13.686410012166908</v>
      </c>
      <c r="CU41" s="100">
        <v>9033.0306080301598</v>
      </c>
    </row>
    <row r="42" spans="2:99">
      <c r="C42" s="99" t="s">
        <v>208</v>
      </c>
      <c r="D42" s="100">
        <v>24</v>
      </c>
      <c r="E42" s="100">
        <v>20304</v>
      </c>
      <c r="F42" s="100">
        <v>21.145855498905416</v>
      </c>
      <c r="G42" s="100">
        <v>17889.393752073982</v>
      </c>
      <c r="H42" s="100">
        <v>25.10084330354751</v>
      </c>
      <c r="I42" s="100">
        <v>21235.313434801192</v>
      </c>
      <c r="J42" s="100">
        <v>23.30865248446521</v>
      </c>
      <c r="K42" s="100">
        <v>19719.120001857569</v>
      </c>
      <c r="L42" s="100">
        <v>15.230244804911338</v>
      </c>
      <c r="M42" s="100">
        <v>12884.787104954992</v>
      </c>
      <c r="N42" s="100">
        <v>16.866828128246105</v>
      </c>
      <c r="O42" s="100">
        <v>14269.336596496205</v>
      </c>
      <c r="P42" s="100">
        <v>17.609650053894118</v>
      </c>
      <c r="Q42" s="100">
        <v>14897.763945594425</v>
      </c>
      <c r="R42" s="100">
        <v>15.938104021717457</v>
      </c>
      <c r="S42" s="100">
        <v>13483.636002372969</v>
      </c>
      <c r="T42" s="100">
        <v>13.847457660844025</v>
      </c>
      <c r="U42" s="100">
        <v>11714.949181074046</v>
      </c>
      <c r="V42" s="100">
        <v>14.506251258565475</v>
      </c>
      <c r="W42" s="100">
        <v>12272.288564746392</v>
      </c>
      <c r="X42" s="100">
        <v>11.452221741130465</v>
      </c>
      <c r="Y42" s="100">
        <v>9688.5795929963733</v>
      </c>
      <c r="Z42" s="100">
        <v>16.616949193012832</v>
      </c>
      <c r="AA42" s="100">
        <v>14057.939017288856</v>
      </c>
      <c r="AB42" s="100">
        <v>17.518085266386631</v>
      </c>
      <c r="AC42" s="100">
        <v>14820.30013536309</v>
      </c>
      <c r="AD42" s="100">
        <v>14.821857555710157</v>
      </c>
      <c r="AE42" s="100">
        <v>12539.291492130793</v>
      </c>
      <c r="AF42" s="100">
        <v>15.82167958427922</v>
      </c>
      <c r="AG42" s="100">
        <v>13385.140928300219</v>
      </c>
      <c r="AH42" s="100">
        <v>14.826944179847484</v>
      </c>
      <c r="AI42" s="100">
        <v>12543.594776150971</v>
      </c>
      <c r="AJ42" s="100">
        <v>16.953324682749933</v>
      </c>
      <c r="AK42" s="100">
        <v>14342.512681606444</v>
      </c>
      <c r="AL42" s="100">
        <v>13.190107530640537</v>
      </c>
      <c r="AM42" s="100">
        <v>11158.830970921894</v>
      </c>
      <c r="AN42" s="100">
        <v>13.004568933662217</v>
      </c>
      <c r="AO42" s="100">
        <v>11001.865317878235</v>
      </c>
      <c r="AP42" s="100">
        <v>9.9886670473769161</v>
      </c>
      <c r="AQ42" s="100">
        <v>8450.4123220808706</v>
      </c>
      <c r="AR42" s="100">
        <v>12.256013258456294</v>
      </c>
      <c r="AS42" s="100">
        <v>10368.587216654025</v>
      </c>
      <c r="AT42" s="100">
        <v>15.639481593423842</v>
      </c>
      <c r="AU42" s="100">
        <v>13231.00142803657</v>
      </c>
      <c r="AV42" s="100">
        <v>11.729611195067882</v>
      </c>
      <c r="AW42" s="100">
        <v>9923.2510710274291</v>
      </c>
      <c r="AX42" s="100">
        <v>12.814628783706098</v>
      </c>
      <c r="AY42" s="100">
        <v>10841.175951015359</v>
      </c>
      <c r="AZ42" s="100">
        <v>16.186070014389049</v>
      </c>
      <c r="BA42" s="100">
        <v>13693.415232173136</v>
      </c>
      <c r="BB42" s="100">
        <v>16.747791312642853</v>
      </c>
      <c r="BC42" s="100">
        <v>14168.631450495854</v>
      </c>
      <c r="BD42" s="100">
        <v>12.109517630535667</v>
      </c>
      <c r="BE42" s="100">
        <v>10244.651915433175</v>
      </c>
      <c r="BF42" s="100">
        <v>16.850990730942591</v>
      </c>
      <c r="BG42" s="100">
        <v>14255.938158377432</v>
      </c>
      <c r="BH42" s="100">
        <v>12.196518048463787</v>
      </c>
      <c r="BI42" s="100">
        <v>10318.254269000363</v>
      </c>
      <c r="BJ42" s="100">
        <v>14.243099308296712</v>
      </c>
      <c r="BK42" s="100">
        <v>12049.662014819018</v>
      </c>
      <c r="BL42" s="100">
        <v>12.850916669139892</v>
      </c>
      <c r="BM42" s="100">
        <v>10871.875502092349</v>
      </c>
      <c r="BN42" s="100">
        <v>12.717052953836351</v>
      </c>
      <c r="BO42" s="100">
        <v>10758.626798945554</v>
      </c>
      <c r="BP42" s="100">
        <v>17.428573960794949</v>
      </c>
      <c r="BQ42" s="100">
        <v>14744.573570832526</v>
      </c>
      <c r="BR42" s="100">
        <v>10.885973648108926</v>
      </c>
      <c r="BS42" s="100">
        <v>9209.5337063001516</v>
      </c>
      <c r="BT42" s="100">
        <v>17.289311299088496</v>
      </c>
      <c r="BU42" s="100">
        <v>14626.757359028867</v>
      </c>
      <c r="BV42" s="100">
        <v>12.764911504234881</v>
      </c>
      <c r="BW42" s="100">
        <v>10799.115132582709</v>
      </c>
      <c r="BX42" s="100">
        <v>13.396610202118872</v>
      </c>
      <c r="BY42" s="100">
        <v>11333.532230992565</v>
      </c>
      <c r="BZ42" s="100">
        <v>18.818813766729498</v>
      </c>
      <c r="CA42" s="100">
        <v>15920.716446653156</v>
      </c>
      <c r="CB42" s="100">
        <v>10.629598299182936</v>
      </c>
      <c r="CC42" s="100">
        <v>8992.640161108764</v>
      </c>
      <c r="CD42" s="100">
        <v>19.40758188191575</v>
      </c>
      <c r="CE42" s="100">
        <v>16418.814272100724</v>
      </c>
      <c r="CF42" s="100">
        <v>14.093956907162717</v>
      </c>
      <c r="CG42" s="100">
        <v>11923.487543459658</v>
      </c>
      <c r="CH42" s="100">
        <v>19.219603885894358</v>
      </c>
      <c r="CI42" s="100">
        <v>16259.784887466627</v>
      </c>
      <c r="CJ42" s="100">
        <v>18.031157634971368</v>
      </c>
      <c r="CK42" s="100">
        <v>15254.359359185777</v>
      </c>
      <c r="CL42" s="100">
        <v>12.991120568684282</v>
      </c>
      <c r="CM42" s="100">
        <v>10990.488001106904</v>
      </c>
      <c r="CN42" s="100">
        <v>14.931923143799363</v>
      </c>
      <c r="CO42" s="100">
        <v>12632.406979654261</v>
      </c>
      <c r="CP42" s="100">
        <v>19.018242428997343</v>
      </c>
      <c r="CQ42" s="100">
        <v>16089.433094931752</v>
      </c>
      <c r="CR42" s="100">
        <v>13.816659209245913</v>
      </c>
      <c r="CS42" s="100">
        <v>11688.893691022042</v>
      </c>
      <c r="CT42" s="100">
        <v>13.686410012166908</v>
      </c>
      <c r="CU42" s="100">
        <v>11578.702870293204</v>
      </c>
    </row>
    <row r="43" spans="2:99">
      <c r="C43" s="99" t="s">
        <v>209</v>
      </c>
      <c r="D43" s="100">
        <v>23</v>
      </c>
      <c r="E43" s="100">
        <v>23515.200000000001</v>
      </c>
      <c r="F43" s="100">
        <v>22.1354372489836</v>
      </c>
      <c r="G43" s="100">
        <v>22631.27104336083</v>
      </c>
      <c r="H43" s="100">
        <v>25.113996777923273</v>
      </c>
      <c r="I43" s="100">
        <v>25676.550305748755</v>
      </c>
      <c r="J43" s="100">
        <v>24.812436515721028</v>
      </c>
      <c r="K43" s="100">
        <v>25368.235093673178</v>
      </c>
      <c r="L43" s="100">
        <v>13.537995382143411</v>
      </c>
      <c r="M43" s="100">
        <v>13841.246478703422</v>
      </c>
      <c r="N43" s="100">
        <v>16.304600523971235</v>
      </c>
      <c r="O43" s="100">
        <v>16669.823575708189</v>
      </c>
      <c r="P43" s="100">
        <v>16.573788286017994</v>
      </c>
      <c r="Q43" s="100">
        <v>16945.041143624796</v>
      </c>
      <c r="R43" s="100">
        <v>14.875563753602961</v>
      </c>
      <c r="S43" s="100">
        <v>15208.776381683667</v>
      </c>
      <c r="T43" s="100">
        <v>11.631864435108982</v>
      </c>
      <c r="U43" s="100">
        <v>11892.418198455423</v>
      </c>
      <c r="V43" s="100">
        <v>15.197025128020973</v>
      </c>
      <c r="W43" s="100">
        <v>15537.438490888642</v>
      </c>
      <c r="X43" s="100">
        <v>10.104901536291587</v>
      </c>
      <c r="Y43" s="100">
        <v>10331.251330704519</v>
      </c>
      <c r="Z43" s="100">
        <v>16.043950944977908</v>
      </c>
      <c r="AA43" s="100">
        <v>16403.335446145415</v>
      </c>
      <c r="AB43" s="100">
        <v>18.815721212044899</v>
      </c>
      <c r="AC43" s="100">
        <v>19237.193367194704</v>
      </c>
      <c r="AD43" s="100">
        <v>14.228983253481751</v>
      </c>
      <c r="AE43" s="100">
        <v>14547.712478359741</v>
      </c>
      <c r="AF43" s="100">
        <v>16.575092897816326</v>
      </c>
      <c r="AG43" s="100">
        <v>16946.37497872741</v>
      </c>
      <c r="AH43" s="100">
        <v>15.397211263687772</v>
      </c>
      <c r="AI43" s="100">
        <v>15742.108795994378</v>
      </c>
      <c r="AJ43" s="100">
        <v>18.164276445803498</v>
      </c>
      <c r="AK43" s="100">
        <v>18571.156238189495</v>
      </c>
      <c r="AL43" s="100">
        <v>14.741884887186481</v>
      </c>
      <c r="AM43" s="100">
        <v>15072.103108659458</v>
      </c>
      <c r="AN43" s="100">
        <v>13.623834120979463</v>
      </c>
      <c r="AO43" s="100">
        <v>13929.008005289403</v>
      </c>
      <c r="AP43" s="100">
        <v>8.8788151532239254</v>
      </c>
      <c r="AQ43" s="100">
        <v>9077.7006126561409</v>
      </c>
      <c r="AR43" s="100">
        <v>12.256013258456294</v>
      </c>
      <c r="AS43" s="100">
        <v>12530.547955445714</v>
      </c>
      <c r="AT43" s="100">
        <v>15.150747793629346</v>
      </c>
      <c r="AU43" s="100">
        <v>15490.124544206643</v>
      </c>
      <c r="AV43" s="100">
        <v>10.130118759376806</v>
      </c>
      <c r="AW43" s="100">
        <v>10357.033419586847</v>
      </c>
      <c r="AX43" s="100">
        <v>11.649662530641908</v>
      </c>
      <c r="AY43" s="100">
        <v>11910.614971328287</v>
      </c>
      <c r="AZ43" s="100">
        <v>14.837230846523294</v>
      </c>
      <c r="BA43" s="100">
        <v>15169.584817485416</v>
      </c>
      <c r="BB43" s="100">
        <v>17.794528269683031</v>
      </c>
      <c r="BC43" s="100">
        <v>18193.125702923931</v>
      </c>
      <c r="BD43" s="100">
        <v>10.8985658674821</v>
      </c>
      <c r="BE43" s="100">
        <v>11142.6937429137</v>
      </c>
      <c r="BF43" s="100">
        <v>14.042492275785492</v>
      </c>
      <c r="BG43" s="100">
        <v>14357.044102763086</v>
      </c>
      <c r="BH43" s="100">
        <v>11.034944900991045</v>
      </c>
      <c r="BI43" s="100">
        <v>11282.127666773244</v>
      </c>
      <c r="BJ43" s="100">
        <v>15.88653384386941</v>
      </c>
      <c r="BK43" s="100">
        <v>16242.392201972085</v>
      </c>
      <c r="BL43" s="100">
        <v>12.850916669139892</v>
      </c>
      <c r="BM43" s="100">
        <v>13138.777202528625</v>
      </c>
      <c r="BN43" s="100">
        <v>13.225735071989805</v>
      </c>
      <c r="BO43" s="100">
        <v>13521.991537602376</v>
      </c>
      <c r="BP43" s="100">
        <v>15.890758611313043</v>
      </c>
      <c r="BQ43" s="100">
        <v>16246.711604206455</v>
      </c>
      <c r="BR43" s="100">
        <v>11.404353345637922</v>
      </c>
      <c r="BS43" s="100">
        <v>11659.810860580212</v>
      </c>
      <c r="BT43" s="100">
        <v>16.136690545815927</v>
      </c>
      <c r="BU43" s="100">
        <v>16498.152414042204</v>
      </c>
      <c r="BV43" s="100">
        <v>12.764911504234881</v>
      </c>
      <c r="BW43" s="100">
        <v>13050.845521929743</v>
      </c>
      <c r="BX43" s="100">
        <v>12.366101725032806</v>
      </c>
      <c r="BY43" s="100">
        <v>12643.10240367354</v>
      </c>
      <c r="BZ43" s="100">
        <v>18.248546682889209</v>
      </c>
      <c r="CA43" s="100">
        <v>18657.314128585927</v>
      </c>
      <c r="CB43" s="100">
        <v>11.220131538026433</v>
      </c>
      <c r="CC43" s="100">
        <v>11471.462484478225</v>
      </c>
      <c r="CD43" s="100">
        <v>18.265959418273646</v>
      </c>
      <c r="CE43" s="100">
        <v>18675.116909242974</v>
      </c>
      <c r="CF43" s="100">
        <v>14.093956907162717</v>
      </c>
      <c r="CG43" s="100">
        <v>14409.661541883161</v>
      </c>
      <c r="CH43" s="100">
        <v>21.021441750196956</v>
      </c>
      <c r="CI43" s="100">
        <v>21492.322045401368</v>
      </c>
      <c r="CJ43" s="100">
        <v>15.37951680629911</v>
      </c>
      <c r="CK43" s="100">
        <v>15724.01798276021</v>
      </c>
      <c r="CL43" s="100">
        <v>11.753870990714349</v>
      </c>
      <c r="CM43" s="100">
        <v>12017.157700906349</v>
      </c>
      <c r="CN43" s="100">
        <v>13.998677947311903</v>
      </c>
      <c r="CO43" s="100">
        <v>14312.248333331689</v>
      </c>
      <c r="CP43" s="100">
        <v>19.594552805633629</v>
      </c>
      <c r="CQ43" s="100">
        <v>20033.470788479823</v>
      </c>
      <c r="CR43" s="100">
        <v>12.793202971523995</v>
      </c>
      <c r="CS43" s="100">
        <v>13079.770718086133</v>
      </c>
      <c r="CT43" s="100">
        <v>13.116142928326619</v>
      </c>
      <c r="CU43" s="100">
        <v>13409.944529921135</v>
      </c>
    </row>
    <row r="44" spans="2:99">
      <c r="C44" s="99" t="s">
        <v>210</v>
      </c>
      <c r="D44" s="100">
        <v>24</v>
      </c>
      <c r="E44" s="100">
        <v>24537.599999999999</v>
      </c>
      <c r="F44" s="100">
        <v>22.145855498905416</v>
      </c>
      <c r="G44" s="100">
        <v>22641.922662080895</v>
      </c>
      <c r="H44" s="100">
        <v>27.109612286464685</v>
      </c>
      <c r="I44" s="100">
        <v>27716.867601681493</v>
      </c>
      <c r="J44" s="100">
        <v>23.30865248446521</v>
      </c>
      <c r="K44" s="100">
        <v>23830.76630011723</v>
      </c>
      <c r="L44" s="100">
        <v>12.691870670759448</v>
      </c>
      <c r="M44" s="100">
        <v>12976.168573784458</v>
      </c>
      <c r="N44" s="100">
        <v>17.991283336795846</v>
      </c>
      <c r="O44" s="100">
        <v>18394.288083540072</v>
      </c>
      <c r="P44" s="100">
        <v>16.573788286017994</v>
      </c>
      <c r="Q44" s="100">
        <v>16945.041143624796</v>
      </c>
      <c r="R44" s="100">
        <v>14.875563753602961</v>
      </c>
      <c r="S44" s="100">
        <v>15208.776381683667</v>
      </c>
      <c r="T44" s="100">
        <v>11.631864435108982</v>
      </c>
      <c r="U44" s="100">
        <v>11892.418198455423</v>
      </c>
      <c r="V44" s="100">
        <v>15.887798997476473</v>
      </c>
      <c r="W44" s="100">
        <v>16243.685695019945</v>
      </c>
      <c r="X44" s="100">
        <v>11.452221741130465</v>
      </c>
      <c r="Y44" s="100">
        <v>11708.751508131787</v>
      </c>
      <c r="Z44" s="100">
        <v>17.189947441047757</v>
      </c>
      <c r="AA44" s="100">
        <v>17575.002263727227</v>
      </c>
      <c r="AB44" s="100">
        <v>16.869267293557495</v>
      </c>
      <c r="AC44" s="100">
        <v>17247.138880933184</v>
      </c>
      <c r="AD44" s="100">
        <v>14.228983253481751</v>
      </c>
      <c r="AE44" s="100">
        <v>14547.712478359741</v>
      </c>
      <c r="AF44" s="100">
        <v>15.82167958427922</v>
      </c>
      <c r="AG44" s="100">
        <v>16176.085206967075</v>
      </c>
      <c r="AH44" s="100">
        <v>15.397211263687772</v>
      </c>
      <c r="AI44" s="100">
        <v>15742.108795994378</v>
      </c>
      <c r="AJ44" s="100">
        <v>16.347848801223151</v>
      </c>
      <c r="AK44" s="100">
        <v>16714.040614370548</v>
      </c>
      <c r="AL44" s="100">
        <v>13.965996208913509</v>
      </c>
      <c r="AM44" s="100">
        <v>14278.834523993171</v>
      </c>
      <c r="AN44" s="100">
        <v>14.243099308296712</v>
      </c>
      <c r="AO44" s="100">
        <v>14562.144732802557</v>
      </c>
      <c r="AP44" s="100">
        <v>8.8788151532239254</v>
      </c>
      <c r="AQ44" s="100">
        <v>9077.7006126561409</v>
      </c>
      <c r="AR44" s="100">
        <v>11.088773900508075</v>
      </c>
      <c r="AS44" s="100">
        <v>11337.162435879456</v>
      </c>
      <c r="AT44" s="100">
        <v>14.662013993834851</v>
      </c>
      <c r="AU44" s="100">
        <v>14990.443107296751</v>
      </c>
      <c r="AV44" s="100">
        <v>10.663282904607165</v>
      </c>
      <c r="AW44" s="100">
        <v>10902.140441670364</v>
      </c>
      <c r="AX44" s="100">
        <v>10.484696277577717</v>
      </c>
      <c r="AY44" s="100">
        <v>10719.553474195458</v>
      </c>
      <c r="AZ44" s="100">
        <v>17.534909182254804</v>
      </c>
      <c r="BA44" s="100">
        <v>17927.691147937312</v>
      </c>
      <c r="BB44" s="100">
        <v>17.794528269683031</v>
      </c>
      <c r="BC44" s="100">
        <v>18193.125702923931</v>
      </c>
      <c r="BD44" s="100">
        <v>12.714993512062449</v>
      </c>
      <c r="BE44" s="100">
        <v>12999.809366732648</v>
      </c>
      <c r="BF44" s="100">
        <v>14.604191966816911</v>
      </c>
      <c r="BG44" s="100">
        <v>14931.325866873609</v>
      </c>
      <c r="BH44" s="100">
        <v>11.615731474727415</v>
      </c>
      <c r="BI44" s="100">
        <v>11875.923859761309</v>
      </c>
      <c r="BJ44" s="100">
        <v>13.695287796439146</v>
      </c>
      <c r="BK44" s="100">
        <v>14002.062243079383</v>
      </c>
      <c r="BL44" s="100">
        <v>11.565825002225901</v>
      </c>
      <c r="BM44" s="100">
        <v>11824.899482275761</v>
      </c>
      <c r="BN44" s="100">
        <v>14.751781426450167</v>
      </c>
      <c r="BO44" s="100">
        <v>15082.22133040265</v>
      </c>
      <c r="BP44" s="100">
        <v>15.890758611313043</v>
      </c>
      <c r="BQ44" s="100">
        <v>16246.711604206455</v>
      </c>
      <c r="BR44" s="100">
        <v>12.441112740695917</v>
      </c>
      <c r="BS44" s="100">
        <v>12719.793666087506</v>
      </c>
      <c r="BT44" s="100">
        <v>14.984069792543362</v>
      </c>
      <c r="BU44" s="100">
        <v>15319.712955896333</v>
      </c>
      <c r="BV44" s="100">
        <v>12.764911504234881</v>
      </c>
      <c r="BW44" s="100">
        <v>13050.845521929743</v>
      </c>
      <c r="BX44" s="100">
        <v>13.911864440661905</v>
      </c>
      <c r="BY44" s="100">
        <v>14223.490204132731</v>
      </c>
      <c r="BZ44" s="100">
        <v>18.818813766729498</v>
      </c>
      <c r="CA44" s="100">
        <v>19240.355195104239</v>
      </c>
      <c r="CB44" s="100">
        <v>10.629598299182936</v>
      </c>
      <c r="CC44" s="100">
        <v>10867.701301084633</v>
      </c>
      <c r="CD44" s="100">
        <v>18.265959418273646</v>
      </c>
      <c r="CE44" s="100">
        <v>18675.116909242974</v>
      </c>
      <c r="CF44" s="100">
        <v>14.615955311131705</v>
      </c>
      <c r="CG44" s="100">
        <v>14943.352710101055</v>
      </c>
      <c r="CH44" s="100">
        <v>19.219603885894358</v>
      </c>
      <c r="CI44" s="100">
        <v>19650.123012938391</v>
      </c>
      <c r="CJ44" s="100">
        <v>16.970501303502466</v>
      </c>
      <c r="CK44" s="100">
        <v>17350.64053270092</v>
      </c>
      <c r="CL44" s="100">
        <v>11.135246201729386</v>
      </c>
      <c r="CM44" s="100">
        <v>11384.675716648124</v>
      </c>
      <c r="CN44" s="100">
        <v>14.465300545555632</v>
      </c>
      <c r="CO44" s="100">
        <v>14789.323277776077</v>
      </c>
      <c r="CP44" s="100">
        <v>19.594552805633629</v>
      </c>
      <c r="CQ44" s="100">
        <v>20033.470788479823</v>
      </c>
      <c r="CR44" s="100">
        <v>13.816659209245913</v>
      </c>
      <c r="CS44" s="100">
        <v>14126.15237553302</v>
      </c>
      <c r="CT44" s="100">
        <v>13.686410012166908</v>
      </c>
      <c r="CU44" s="100">
        <v>13992.985596439446</v>
      </c>
    </row>
    <row r="45" spans="2:99">
      <c r="C45" s="99" t="s">
        <v>211</v>
      </c>
      <c r="D45" s="100">
        <v>24</v>
      </c>
      <c r="E45" s="100">
        <v>29980.800000000003</v>
      </c>
      <c r="F45" s="100">
        <v>22.119809874100877</v>
      </c>
      <c r="G45" s="100">
        <v>27632.066494726816</v>
      </c>
      <c r="H45" s="100">
        <v>25.105227795006098</v>
      </c>
      <c r="I45" s="100">
        <v>31361.450561521619</v>
      </c>
      <c r="J45" s="100">
        <v>21.052976437581481</v>
      </c>
      <c r="K45" s="100">
        <v>26299.378165826787</v>
      </c>
      <c r="L45" s="100">
        <v>14.384120093527374</v>
      </c>
      <c r="M45" s="100">
        <v>17968.642820834397</v>
      </c>
      <c r="N45" s="100">
        <v>15.742372919696367</v>
      </c>
      <c r="O45" s="100">
        <v>19665.372251284702</v>
      </c>
      <c r="P45" s="100">
        <v>16.573788286017994</v>
      </c>
      <c r="Q45" s="100">
        <v>20703.976326893677</v>
      </c>
      <c r="R45" s="100">
        <v>14.344293619545713</v>
      </c>
      <c r="S45" s="100">
        <v>17918.891589536506</v>
      </c>
      <c r="T45" s="100">
        <v>12.739661047976504</v>
      </c>
      <c r="U45" s="100">
        <v>15914.38458113225</v>
      </c>
      <c r="V45" s="100">
        <v>15.197025128020973</v>
      </c>
      <c r="W45" s="100">
        <v>18984.1237899238</v>
      </c>
      <c r="X45" s="100">
        <v>11.452221741130465</v>
      </c>
      <c r="Y45" s="100">
        <v>14306.115399020178</v>
      </c>
      <c r="Z45" s="100">
        <v>14.324956200873132</v>
      </c>
      <c r="AA45" s="100">
        <v>17894.735286130715</v>
      </c>
      <c r="AB45" s="100">
        <v>14.922813375070092</v>
      </c>
      <c r="AC45" s="100">
        <v>18641.578468137559</v>
      </c>
      <c r="AD45" s="100">
        <v>14.821857555710157</v>
      </c>
      <c r="AE45" s="100">
        <v>18515.464458593127</v>
      </c>
      <c r="AF45" s="100">
        <v>15.82167958427922</v>
      </c>
      <c r="AG45" s="100">
        <v>19764.442136681602</v>
      </c>
      <c r="AH45" s="100">
        <v>13.686410012166908</v>
      </c>
      <c r="AI45" s="100">
        <v>17097.063387198901</v>
      </c>
      <c r="AJ45" s="100">
        <v>17.558800564276716</v>
      </c>
      <c r="AK45" s="100">
        <v>21934.453664894474</v>
      </c>
      <c r="AL45" s="100">
        <v>13.965996208913509</v>
      </c>
      <c r="AM45" s="100">
        <v>17446.322464174755</v>
      </c>
      <c r="AN45" s="100">
        <v>12.385303746344968</v>
      </c>
      <c r="AO45" s="100">
        <v>15471.721439934136</v>
      </c>
      <c r="AP45" s="100">
        <v>9.9886670473769161</v>
      </c>
      <c r="AQ45" s="100">
        <v>12477.842875583245</v>
      </c>
      <c r="AR45" s="100">
        <v>11.088773900508075</v>
      </c>
      <c r="AS45" s="100">
        <v>13852.096356514689</v>
      </c>
      <c r="AT45" s="100">
        <v>14.662013993834851</v>
      </c>
      <c r="AU45" s="100">
        <v>18315.787881098495</v>
      </c>
      <c r="AV45" s="100">
        <v>10.663282904607165</v>
      </c>
      <c r="AW45" s="100">
        <v>13320.573004435271</v>
      </c>
      <c r="AX45" s="100">
        <v>11.649662530641908</v>
      </c>
      <c r="AY45" s="100">
        <v>14552.758433277873</v>
      </c>
      <c r="AZ45" s="100">
        <v>15.511650430456172</v>
      </c>
      <c r="BA45" s="100">
        <v>19377.153717725851</v>
      </c>
      <c r="BB45" s="100">
        <v>17.271159791162944</v>
      </c>
      <c r="BC45" s="100">
        <v>21575.132811120751</v>
      </c>
      <c r="BD45" s="100">
        <v>11.504041749008884</v>
      </c>
      <c r="BE45" s="100">
        <v>14370.848952861899</v>
      </c>
      <c r="BF45" s="100">
        <v>14.604191966816911</v>
      </c>
      <c r="BG45" s="100">
        <v>18243.556604947687</v>
      </c>
      <c r="BH45" s="100">
        <v>12.777304622200157</v>
      </c>
      <c r="BI45" s="100">
        <v>15961.408934052437</v>
      </c>
      <c r="BJ45" s="100">
        <v>13.147476284581582</v>
      </c>
      <c r="BK45" s="100">
        <v>16423.827374699315</v>
      </c>
      <c r="BL45" s="100">
        <v>11.565825002225901</v>
      </c>
      <c r="BM45" s="100">
        <v>14448.028592780596</v>
      </c>
      <c r="BN45" s="100">
        <v>13.225735071989805</v>
      </c>
      <c r="BO45" s="100">
        <v>16521.588251929665</v>
      </c>
      <c r="BP45" s="100">
        <v>15.378153494819074</v>
      </c>
      <c r="BQ45" s="100">
        <v>19210.389345727988</v>
      </c>
      <c r="BR45" s="100">
        <v>12.441112740695917</v>
      </c>
      <c r="BS45" s="100">
        <v>15541.43803567734</v>
      </c>
      <c r="BT45" s="100">
        <v>13.831449039270796</v>
      </c>
      <c r="BU45" s="100">
        <v>17278.246139857078</v>
      </c>
      <c r="BV45" s="100">
        <v>12.184688254042387</v>
      </c>
      <c r="BW45" s="100">
        <v>15221.112566949751</v>
      </c>
      <c r="BX45" s="100">
        <v>12.366101725032806</v>
      </c>
      <c r="BY45" s="100">
        <v>15447.734274910981</v>
      </c>
      <c r="BZ45" s="100">
        <v>18.818813766729498</v>
      </c>
      <c r="CA45" s="100">
        <v>23508.462157398491</v>
      </c>
      <c r="CB45" s="100">
        <v>11.220131538026433</v>
      </c>
      <c r="CC45" s="100">
        <v>14016.18831730262</v>
      </c>
      <c r="CD45" s="100">
        <v>18.265959418273646</v>
      </c>
      <c r="CE45" s="100">
        <v>22817.836505307438</v>
      </c>
      <c r="CF45" s="100">
        <v>13.571958503193725</v>
      </c>
      <c r="CG45" s="100">
        <v>16954.090562189602</v>
      </c>
      <c r="CH45" s="100">
        <v>21.622054371631155</v>
      </c>
      <c r="CI45" s="100">
        <v>27010.27032104164</v>
      </c>
      <c r="CJ45" s="100">
        <v>14.849188640564659</v>
      </c>
      <c r="CK45" s="100">
        <v>18549.606449793373</v>
      </c>
      <c r="CL45" s="100">
        <v>11.753870990714349</v>
      </c>
      <c r="CM45" s="100">
        <v>14682.935641600365</v>
      </c>
      <c r="CN45" s="100">
        <v>14.931923143799363</v>
      </c>
      <c r="CO45" s="100">
        <v>18652.958391234166</v>
      </c>
      <c r="CP45" s="100">
        <v>17.289311299088496</v>
      </c>
      <c r="CQ45" s="100">
        <v>21597.80767482135</v>
      </c>
      <c r="CR45" s="100">
        <v>13.304931090384953</v>
      </c>
      <c r="CS45" s="100">
        <v>16620.519918108883</v>
      </c>
      <c r="CT45" s="100">
        <v>14.826944179847484</v>
      </c>
      <c r="CU45" s="100">
        <v>18521.818669465476</v>
      </c>
    </row>
    <row r="46" spans="2:99">
      <c r="C46" s="99" t="s">
        <v>212</v>
      </c>
      <c r="D46" s="100">
        <v>22</v>
      </c>
      <c r="E46" s="100">
        <v>26664</v>
      </c>
      <c r="F46" s="100">
        <v>22.140646373944506</v>
      </c>
      <c r="G46" s="100">
        <v>26834.46340522074</v>
      </c>
      <c r="H46" s="100">
        <v>29.105227795006098</v>
      </c>
      <c r="I46" s="100">
        <v>35275.536087547393</v>
      </c>
      <c r="J46" s="100">
        <v>24.812436515721028</v>
      </c>
      <c r="K46" s="100">
        <v>30072.673057053886</v>
      </c>
      <c r="L46" s="100">
        <v>12.691870670759448</v>
      </c>
      <c r="M46" s="100">
        <v>15382.54725296045</v>
      </c>
      <c r="N46" s="100">
        <v>16.304600523971235</v>
      </c>
      <c r="O46" s="100">
        <v>19761.175835053138</v>
      </c>
      <c r="P46" s="100">
        <v>15.019995634203806</v>
      </c>
      <c r="Q46" s="100">
        <v>18204.234708655011</v>
      </c>
      <c r="R46" s="100">
        <v>15.938104021717457</v>
      </c>
      <c r="S46" s="100">
        <v>19316.982074321557</v>
      </c>
      <c r="T46" s="100">
        <v>13.293559354410267</v>
      </c>
      <c r="U46" s="100">
        <v>16111.793937545242</v>
      </c>
      <c r="V46" s="100">
        <v>13.815477389109976</v>
      </c>
      <c r="W46" s="100">
        <v>16744.35859560129</v>
      </c>
      <c r="X46" s="100">
        <v>11.452221741130465</v>
      </c>
      <c r="Y46" s="100">
        <v>13880.092750250124</v>
      </c>
      <c r="Z46" s="100">
        <v>17.189947441047757</v>
      </c>
      <c r="AA46" s="100">
        <v>20834.21629854988</v>
      </c>
      <c r="AB46" s="100">
        <v>18.166903239215763</v>
      </c>
      <c r="AC46" s="100">
        <v>22018.286725929505</v>
      </c>
      <c r="AD46" s="100">
        <v>13.636108951253345</v>
      </c>
      <c r="AE46" s="100">
        <v>16526.964048919053</v>
      </c>
      <c r="AF46" s="100">
        <v>15.82167958427922</v>
      </c>
      <c r="AG46" s="100">
        <v>19175.875656146414</v>
      </c>
      <c r="AH46" s="100">
        <v>15.397211263687772</v>
      </c>
      <c r="AI46" s="100">
        <v>18661.420051589579</v>
      </c>
      <c r="AJ46" s="100">
        <v>15.742372919696367</v>
      </c>
      <c r="AK46" s="100">
        <v>19079.755978671998</v>
      </c>
      <c r="AL46" s="100">
        <v>12.414218852367563</v>
      </c>
      <c r="AM46" s="100">
        <v>15046.033249069487</v>
      </c>
      <c r="AN46" s="100">
        <v>13.623834120979463</v>
      </c>
      <c r="AO46" s="100">
        <v>16512.08695462711</v>
      </c>
      <c r="AP46" s="100">
        <v>9.4337411003004217</v>
      </c>
      <c r="AQ46" s="100">
        <v>11433.694213564111</v>
      </c>
      <c r="AR46" s="100">
        <v>10.505154221533967</v>
      </c>
      <c r="AS46" s="100">
        <v>12732.246916499169</v>
      </c>
      <c r="AT46" s="100">
        <v>13.195812594451368</v>
      </c>
      <c r="AU46" s="100">
        <v>15993.324864475058</v>
      </c>
      <c r="AV46" s="100">
        <v>9.5969546141464495</v>
      </c>
      <c r="AW46" s="100">
        <v>11631.508992345496</v>
      </c>
      <c r="AX46" s="100">
        <v>9.9022131510456202</v>
      </c>
      <c r="AY46" s="100">
        <v>12001.482339067292</v>
      </c>
      <c r="AZ46" s="100">
        <v>16.860489598321927</v>
      </c>
      <c r="BA46" s="100">
        <v>20434.913393166175</v>
      </c>
      <c r="BB46" s="100">
        <v>17.271159791162944</v>
      </c>
      <c r="BC46" s="100">
        <v>20932.64566688949</v>
      </c>
      <c r="BD46" s="100">
        <v>11.504041749008884</v>
      </c>
      <c r="BE46" s="100">
        <v>13942.898599798767</v>
      </c>
      <c r="BF46" s="100">
        <v>15.72759134887975</v>
      </c>
      <c r="BG46" s="100">
        <v>19061.840714842256</v>
      </c>
      <c r="BH46" s="100">
        <v>11.615731474727415</v>
      </c>
      <c r="BI46" s="100">
        <v>14078.266547369627</v>
      </c>
      <c r="BJ46" s="100">
        <v>15.338722332011844</v>
      </c>
      <c r="BK46" s="100">
        <v>18590.531466398355</v>
      </c>
      <c r="BL46" s="100">
        <v>10.923279168768909</v>
      </c>
      <c r="BM46" s="100">
        <v>13239.014352547918</v>
      </c>
      <c r="BN46" s="100">
        <v>13.73441719014326</v>
      </c>
      <c r="BO46" s="100">
        <v>16646.113634453632</v>
      </c>
      <c r="BP46" s="100">
        <v>14.352943261831134</v>
      </c>
      <c r="BQ46" s="100">
        <v>17395.767233339335</v>
      </c>
      <c r="BR46" s="100">
        <v>10.367593950579929</v>
      </c>
      <c r="BS46" s="100">
        <v>12565.523868102873</v>
      </c>
      <c r="BT46" s="100">
        <v>14.40775941590708</v>
      </c>
      <c r="BU46" s="100">
        <v>17462.20441207938</v>
      </c>
      <c r="BV46" s="100">
        <v>12.184688254042387</v>
      </c>
      <c r="BW46" s="100">
        <v>14767.842163899373</v>
      </c>
      <c r="BX46" s="100">
        <v>12.366101725032806</v>
      </c>
      <c r="BY46" s="100">
        <v>14987.715290739761</v>
      </c>
      <c r="BZ46" s="100">
        <v>16.53774543136835</v>
      </c>
      <c r="CA46" s="100">
        <v>20043.747462818439</v>
      </c>
      <c r="CB46" s="100">
        <v>10.039065060339439</v>
      </c>
      <c r="CC46" s="100">
        <v>12167.346853131401</v>
      </c>
      <c r="CD46" s="100">
        <v>19.40758188191575</v>
      </c>
      <c r="CE46" s="100">
        <v>23521.989240881889</v>
      </c>
      <c r="CF46" s="100">
        <v>14.093956907162717</v>
      </c>
      <c r="CG46" s="100">
        <v>17081.875771481213</v>
      </c>
      <c r="CH46" s="100">
        <v>19.82021650732856</v>
      </c>
      <c r="CI46" s="100">
        <v>24022.102406882215</v>
      </c>
      <c r="CJ46" s="100">
        <v>15.909844972033563</v>
      </c>
      <c r="CK46" s="100">
        <v>19282.732106104679</v>
      </c>
      <c r="CL46" s="100">
        <v>10.516621412744419</v>
      </c>
      <c r="CM46" s="100">
        <v>12746.145152246236</v>
      </c>
      <c r="CN46" s="100">
        <v>13.065432750824442</v>
      </c>
      <c r="CO46" s="100">
        <v>15835.304493999223</v>
      </c>
      <c r="CP46" s="100">
        <v>17.289311299088496</v>
      </c>
      <c r="CQ46" s="100">
        <v>20954.645294495258</v>
      </c>
      <c r="CR46" s="100">
        <v>11.769746733802075</v>
      </c>
      <c r="CS46" s="100">
        <v>14264.933041368115</v>
      </c>
      <c r="CT46" s="100">
        <v>13.686410012166908</v>
      </c>
      <c r="CU46" s="100">
        <v>16587.928934746291</v>
      </c>
    </row>
    <row r="47" spans="2:99">
      <c r="C47" s="99" t="s">
        <v>213</v>
      </c>
      <c r="D47" s="100">
        <v>20</v>
      </c>
      <c r="E47" s="100">
        <v>30552</v>
      </c>
      <c r="F47" s="100">
        <v>19.125018999061783</v>
      </c>
      <c r="G47" s="100">
        <v>29215.379022966779</v>
      </c>
      <c r="H47" s="100">
        <v>26.105227795006098</v>
      </c>
      <c r="I47" s="100">
        <v>39878.345979651313</v>
      </c>
      <c r="J47" s="100">
        <v>21.052976437581481</v>
      </c>
      <c r="K47" s="100">
        <v>32160.526806049467</v>
      </c>
      <c r="L47" s="100">
        <v>12.691870670759448</v>
      </c>
      <c r="M47" s="100">
        <v>19388.101636652133</v>
      </c>
      <c r="N47" s="100">
        <v>16.866828128246105</v>
      </c>
      <c r="O47" s="100">
        <v>25765.766648708748</v>
      </c>
      <c r="P47" s="100">
        <v>15.53792651814187</v>
      </c>
      <c r="Q47" s="100">
        <v>23735.736549113517</v>
      </c>
      <c r="R47" s="100">
        <v>15.406833887660209</v>
      </c>
      <c r="S47" s="100">
        <v>23535.479446789734</v>
      </c>
      <c r="T47" s="100">
        <v>11.631864435108982</v>
      </c>
      <c r="U47" s="100">
        <v>17768.83611107248</v>
      </c>
      <c r="V47" s="100">
        <v>13.124703519654476</v>
      </c>
      <c r="W47" s="100">
        <v>20049.297096624177</v>
      </c>
      <c r="X47" s="100">
        <v>10.778561638711025</v>
      </c>
      <c r="Y47" s="100">
        <v>16465.33075929496</v>
      </c>
      <c r="Z47" s="100">
        <v>13.751957952838206</v>
      </c>
      <c r="AA47" s="100">
        <v>21007.490968755643</v>
      </c>
      <c r="AB47" s="100">
        <v>16.869267293557495</v>
      </c>
      <c r="AC47" s="100">
        <v>25769.49271763843</v>
      </c>
      <c r="AD47" s="100">
        <v>12.450360346796533</v>
      </c>
      <c r="AE47" s="100">
        <v>19019.170465766383</v>
      </c>
      <c r="AF47" s="100">
        <v>15.82167958427922</v>
      </c>
      <c r="AG47" s="100">
        <v>24169.197732944936</v>
      </c>
      <c r="AH47" s="100">
        <v>13.116142928326619</v>
      </c>
      <c r="AI47" s="100">
        <v>20036.219937311744</v>
      </c>
      <c r="AJ47" s="100">
        <v>15.742372919696367</v>
      </c>
      <c r="AK47" s="100">
        <v>24048.048872128169</v>
      </c>
      <c r="AL47" s="100">
        <v>13.965996208913509</v>
      </c>
      <c r="AM47" s="100">
        <v>21334.455808736275</v>
      </c>
      <c r="AN47" s="100">
        <v>13.004568933662217</v>
      </c>
      <c r="AO47" s="100">
        <v>19865.7795030624</v>
      </c>
      <c r="AP47" s="100">
        <v>9.4337411003004217</v>
      </c>
      <c r="AQ47" s="100">
        <v>14410.982904818924</v>
      </c>
      <c r="AR47" s="100">
        <v>11.672393579482184</v>
      </c>
      <c r="AS47" s="100">
        <v>17830.748432016982</v>
      </c>
      <c r="AT47" s="100">
        <v>13.195812594451368</v>
      </c>
      <c r="AU47" s="100">
        <v>20157.923319283909</v>
      </c>
      <c r="AV47" s="100">
        <v>9.0637904689160909</v>
      </c>
      <c r="AW47" s="100">
        <v>13845.846320316219</v>
      </c>
      <c r="AX47" s="100">
        <v>11.067179404109812</v>
      </c>
      <c r="AY47" s="100">
        <v>16906.223257718146</v>
      </c>
      <c r="AZ47" s="100">
        <v>16.186070014389049</v>
      </c>
      <c r="BA47" s="100">
        <v>24725.84055398071</v>
      </c>
      <c r="BB47" s="100">
        <v>16.224422834122763</v>
      </c>
      <c r="BC47" s="100">
        <v>24784.428321405932</v>
      </c>
      <c r="BD47" s="100">
        <v>10.293089985955316</v>
      </c>
      <c r="BE47" s="100">
        <v>15723.72426254534</v>
      </c>
      <c r="BF47" s="100">
        <v>13.480792584754074</v>
      </c>
      <c r="BG47" s="100">
        <v>20593.258752470323</v>
      </c>
      <c r="BH47" s="100">
        <v>11.615731474727415</v>
      </c>
      <c r="BI47" s="100">
        <v>17744.191400793599</v>
      </c>
      <c r="BJ47" s="100">
        <v>15.338722332011844</v>
      </c>
      <c r="BK47" s="100">
        <v>23431.432234381293</v>
      </c>
      <c r="BL47" s="100">
        <v>12.208370835682896</v>
      </c>
      <c r="BM47" s="100">
        <v>18649.50728858919</v>
      </c>
      <c r="BN47" s="100">
        <v>13.225735071989805</v>
      </c>
      <c r="BO47" s="100">
        <v>20203.632895971623</v>
      </c>
      <c r="BP47" s="100">
        <v>15.378153494819074</v>
      </c>
      <c r="BQ47" s="100">
        <v>23491.667278685614</v>
      </c>
      <c r="BR47" s="100">
        <v>9.849214253050933</v>
      </c>
      <c r="BS47" s="100">
        <v>15045.659692960604</v>
      </c>
      <c r="BT47" s="100">
        <v>16.136690545815927</v>
      </c>
      <c r="BU47" s="100">
        <v>24650.408477788409</v>
      </c>
      <c r="BV47" s="100">
        <v>12.184688254042387</v>
      </c>
      <c r="BW47" s="100">
        <v>18613.329776875147</v>
      </c>
      <c r="BX47" s="100">
        <v>12.881355963575841</v>
      </c>
      <c r="BY47" s="100">
        <v>19677.559369958453</v>
      </c>
      <c r="BZ47" s="100">
        <v>18.248546682889209</v>
      </c>
      <c r="CA47" s="100">
        <v>27876.479912781553</v>
      </c>
      <c r="CB47" s="100">
        <v>10.629598299182936</v>
      </c>
      <c r="CC47" s="100">
        <v>16237.774361831853</v>
      </c>
      <c r="CD47" s="100">
        <v>16.553525722810495</v>
      </c>
      <c r="CE47" s="100">
        <v>25287.165894165311</v>
      </c>
      <c r="CF47" s="100">
        <v>12.005963291286758</v>
      </c>
      <c r="CG47" s="100">
        <v>18340.309523769651</v>
      </c>
      <c r="CH47" s="100">
        <v>17.417766021591763</v>
      </c>
      <c r="CI47" s="100">
        <v>26607.379374583576</v>
      </c>
      <c r="CJ47" s="100">
        <v>15.909844972033563</v>
      </c>
      <c r="CK47" s="100">
        <v>24303.879179278469</v>
      </c>
      <c r="CL47" s="100">
        <v>10.516621412744419</v>
      </c>
      <c r="CM47" s="100">
        <v>16065.190870108374</v>
      </c>
      <c r="CN47" s="100">
        <v>12.598810152580713</v>
      </c>
      <c r="CO47" s="100">
        <v>19245.942389082295</v>
      </c>
      <c r="CP47" s="100">
        <v>16.713000922452213</v>
      </c>
      <c r="CQ47" s="100">
        <v>25530.780209138</v>
      </c>
      <c r="CR47" s="100">
        <v>12.281474852663035</v>
      </c>
      <c r="CS47" s="100">
        <v>18761.180984928051</v>
      </c>
      <c r="CT47" s="100">
        <v>13.116142928326619</v>
      </c>
      <c r="CU47" s="100">
        <v>20036.219937311744</v>
      </c>
    </row>
    <row r="48" spans="2:99">
      <c r="C48" s="99" t="s">
        <v>214</v>
      </c>
      <c r="D48" s="100">
        <v>22</v>
      </c>
      <c r="E48" s="100">
        <v>19087.2</v>
      </c>
      <c r="F48" s="100">
        <v>20.140646373944506</v>
      </c>
      <c r="G48" s="100">
        <v>17474.024794034252</v>
      </c>
      <c r="H48" s="100">
        <v>27.096458812088922</v>
      </c>
      <c r="I48" s="100">
        <v>23508.887665368351</v>
      </c>
      <c r="J48" s="100">
        <v>23.30865248446521</v>
      </c>
      <c r="K48" s="100">
        <v>20222.586895522018</v>
      </c>
      <c r="L48" s="100">
        <v>13.537995382143411</v>
      </c>
      <c r="M48" s="100">
        <v>11745.564793547623</v>
      </c>
      <c r="N48" s="100">
        <v>19.677966149620456</v>
      </c>
      <c r="O48" s="100">
        <v>17072.603431410709</v>
      </c>
      <c r="P48" s="100">
        <v>16.573788286017994</v>
      </c>
      <c r="Q48" s="100">
        <v>14379.418716949212</v>
      </c>
      <c r="R48" s="100">
        <v>15.938104021717457</v>
      </c>
      <c r="S48" s="100">
        <v>13827.899049242067</v>
      </c>
      <c r="T48" s="100">
        <v>12.739661047976504</v>
      </c>
      <c r="U48" s="100">
        <v>11052.929925224416</v>
      </c>
      <c r="V48" s="100">
        <v>15.887798997476473</v>
      </c>
      <c r="W48" s="100">
        <v>13784.254410210588</v>
      </c>
      <c r="X48" s="100">
        <v>12.125881843549905</v>
      </c>
      <c r="Y48" s="100">
        <v>10520.415087463898</v>
      </c>
      <c r="Z48" s="100">
        <v>14.897954448908056</v>
      </c>
      <c r="AA48" s="100">
        <v>12925.465279872629</v>
      </c>
      <c r="AB48" s="100">
        <v>16.22044932072836</v>
      </c>
      <c r="AC48" s="100">
        <v>14072.861830663926</v>
      </c>
      <c r="AD48" s="100">
        <v>14.228983253481751</v>
      </c>
      <c r="AE48" s="100">
        <v>12345.065870720768</v>
      </c>
      <c r="AF48" s="100">
        <v>15.82167958427922</v>
      </c>
      <c r="AG48" s="100">
        <v>13726.889207320652</v>
      </c>
      <c r="AH48" s="100">
        <v>13.686410012166908</v>
      </c>
      <c r="AI48" s="100">
        <v>11874.32932655601</v>
      </c>
      <c r="AJ48" s="100">
        <v>16.347848801223151</v>
      </c>
      <c r="AK48" s="100">
        <v>14183.393619941206</v>
      </c>
      <c r="AL48" s="100">
        <v>13.190107530640537</v>
      </c>
      <c r="AM48" s="100">
        <v>11443.73729358373</v>
      </c>
      <c r="AN48" s="100">
        <v>13.004568933662217</v>
      </c>
      <c r="AO48" s="100">
        <v>11282.76400684534</v>
      </c>
      <c r="AP48" s="100">
        <v>9.9886670473769161</v>
      </c>
      <c r="AQ48" s="100">
        <v>8666.1675303042121</v>
      </c>
      <c r="AR48" s="100">
        <v>11.672393579482184</v>
      </c>
      <c r="AS48" s="100">
        <v>10126.968669558744</v>
      </c>
      <c r="AT48" s="100">
        <v>16.616949193012832</v>
      </c>
      <c r="AU48" s="100">
        <v>14416.865119857934</v>
      </c>
      <c r="AV48" s="100">
        <v>9.5969546141464495</v>
      </c>
      <c r="AW48" s="100">
        <v>8326.3178232334594</v>
      </c>
      <c r="AX48" s="100">
        <v>11.649662530641908</v>
      </c>
      <c r="AY48" s="100">
        <v>10107.24721158492</v>
      </c>
      <c r="AZ48" s="100">
        <v>17.534909182254804</v>
      </c>
      <c r="BA48" s="100">
        <v>15213.287206524268</v>
      </c>
      <c r="BB48" s="100">
        <v>16.224422834122763</v>
      </c>
      <c r="BC48" s="100">
        <v>14076.309250884909</v>
      </c>
      <c r="BD48" s="100">
        <v>11.504041749008884</v>
      </c>
      <c r="BE48" s="100">
        <v>9980.9066214401082</v>
      </c>
      <c r="BF48" s="100">
        <v>15.165891657848332</v>
      </c>
      <c r="BG48" s="100">
        <v>13157.927602349213</v>
      </c>
      <c r="BH48" s="100">
        <v>12.777304622200157</v>
      </c>
      <c r="BI48" s="100">
        <v>11085.589490220857</v>
      </c>
      <c r="BJ48" s="100">
        <v>16.434345355726975</v>
      </c>
      <c r="BK48" s="100">
        <v>14258.438030628724</v>
      </c>
      <c r="BL48" s="100">
        <v>11.565825002225901</v>
      </c>
      <c r="BM48" s="100">
        <v>10034.509771931193</v>
      </c>
      <c r="BN48" s="100">
        <v>14.243099308296712</v>
      </c>
      <c r="BO48" s="100">
        <v>12357.312959878227</v>
      </c>
      <c r="BP48" s="100">
        <v>16.915968844300981</v>
      </c>
      <c r="BQ48" s="100">
        <v>14676.294569315531</v>
      </c>
      <c r="BR48" s="100">
        <v>12.959492438224913</v>
      </c>
      <c r="BS48" s="100">
        <v>11243.655639403934</v>
      </c>
      <c r="BT48" s="100">
        <v>17.289311299088496</v>
      </c>
      <c r="BU48" s="100">
        <v>15000.20648308918</v>
      </c>
      <c r="BV48" s="100">
        <v>12.764911504234881</v>
      </c>
      <c r="BW48" s="100">
        <v>11074.837221074184</v>
      </c>
      <c r="BX48" s="100">
        <v>12.881355963575841</v>
      </c>
      <c r="BY48" s="100">
        <v>11175.8644339984</v>
      </c>
      <c r="BZ48" s="100">
        <v>16.53774543136835</v>
      </c>
      <c r="CA48" s="100">
        <v>14348.147936255182</v>
      </c>
      <c r="CB48" s="100">
        <v>9.4485318214959442</v>
      </c>
      <c r="CC48" s="100">
        <v>8197.5462083298808</v>
      </c>
      <c r="CD48" s="100">
        <v>20.549204345557854</v>
      </c>
      <c r="CE48" s="100">
        <v>17828.489690205995</v>
      </c>
      <c r="CF48" s="100">
        <v>13.049960099224737</v>
      </c>
      <c r="CG48" s="100">
        <v>11322.145382087383</v>
      </c>
      <c r="CH48" s="100">
        <v>20.420829128762758</v>
      </c>
      <c r="CI48" s="100">
        <v>17717.111352114571</v>
      </c>
      <c r="CJ48" s="100">
        <v>15.909844972033563</v>
      </c>
      <c r="CK48" s="100">
        <v>13803.38149773632</v>
      </c>
      <c r="CL48" s="100">
        <v>11.135246201729386</v>
      </c>
      <c r="CM48" s="100">
        <v>9660.9396046204147</v>
      </c>
      <c r="CN48" s="100">
        <v>15.865168340286823</v>
      </c>
      <c r="CO48" s="100">
        <v>13764.620052032848</v>
      </c>
      <c r="CP48" s="100">
        <v>17.289311299088496</v>
      </c>
      <c r="CQ48" s="100">
        <v>15000.20648308918</v>
      </c>
      <c r="CR48" s="100">
        <v>13.304931090384953</v>
      </c>
      <c r="CS48" s="100">
        <v>11543.358214017986</v>
      </c>
      <c r="CT48" s="100">
        <v>14.826944179847484</v>
      </c>
      <c r="CU48" s="100">
        <v>12863.856770435677</v>
      </c>
    </row>
    <row r="49" spans="2:99">
      <c r="B49" s="99" t="s">
        <v>129</v>
      </c>
      <c r="C49" s="99" t="s">
        <v>215</v>
      </c>
      <c r="D49" s="100">
        <v>12.435277078161507</v>
      </c>
      <c r="E49" s="100">
        <v>12251.234977404716</v>
      </c>
      <c r="F49" s="100">
        <v>14</v>
      </c>
      <c r="G49" s="100">
        <v>13792.8</v>
      </c>
      <c r="H49" s="100">
        <v>13</v>
      </c>
      <c r="I49" s="100">
        <v>12807.599999999999</v>
      </c>
      <c r="J49" s="100">
        <v>10</v>
      </c>
      <c r="K49" s="100">
        <v>9852</v>
      </c>
      <c r="L49" s="100">
        <v>9</v>
      </c>
      <c r="M49" s="100">
        <v>8866.7999999999993</v>
      </c>
      <c r="N49" s="100">
        <v>13</v>
      </c>
      <c r="O49" s="100">
        <v>12807.599999999999</v>
      </c>
      <c r="P49" s="100">
        <v>10</v>
      </c>
      <c r="Q49" s="100">
        <v>9852</v>
      </c>
      <c r="R49" s="100">
        <v>14</v>
      </c>
      <c r="S49" s="100">
        <v>13792.8</v>
      </c>
      <c r="T49" s="100">
        <v>15</v>
      </c>
      <c r="U49" s="100">
        <v>14777.999999999998</v>
      </c>
      <c r="V49" s="100">
        <v>14</v>
      </c>
      <c r="W49" s="100">
        <v>13792.8</v>
      </c>
      <c r="X49" s="100">
        <v>15</v>
      </c>
      <c r="Y49" s="100">
        <v>14777.999999999998</v>
      </c>
      <c r="Z49" s="100">
        <v>12</v>
      </c>
      <c r="AA49" s="100">
        <v>11822.4</v>
      </c>
      <c r="AB49" s="100">
        <v>9</v>
      </c>
      <c r="AC49" s="100">
        <v>8866.7999999999993</v>
      </c>
      <c r="AD49" s="100">
        <v>12</v>
      </c>
      <c r="AE49" s="100">
        <v>11822.4</v>
      </c>
      <c r="AF49" s="100">
        <v>9</v>
      </c>
      <c r="AG49" s="100">
        <v>8866.7999999999993</v>
      </c>
      <c r="AH49" s="100">
        <v>12</v>
      </c>
      <c r="AI49" s="100">
        <v>11822.4</v>
      </c>
      <c r="AJ49" s="100">
        <v>9</v>
      </c>
      <c r="AK49" s="100">
        <v>8866.7999999999993</v>
      </c>
      <c r="AL49" s="100">
        <v>11</v>
      </c>
      <c r="AM49" s="100">
        <v>10837.199999999999</v>
      </c>
      <c r="AN49" s="100">
        <v>9</v>
      </c>
      <c r="AO49" s="100">
        <v>8866.7999999999993</v>
      </c>
      <c r="AP49" s="100">
        <v>16</v>
      </c>
      <c r="AQ49" s="100">
        <v>15763.199999999999</v>
      </c>
      <c r="AR49" s="100">
        <v>13</v>
      </c>
      <c r="AS49" s="100">
        <v>12807.599999999999</v>
      </c>
      <c r="AT49" s="100">
        <v>13</v>
      </c>
      <c r="AU49" s="100">
        <v>12807.599999999999</v>
      </c>
      <c r="AV49" s="100">
        <v>15</v>
      </c>
      <c r="AW49" s="100">
        <v>14777.999999999998</v>
      </c>
      <c r="AX49" s="100">
        <v>12</v>
      </c>
      <c r="AY49" s="100">
        <v>11822.4</v>
      </c>
      <c r="AZ49" s="100">
        <v>12</v>
      </c>
      <c r="BA49" s="100">
        <v>11822.4</v>
      </c>
      <c r="BB49" s="100">
        <v>12</v>
      </c>
      <c r="BC49" s="100">
        <v>11822.4</v>
      </c>
      <c r="BD49" s="100">
        <v>15</v>
      </c>
      <c r="BE49" s="100">
        <v>14777.999999999998</v>
      </c>
      <c r="BF49" s="100">
        <v>9</v>
      </c>
      <c r="BG49" s="100">
        <v>8866.7999999999993</v>
      </c>
      <c r="BH49" s="100">
        <v>12</v>
      </c>
      <c r="BI49" s="100">
        <v>11822.4</v>
      </c>
      <c r="BJ49" s="100">
        <v>10</v>
      </c>
      <c r="BK49" s="100">
        <v>9852</v>
      </c>
      <c r="BL49" s="100">
        <v>11</v>
      </c>
      <c r="BM49" s="100">
        <v>10837.199999999999</v>
      </c>
      <c r="BN49" s="100">
        <v>13</v>
      </c>
      <c r="BO49" s="100">
        <v>12807.599999999999</v>
      </c>
      <c r="BP49" s="100">
        <v>12</v>
      </c>
      <c r="BQ49" s="100">
        <v>11822.4</v>
      </c>
      <c r="BR49" s="100">
        <v>15</v>
      </c>
      <c r="BS49" s="100">
        <v>14777.999999999998</v>
      </c>
      <c r="BT49" s="100">
        <v>12</v>
      </c>
      <c r="BU49" s="100">
        <v>11822.4</v>
      </c>
      <c r="BV49" s="100">
        <v>12</v>
      </c>
      <c r="BW49" s="100">
        <v>11822.4</v>
      </c>
      <c r="BX49" s="100">
        <v>12</v>
      </c>
      <c r="BY49" s="100">
        <v>11822.4</v>
      </c>
      <c r="BZ49" s="100">
        <v>10</v>
      </c>
      <c r="CA49" s="100">
        <v>9852</v>
      </c>
      <c r="CB49" s="100">
        <v>12</v>
      </c>
      <c r="CC49" s="100">
        <v>11822.4</v>
      </c>
      <c r="CD49" s="100">
        <v>7</v>
      </c>
      <c r="CE49" s="100">
        <v>6896.4</v>
      </c>
      <c r="CF49" s="100">
        <v>15</v>
      </c>
      <c r="CG49" s="100">
        <v>14777.999999999998</v>
      </c>
      <c r="CH49" s="100">
        <v>11</v>
      </c>
      <c r="CI49" s="100">
        <v>10837.199999999999</v>
      </c>
      <c r="CJ49" s="100">
        <v>9</v>
      </c>
      <c r="CK49" s="100">
        <v>8866.7999999999993</v>
      </c>
      <c r="CL49" s="100">
        <v>9</v>
      </c>
      <c r="CM49" s="100">
        <v>8866.7999999999993</v>
      </c>
      <c r="CN49" s="100">
        <v>12</v>
      </c>
      <c r="CO49" s="100">
        <v>11822.4</v>
      </c>
      <c r="CP49" s="100">
        <v>8</v>
      </c>
      <c r="CQ49" s="100">
        <v>7881.5999999999995</v>
      </c>
      <c r="CR49" s="100">
        <v>14</v>
      </c>
      <c r="CS49" s="100">
        <v>13792.8</v>
      </c>
      <c r="CT49" s="100">
        <v>14</v>
      </c>
      <c r="CU49" s="100">
        <v>13792.8</v>
      </c>
    </row>
    <row r="50" spans="2:99">
      <c r="C50" s="99" t="s">
        <v>216</v>
      </c>
      <c r="D50" s="100">
        <v>13</v>
      </c>
      <c r="E50" s="100">
        <v>3666</v>
      </c>
      <c r="F50" s="100">
        <v>15.08855512433543</v>
      </c>
      <c r="G50" s="100">
        <v>4254.9725450625911</v>
      </c>
      <c r="H50" s="100">
        <v>13.087689829171747</v>
      </c>
      <c r="I50" s="100">
        <v>3690.7285318264326</v>
      </c>
      <c r="J50" s="100">
        <v>8.2708121719070107</v>
      </c>
      <c r="K50" s="100">
        <v>2332.3690324777772</v>
      </c>
      <c r="L50" s="100">
        <v>7.6151224024556692</v>
      </c>
      <c r="M50" s="100">
        <v>2147.4645174924985</v>
      </c>
      <c r="N50" s="100">
        <v>8.4334140641230526</v>
      </c>
      <c r="O50" s="100">
        <v>2378.2227660827007</v>
      </c>
      <c r="P50" s="100">
        <v>5.1793088393806226</v>
      </c>
      <c r="Q50" s="100">
        <v>1460.5650927053355</v>
      </c>
      <c r="R50" s="100">
        <v>7.9690520108587286</v>
      </c>
      <c r="S50" s="100">
        <v>2247.2726670621614</v>
      </c>
      <c r="T50" s="100">
        <v>8.8623729029401765</v>
      </c>
      <c r="U50" s="100">
        <v>2499.1891586291299</v>
      </c>
      <c r="V50" s="100">
        <v>10.361608041832481</v>
      </c>
      <c r="W50" s="100">
        <v>2921.9734677967595</v>
      </c>
      <c r="X50" s="100">
        <v>11.452221741130465</v>
      </c>
      <c r="Y50" s="100">
        <v>3229.5265309987913</v>
      </c>
      <c r="Z50" s="100">
        <v>8.5949737205238783</v>
      </c>
      <c r="AA50" s="100">
        <v>2423.7825891877337</v>
      </c>
      <c r="AB50" s="100">
        <v>7.136997701120479</v>
      </c>
      <c r="AC50" s="100">
        <v>2012.6333517159751</v>
      </c>
      <c r="AD50" s="100">
        <v>8.893114533426095</v>
      </c>
      <c r="AE50" s="100">
        <v>2507.8582984261589</v>
      </c>
      <c r="AF50" s="100">
        <v>7.5341331353710572</v>
      </c>
      <c r="AG50" s="100">
        <v>2124.625544174638</v>
      </c>
      <c r="AH50" s="100">
        <v>7.4134720899237418</v>
      </c>
      <c r="AI50" s="100">
        <v>2090.5991293584952</v>
      </c>
      <c r="AJ50" s="100">
        <v>4.8438070522142667</v>
      </c>
      <c r="AK50" s="100">
        <v>1365.9535887244233</v>
      </c>
      <c r="AL50" s="100">
        <v>8.5347754610026989</v>
      </c>
      <c r="AM50" s="100">
        <v>2406.8066800027609</v>
      </c>
      <c r="AN50" s="100">
        <v>6.1926518731724842</v>
      </c>
      <c r="AO50" s="100">
        <v>1746.3278282346405</v>
      </c>
      <c r="AP50" s="100">
        <v>9.4337411003004217</v>
      </c>
      <c r="AQ50" s="100">
        <v>2660.314990284719</v>
      </c>
      <c r="AR50" s="100">
        <v>7.0034361476893103</v>
      </c>
      <c r="AS50" s="100">
        <v>1974.9689936483855</v>
      </c>
      <c r="AT50" s="100">
        <v>6.84227319712293</v>
      </c>
      <c r="AU50" s="100">
        <v>1929.5210415886663</v>
      </c>
      <c r="AV50" s="100">
        <v>7.9974621784553737</v>
      </c>
      <c r="AW50" s="100">
        <v>2255.2843343244153</v>
      </c>
      <c r="AX50" s="100">
        <v>7.5722806449172397</v>
      </c>
      <c r="AY50" s="100">
        <v>2135.3831418666614</v>
      </c>
      <c r="AZ50" s="100">
        <v>7.418615423261647</v>
      </c>
      <c r="BA50" s="100">
        <v>2092.0495493597846</v>
      </c>
      <c r="BB50" s="100">
        <v>6.28042174224107</v>
      </c>
      <c r="BC50" s="100">
        <v>1771.0789313119817</v>
      </c>
      <c r="BD50" s="100">
        <v>9.0821382229017491</v>
      </c>
      <c r="BE50" s="100">
        <v>2561.1629788582932</v>
      </c>
      <c r="BF50" s="100">
        <v>5.0552972192827763</v>
      </c>
      <c r="BG50" s="100">
        <v>1425.593815837743</v>
      </c>
      <c r="BH50" s="100">
        <v>6.9694388848364506</v>
      </c>
      <c r="BI50" s="100">
        <v>1965.381765523879</v>
      </c>
      <c r="BJ50" s="100">
        <v>6.0259266304332249</v>
      </c>
      <c r="BK50" s="100">
        <v>1699.3113097821695</v>
      </c>
      <c r="BL50" s="100">
        <v>8.3530958349409303</v>
      </c>
      <c r="BM50" s="100">
        <v>2355.5730254533423</v>
      </c>
      <c r="BN50" s="100">
        <v>6.1041854178414479</v>
      </c>
      <c r="BO50" s="100">
        <v>1721.3802878312883</v>
      </c>
      <c r="BP50" s="100">
        <v>7.1764716309155672</v>
      </c>
      <c r="BQ50" s="100">
        <v>2023.7649999181899</v>
      </c>
      <c r="BR50" s="100">
        <v>8.2940751604639438</v>
      </c>
      <c r="BS50" s="100">
        <v>2338.929195250832</v>
      </c>
      <c r="BT50" s="100">
        <v>6.9157245196353978</v>
      </c>
      <c r="BU50" s="100">
        <v>1950.2343145371822</v>
      </c>
      <c r="BV50" s="100">
        <v>6.3824557521174405</v>
      </c>
      <c r="BW50" s="100">
        <v>1799.8525220971183</v>
      </c>
      <c r="BX50" s="100">
        <v>7.2135593396024698</v>
      </c>
      <c r="BY50" s="100">
        <v>2034.2237337678964</v>
      </c>
      <c r="BZ50" s="100">
        <v>5.702670838402879</v>
      </c>
      <c r="CA50" s="100">
        <v>1608.1531764296119</v>
      </c>
      <c r="CB50" s="100">
        <v>6.4958656272784614</v>
      </c>
      <c r="CC50" s="100">
        <v>1831.8341068925261</v>
      </c>
      <c r="CD50" s="100">
        <v>5.7081123182105147</v>
      </c>
      <c r="CE50" s="100">
        <v>1609.6876737353653</v>
      </c>
      <c r="CF50" s="100">
        <v>7.8299760595348422</v>
      </c>
      <c r="CG50" s="100">
        <v>2208.0532487888254</v>
      </c>
      <c r="CH50" s="100">
        <v>6.0061262143419878</v>
      </c>
      <c r="CI50" s="100">
        <v>1693.7275924444405</v>
      </c>
      <c r="CJ50" s="100">
        <v>5.3032816573445212</v>
      </c>
      <c r="CK50" s="100">
        <v>1495.525427371155</v>
      </c>
      <c r="CL50" s="100">
        <v>6.1862478898496578</v>
      </c>
      <c r="CM50" s="100">
        <v>1744.5219049376035</v>
      </c>
      <c r="CN50" s="100">
        <v>6.5327163754122211</v>
      </c>
      <c r="CO50" s="100">
        <v>1842.2260178662464</v>
      </c>
      <c r="CP50" s="100">
        <v>4.6104830130902652</v>
      </c>
      <c r="CQ50" s="100">
        <v>1300.1562096914547</v>
      </c>
      <c r="CR50" s="100">
        <v>8.1876499017753552</v>
      </c>
      <c r="CS50" s="100">
        <v>2308.91727230065</v>
      </c>
      <c r="CT50" s="100">
        <v>8.5540062576043177</v>
      </c>
      <c r="CU50" s="100">
        <v>2412.2297646444176</v>
      </c>
    </row>
    <row r="51" spans="2:99">
      <c r="C51" s="99" t="s">
        <v>217</v>
      </c>
      <c r="D51" s="100">
        <v>11</v>
      </c>
      <c r="E51" s="100">
        <v>9398.4</v>
      </c>
      <c r="F51" s="100">
        <v>13.08855512433543</v>
      </c>
      <c r="G51" s="100">
        <v>11182.861498232191</v>
      </c>
      <c r="H51" s="100">
        <v>14.08330533771316</v>
      </c>
      <c r="I51" s="100">
        <v>12032.776080542124</v>
      </c>
      <c r="J51" s="100">
        <v>8.2708121719070107</v>
      </c>
      <c r="K51" s="100">
        <v>7066.58191967735</v>
      </c>
      <c r="L51" s="100">
        <v>6.7689976910717053</v>
      </c>
      <c r="M51" s="100">
        <v>5783.4316272516653</v>
      </c>
      <c r="N51" s="100">
        <v>7.8711864598481833</v>
      </c>
      <c r="O51" s="100">
        <v>6725.1417112942872</v>
      </c>
      <c r="P51" s="100">
        <v>5.6972397233186856</v>
      </c>
      <c r="Q51" s="100">
        <v>4867.7216196034851</v>
      </c>
      <c r="R51" s="100">
        <v>8.5003221449159785</v>
      </c>
      <c r="S51" s="100">
        <v>7262.6752406162122</v>
      </c>
      <c r="T51" s="100">
        <v>8.8623729029401765</v>
      </c>
      <c r="U51" s="100">
        <v>7572.0114082720866</v>
      </c>
      <c r="V51" s="100">
        <v>8.2892864334659855</v>
      </c>
      <c r="W51" s="100">
        <v>7082.3663287533382</v>
      </c>
      <c r="X51" s="100">
        <v>9.4312414338721471</v>
      </c>
      <c r="Y51" s="100">
        <v>8058.052681100362</v>
      </c>
      <c r="Z51" s="100">
        <v>6.8759789764191028</v>
      </c>
      <c r="AA51" s="100">
        <v>5874.8364374524817</v>
      </c>
      <c r="AB51" s="100">
        <v>6.4881797282913443</v>
      </c>
      <c r="AC51" s="100">
        <v>5543.5007598521242</v>
      </c>
      <c r="AD51" s="100">
        <v>7.1144916267408753</v>
      </c>
      <c r="AE51" s="100">
        <v>6078.6216458874042</v>
      </c>
      <c r="AF51" s="100">
        <v>7.5341331353710572</v>
      </c>
      <c r="AG51" s="100">
        <v>6437.1633508610312</v>
      </c>
      <c r="AH51" s="100">
        <v>7.4134720899237418</v>
      </c>
      <c r="AI51" s="100">
        <v>6334.0705536308451</v>
      </c>
      <c r="AJ51" s="100">
        <v>4.8438070522142667</v>
      </c>
      <c r="AK51" s="100">
        <v>4138.5487454118693</v>
      </c>
      <c r="AL51" s="100">
        <v>9.3106641392756728</v>
      </c>
      <c r="AM51" s="100">
        <v>7955.0314405971349</v>
      </c>
      <c r="AN51" s="100">
        <v>5.5733866858552359</v>
      </c>
      <c r="AO51" s="100">
        <v>4761.9015843947136</v>
      </c>
      <c r="AP51" s="100">
        <v>8.3238892061474292</v>
      </c>
      <c r="AQ51" s="100">
        <v>7111.9309377323634</v>
      </c>
      <c r="AR51" s="100">
        <v>7.5870558266634207</v>
      </c>
      <c r="AS51" s="100">
        <v>6482.3804983012269</v>
      </c>
      <c r="AT51" s="100">
        <v>7.3310069969174254</v>
      </c>
      <c r="AU51" s="100">
        <v>6263.6123781662482</v>
      </c>
      <c r="AV51" s="100">
        <v>7.9974621784553737</v>
      </c>
      <c r="AW51" s="100">
        <v>6833.0316852722708</v>
      </c>
      <c r="AX51" s="100">
        <v>7.5722806449172397</v>
      </c>
      <c r="AY51" s="100">
        <v>6469.7565830172898</v>
      </c>
      <c r="AZ51" s="100">
        <v>6.7441958393287704</v>
      </c>
      <c r="BA51" s="100">
        <v>5762.2409251225017</v>
      </c>
      <c r="BB51" s="100">
        <v>5.757053263720981</v>
      </c>
      <c r="BC51" s="100">
        <v>4918.8263085232056</v>
      </c>
      <c r="BD51" s="100">
        <v>9.0821382229017491</v>
      </c>
      <c r="BE51" s="100">
        <v>7759.7788976472539</v>
      </c>
      <c r="BF51" s="100">
        <v>5.0552972192827763</v>
      </c>
      <c r="BG51" s="100">
        <v>4319.2459441552037</v>
      </c>
      <c r="BH51" s="100">
        <v>6.9694388848364506</v>
      </c>
      <c r="BI51" s="100">
        <v>5954.6885832042635</v>
      </c>
      <c r="BJ51" s="100">
        <v>4.930303606718093</v>
      </c>
      <c r="BK51" s="100">
        <v>4212.4514015799386</v>
      </c>
      <c r="BL51" s="100">
        <v>8.3530958349409303</v>
      </c>
      <c r="BM51" s="100">
        <v>7136.8850813735307</v>
      </c>
      <c r="BN51" s="100">
        <v>6.6128675359949023</v>
      </c>
      <c r="BO51" s="100">
        <v>5650.0340227540446</v>
      </c>
      <c r="BP51" s="100">
        <v>7.1764716309155672</v>
      </c>
      <c r="BQ51" s="100">
        <v>6131.5773614542604</v>
      </c>
      <c r="BR51" s="100">
        <v>7.7756954629349471</v>
      </c>
      <c r="BS51" s="100">
        <v>6643.5542035316184</v>
      </c>
      <c r="BT51" s="100">
        <v>5.7631037663628311</v>
      </c>
      <c r="BU51" s="100">
        <v>4923.9958579804024</v>
      </c>
      <c r="BV51" s="100">
        <v>5.802232501924947</v>
      </c>
      <c r="BW51" s="100">
        <v>4957.4274496446742</v>
      </c>
      <c r="BX51" s="100">
        <v>6.1830508625164029</v>
      </c>
      <c r="BY51" s="100">
        <v>5282.7986569340146</v>
      </c>
      <c r="BZ51" s="100">
        <v>5.1324037545625911</v>
      </c>
      <c r="CA51" s="100">
        <v>4385.1257678982774</v>
      </c>
      <c r="CB51" s="100">
        <v>7.0863988661219581</v>
      </c>
      <c r="CC51" s="100">
        <v>6054.6191912146005</v>
      </c>
      <c r="CD51" s="100">
        <v>4.5664898545684114</v>
      </c>
      <c r="CE51" s="100">
        <v>3901.6089317432507</v>
      </c>
      <c r="CF51" s="100">
        <v>7.8299760595348422</v>
      </c>
      <c r="CG51" s="100">
        <v>6689.9315452665687</v>
      </c>
      <c r="CH51" s="100">
        <v>5.4055135929077887</v>
      </c>
      <c r="CI51" s="100">
        <v>4618.4708137804146</v>
      </c>
      <c r="CJ51" s="100">
        <v>4.2426253258756166</v>
      </c>
      <c r="CK51" s="100">
        <v>3624.8990784281268</v>
      </c>
      <c r="CL51" s="100">
        <v>4.9489983118797269</v>
      </c>
      <c r="CM51" s="100">
        <v>4228.4241576700388</v>
      </c>
      <c r="CN51" s="100">
        <v>6.0660937771684909</v>
      </c>
      <c r="CO51" s="100">
        <v>5182.8705232127586</v>
      </c>
      <c r="CP51" s="100">
        <v>4.6104830130902652</v>
      </c>
      <c r="CQ51" s="100">
        <v>3939.1966863843227</v>
      </c>
      <c r="CR51" s="100">
        <v>8.1876499017753552</v>
      </c>
      <c r="CS51" s="100">
        <v>6995.5280760768637</v>
      </c>
      <c r="CT51" s="100">
        <v>9.1242733414446047</v>
      </c>
      <c r="CU51" s="100">
        <v>7795.7791429302697</v>
      </c>
    </row>
    <row r="52" spans="2:99">
      <c r="C52" s="99" t="s">
        <v>218</v>
      </c>
      <c r="D52" s="100">
        <v>12</v>
      </c>
      <c r="E52" s="100">
        <v>6480</v>
      </c>
      <c r="F52" s="100">
        <v>13.083345999374522</v>
      </c>
      <c r="G52" s="100">
        <v>7065.0068396622419</v>
      </c>
      <c r="H52" s="100">
        <v>15.096458812088922</v>
      </c>
      <c r="I52" s="100">
        <v>8152.0877585280177</v>
      </c>
      <c r="J52" s="100">
        <v>8.2708121719070107</v>
      </c>
      <c r="K52" s="100">
        <v>4466.2385728297859</v>
      </c>
      <c r="L52" s="100">
        <v>7.6151224024556692</v>
      </c>
      <c r="M52" s="100">
        <v>4112.1660973260614</v>
      </c>
      <c r="N52" s="100">
        <v>7.8711864598481833</v>
      </c>
      <c r="O52" s="100">
        <v>4250.4406883180191</v>
      </c>
      <c r="P52" s="100">
        <v>5.1793088393806226</v>
      </c>
      <c r="Q52" s="100">
        <v>2796.8267732655363</v>
      </c>
      <c r="R52" s="100">
        <v>9.0315922789732266</v>
      </c>
      <c r="S52" s="100">
        <v>4877.0598306455422</v>
      </c>
      <c r="T52" s="100">
        <v>9.4162712093739369</v>
      </c>
      <c r="U52" s="100">
        <v>5084.7864530619263</v>
      </c>
      <c r="V52" s="100">
        <v>10.361608041832481</v>
      </c>
      <c r="W52" s="100">
        <v>5595.2683425895393</v>
      </c>
      <c r="X52" s="100">
        <v>10.104901536291587</v>
      </c>
      <c r="Y52" s="100">
        <v>5456.6468295974573</v>
      </c>
      <c r="Z52" s="100">
        <v>6.8759789764191028</v>
      </c>
      <c r="AA52" s="100">
        <v>3713.0286472663156</v>
      </c>
      <c r="AB52" s="100">
        <v>7.136997701120479</v>
      </c>
      <c r="AC52" s="100">
        <v>3853.9787586050588</v>
      </c>
      <c r="AD52" s="100">
        <v>7.7073659289692813</v>
      </c>
      <c r="AE52" s="100">
        <v>4161.9776016434116</v>
      </c>
      <c r="AF52" s="100">
        <v>7.5341331353710572</v>
      </c>
      <c r="AG52" s="100">
        <v>4068.4318931003709</v>
      </c>
      <c r="AH52" s="100">
        <v>7.9837391737640298</v>
      </c>
      <c r="AI52" s="100">
        <v>4311.219153832576</v>
      </c>
      <c r="AJ52" s="100">
        <v>4.8438070522142667</v>
      </c>
      <c r="AK52" s="100">
        <v>2615.6558081957041</v>
      </c>
      <c r="AL52" s="100">
        <v>7.7588867827297276</v>
      </c>
      <c r="AM52" s="100">
        <v>4189.7988626740525</v>
      </c>
      <c r="AN52" s="100">
        <v>6.1926518731724842</v>
      </c>
      <c r="AO52" s="100">
        <v>3344.0320115131417</v>
      </c>
      <c r="AP52" s="100">
        <v>8.3238892061474292</v>
      </c>
      <c r="AQ52" s="100">
        <v>4494.9001713196121</v>
      </c>
      <c r="AR52" s="100">
        <v>6.4198164687152017</v>
      </c>
      <c r="AS52" s="100">
        <v>3466.7008931062092</v>
      </c>
      <c r="AT52" s="100">
        <v>7.3310069969174254</v>
      </c>
      <c r="AU52" s="100">
        <v>3958.7437783354098</v>
      </c>
      <c r="AV52" s="100">
        <v>9.0637904689160909</v>
      </c>
      <c r="AW52" s="100">
        <v>4894.4468532146893</v>
      </c>
      <c r="AX52" s="100">
        <v>7.5722806449172397</v>
      </c>
      <c r="AY52" s="100">
        <v>4089.0315482553096</v>
      </c>
      <c r="AZ52" s="100">
        <v>8.0930350071945245</v>
      </c>
      <c r="BA52" s="100">
        <v>4370.2389038850433</v>
      </c>
      <c r="BB52" s="100">
        <v>6.8037902207611598</v>
      </c>
      <c r="BC52" s="100">
        <v>3674.0467192110264</v>
      </c>
      <c r="BD52" s="100">
        <v>9.6876141044285333</v>
      </c>
      <c r="BE52" s="100">
        <v>5231.3116163914083</v>
      </c>
      <c r="BF52" s="100">
        <v>6.1786966013456164</v>
      </c>
      <c r="BG52" s="100">
        <v>3336.4961647266327</v>
      </c>
      <c r="BH52" s="100">
        <v>7.5502254585728199</v>
      </c>
      <c r="BI52" s="100">
        <v>4077.1217476293227</v>
      </c>
      <c r="BJ52" s="100">
        <v>6.0259266304332249</v>
      </c>
      <c r="BK52" s="100">
        <v>3254.0003804339412</v>
      </c>
      <c r="BL52" s="100">
        <v>8.3530958349409303</v>
      </c>
      <c r="BM52" s="100">
        <v>4510.6717508681022</v>
      </c>
      <c r="BN52" s="100">
        <v>6.6128675359949023</v>
      </c>
      <c r="BO52" s="100">
        <v>3570.9484694372472</v>
      </c>
      <c r="BP52" s="100">
        <v>6.6638665144215983</v>
      </c>
      <c r="BQ52" s="100">
        <v>3598.4879177876633</v>
      </c>
      <c r="BR52" s="100">
        <v>8.8124548579929414</v>
      </c>
      <c r="BS52" s="100">
        <v>4758.7256233161879</v>
      </c>
      <c r="BT52" s="100">
        <v>6.3394141429991144</v>
      </c>
      <c r="BU52" s="100">
        <v>3423.283637219522</v>
      </c>
      <c r="BV52" s="100">
        <v>6.9626790023099359</v>
      </c>
      <c r="BW52" s="100">
        <v>3759.8466612473653</v>
      </c>
      <c r="BX52" s="100">
        <v>6.6983051010594359</v>
      </c>
      <c r="BY52" s="100">
        <v>3617.0847545720953</v>
      </c>
      <c r="BZ52" s="100">
        <v>5.1324037545625911</v>
      </c>
      <c r="CA52" s="100">
        <v>2771.4980274637992</v>
      </c>
      <c r="CB52" s="100">
        <v>7.0863988661219581</v>
      </c>
      <c r="CC52" s="100">
        <v>3826.6553877058573</v>
      </c>
      <c r="CD52" s="100">
        <v>5.1373010863894635</v>
      </c>
      <c r="CE52" s="100">
        <v>2774.1425866503105</v>
      </c>
      <c r="CF52" s="100">
        <v>7.8299760595348422</v>
      </c>
      <c r="CG52" s="100">
        <v>4228.1870721488149</v>
      </c>
      <c r="CH52" s="100">
        <v>5.4055135929077887</v>
      </c>
      <c r="CI52" s="100">
        <v>2918.9773401702059</v>
      </c>
      <c r="CJ52" s="100">
        <v>5.3032816573445212</v>
      </c>
      <c r="CK52" s="100">
        <v>2863.7720949660415</v>
      </c>
      <c r="CL52" s="100">
        <v>6.1862478898496578</v>
      </c>
      <c r="CM52" s="100">
        <v>3340.5738605188153</v>
      </c>
      <c r="CN52" s="100">
        <v>5.5994711789247607</v>
      </c>
      <c r="CO52" s="100">
        <v>3023.7144366193706</v>
      </c>
      <c r="CP52" s="100">
        <v>5.1867933897265486</v>
      </c>
      <c r="CQ52" s="100">
        <v>2800.8684304523363</v>
      </c>
      <c r="CR52" s="100">
        <v>8.1876499017753552</v>
      </c>
      <c r="CS52" s="100">
        <v>4421.330946958692</v>
      </c>
      <c r="CT52" s="100">
        <v>8.5540062576043177</v>
      </c>
      <c r="CU52" s="100">
        <v>4619.1633791063314</v>
      </c>
    </row>
    <row r="53" spans="2:99">
      <c r="C53" s="99" t="s">
        <v>219</v>
      </c>
      <c r="D53" s="100">
        <v>11</v>
      </c>
      <c r="E53" s="100">
        <v>4474.8</v>
      </c>
      <c r="F53" s="100">
        <v>13.098973374257247</v>
      </c>
      <c r="G53" s="100">
        <v>5328.6623686478479</v>
      </c>
      <c r="H53" s="100">
        <v>15.087689829171747</v>
      </c>
      <c r="I53" s="100">
        <v>6137.6722225070671</v>
      </c>
      <c r="J53" s="100">
        <v>7.5189201562791004</v>
      </c>
      <c r="K53" s="100">
        <v>3058.6967195743382</v>
      </c>
      <c r="L53" s="100">
        <v>7.6151224024556692</v>
      </c>
      <c r="M53" s="100">
        <v>3097.8317933189664</v>
      </c>
      <c r="N53" s="100">
        <v>8.9956416683979228</v>
      </c>
      <c r="O53" s="100">
        <v>3659.4270307042752</v>
      </c>
      <c r="P53" s="100">
        <v>5.1793088393806226</v>
      </c>
      <c r="Q53" s="100">
        <v>2106.9428358600371</v>
      </c>
      <c r="R53" s="100">
        <v>8.5003221449159785</v>
      </c>
      <c r="S53" s="100">
        <v>3457.9310485518204</v>
      </c>
      <c r="T53" s="100">
        <v>7.7545762900726549</v>
      </c>
      <c r="U53" s="100">
        <v>3154.561634801556</v>
      </c>
      <c r="V53" s="100">
        <v>11.052381911287981</v>
      </c>
      <c r="W53" s="100">
        <v>4496.1089615119508</v>
      </c>
      <c r="X53" s="100">
        <v>11.452221741130465</v>
      </c>
      <c r="Y53" s="100">
        <v>4658.7638042918734</v>
      </c>
      <c r="Z53" s="100">
        <v>7.448977224454028</v>
      </c>
      <c r="AA53" s="100">
        <v>3030.2439349078986</v>
      </c>
      <c r="AB53" s="100">
        <v>7.136997701120479</v>
      </c>
      <c r="AC53" s="100">
        <v>2903.3306648158109</v>
      </c>
      <c r="AD53" s="100">
        <v>7.7073659289692813</v>
      </c>
      <c r="AE53" s="100">
        <v>3135.3564599047036</v>
      </c>
      <c r="AF53" s="100">
        <v>7.5341331353710572</v>
      </c>
      <c r="AG53" s="100">
        <v>3064.8853594689463</v>
      </c>
      <c r="AH53" s="100">
        <v>6.8432050060834539</v>
      </c>
      <c r="AI53" s="100">
        <v>2783.8157964747493</v>
      </c>
      <c r="AJ53" s="100">
        <v>4.8438070522142667</v>
      </c>
      <c r="AK53" s="100">
        <v>1970.4607088407638</v>
      </c>
      <c r="AL53" s="100">
        <v>8.5347754610026989</v>
      </c>
      <c r="AM53" s="100">
        <v>3471.9466575358979</v>
      </c>
      <c r="AN53" s="100">
        <v>5.5733866858552359</v>
      </c>
      <c r="AO53" s="100">
        <v>2267.2537038059099</v>
      </c>
      <c r="AP53" s="100">
        <v>8.8788151532239254</v>
      </c>
      <c r="AQ53" s="100">
        <v>3611.9020043314931</v>
      </c>
      <c r="AR53" s="100">
        <v>8.1706755056375293</v>
      </c>
      <c r="AS53" s="100">
        <v>3323.8307956933472</v>
      </c>
      <c r="AT53" s="100">
        <v>6.3535393973284364</v>
      </c>
      <c r="AU53" s="100">
        <v>2584.6198268332082</v>
      </c>
      <c r="AV53" s="100">
        <v>7.4642980332250159</v>
      </c>
      <c r="AW53" s="100">
        <v>3036.4764399159367</v>
      </c>
      <c r="AX53" s="100">
        <v>8.1547637714493355</v>
      </c>
      <c r="AY53" s="100">
        <v>3317.3579022255899</v>
      </c>
      <c r="AZ53" s="100">
        <v>7.418615423261647</v>
      </c>
      <c r="BA53" s="100">
        <v>3017.892754182838</v>
      </c>
      <c r="BB53" s="100">
        <v>6.28042174224107</v>
      </c>
      <c r="BC53" s="100">
        <v>2554.8755647436674</v>
      </c>
      <c r="BD53" s="100">
        <v>9.0821382229017491</v>
      </c>
      <c r="BE53" s="100">
        <v>3694.6138290764316</v>
      </c>
      <c r="BF53" s="100">
        <v>5.6169969103141968</v>
      </c>
      <c r="BG53" s="100">
        <v>2284.9943431158154</v>
      </c>
      <c r="BH53" s="100">
        <v>6.9694388848364506</v>
      </c>
      <c r="BI53" s="100">
        <v>2835.167738351468</v>
      </c>
      <c r="BJ53" s="100">
        <v>4.930303606718093</v>
      </c>
      <c r="BK53" s="100">
        <v>2005.6475072129203</v>
      </c>
      <c r="BL53" s="100">
        <v>7.7105500014839352</v>
      </c>
      <c r="BM53" s="100">
        <v>3136.6517406036651</v>
      </c>
      <c r="BN53" s="100">
        <v>7.1215496541483558</v>
      </c>
      <c r="BO53" s="100">
        <v>2897.0463993075514</v>
      </c>
      <c r="BP53" s="100">
        <v>7.1764716309155672</v>
      </c>
      <c r="BQ53" s="100">
        <v>2919.3886594564528</v>
      </c>
      <c r="BR53" s="100">
        <v>7.7756954629349471</v>
      </c>
      <c r="BS53" s="100">
        <v>3163.1529143219364</v>
      </c>
      <c r="BT53" s="100">
        <v>6.3394141429991144</v>
      </c>
      <c r="BU53" s="100">
        <v>2578.8736733720398</v>
      </c>
      <c r="BV53" s="100">
        <v>6.9626790023099359</v>
      </c>
      <c r="BW53" s="100">
        <v>2832.4178181396819</v>
      </c>
      <c r="BX53" s="100">
        <v>7.2135593396024698</v>
      </c>
      <c r="BY53" s="100">
        <v>2934.475939350285</v>
      </c>
      <c r="BZ53" s="100">
        <v>5.1324037545625911</v>
      </c>
      <c r="CA53" s="100">
        <v>2087.8618473560623</v>
      </c>
      <c r="CB53" s="100">
        <v>6.4958656272784614</v>
      </c>
      <c r="CC53" s="100">
        <v>2642.5181371768781</v>
      </c>
      <c r="CD53" s="100">
        <v>5.7081123182105147</v>
      </c>
      <c r="CE53" s="100">
        <v>2322.0600910480375</v>
      </c>
      <c r="CF53" s="100">
        <v>7.8299760595348422</v>
      </c>
      <c r="CG53" s="100">
        <v>3185.2342610187739</v>
      </c>
      <c r="CH53" s="100">
        <v>6.0061262143419878</v>
      </c>
      <c r="CI53" s="100">
        <v>2443.2921439943207</v>
      </c>
      <c r="CJ53" s="100">
        <v>4.7729534916100684</v>
      </c>
      <c r="CK53" s="100">
        <v>1941.637480386976</v>
      </c>
      <c r="CL53" s="100">
        <v>5.5676231008646928</v>
      </c>
      <c r="CM53" s="100">
        <v>2264.9090774317569</v>
      </c>
      <c r="CN53" s="100">
        <v>6.0660937771684909</v>
      </c>
      <c r="CO53" s="100">
        <v>2467.686948552142</v>
      </c>
      <c r="CP53" s="100">
        <v>5.1867933897265486</v>
      </c>
      <c r="CQ53" s="100">
        <v>2109.9875509407602</v>
      </c>
      <c r="CR53" s="100">
        <v>8.6993780206363152</v>
      </c>
      <c r="CS53" s="100">
        <v>3538.9069787948533</v>
      </c>
      <c r="CT53" s="100">
        <v>8.5540062576043177</v>
      </c>
      <c r="CU53" s="100">
        <v>3479.7697455934367</v>
      </c>
    </row>
    <row r="54" spans="2:99">
      <c r="C54" s="99" t="s">
        <v>220</v>
      </c>
      <c r="D54" s="100">
        <v>13</v>
      </c>
      <c r="E54" s="100">
        <v>4352.4000000000005</v>
      </c>
      <c r="F54" s="100">
        <v>13.08855512433543</v>
      </c>
      <c r="G54" s="100">
        <v>4382.0482556275019</v>
      </c>
      <c r="H54" s="100">
        <v>13.10084330354751</v>
      </c>
      <c r="I54" s="100">
        <v>4386.1623380277069</v>
      </c>
      <c r="J54" s="100">
        <v>8.2708121719070107</v>
      </c>
      <c r="K54" s="100">
        <v>2769.0679151544673</v>
      </c>
      <c r="L54" s="100">
        <v>6.7689976910717053</v>
      </c>
      <c r="M54" s="100">
        <v>2266.2604269708072</v>
      </c>
      <c r="N54" s="100">
        <v>8.9956416683979228</v>
      </c>
      <c r="O54" s="100">
        <v>3011.7408305796248</v>
      </c>
      <c r="P54" s="100">
        <v>5.1793088393806226</v>
      </c>
      <c r="Q54" s="100">
        <v>1734.0325994246325</v>
      </c>
      <c r="R54" s="100">
        <v>9.0315922789732266</v>
      </c>
      <c r="S54" s="100">
        <v>3023.7770950002364</v>
      </c>
      <c r="T54" s="100">
        <v>8.3084745965064162</v>
      </c>
      <c r="U54" s="100">
        <v>2781.6772949103483</v>
      </c>
      <c r="V54" s="100">
        <v>9.6708341723769831</v>
      </c>
      <c r="W54" s="100">
        <v>3237.7952809118142</v>
      </c>
      <c r="X54" s="100">
        <v>10.104901536291587</v>
      </c>
      <c r="Y54" s="100">
        <v>3383.1210343504235</v>
      </c>
      <c r="Z54" s="100">
        <v>8.021975472488954</v>
      </c>
      <c r="AA54" s="100">
        <v>2685.7573881893018</v>
      </c>
      <c r="AB54" s="100">
        <v>6.4881797282913443</v>
      </c>
      <c r="AC54" s="100">
        <v>2172.2425730319424</v>
      </c>
      <c r="AD54" s="100">
        <v>7.7073659289692813</v>
      </c>
      <c r="AE54" s="100">
        <v>2580.4261130189157</v>
      </c>
      <c r="AF54" s="100">
        <v>8.2875464489081629</v>
      </c>
      <c r="AG54" s="100">
        <v>2774.670551094453</v>
      </c>
      <c r="AH54" s="100">
        <v>7.9837391737640298</v>
      </c>
      <c r="AI54" s="100">
        <v>2672.9558753761971</v>
      </c>
      <c r="AJ54" s="100">
        <v>4.8438070522142667</v>
      </c>
      <c r="AK54" s="100">
        <v>1621.7066010813364</v>
      </c>
      <c r="AL54" s="100">
        <v>8.5347754610026989</v>
      </c>
      <c r="AM54" s="100">
        <v>2857.4428243437037</v>
      </c>
      <c r="AN54" s="100">
        <v>6.1926518731724842</v>
      </c>
      <c r="AO54" s="100">
        <v>2073.2998471381479</v>
      </c>
      <c r="AP54" s="100">
        <v>8.8788151532239254</v>
      </c>
      <c r="AQ54" s="100">
        <v>2972.6273132993701</v>
      </c>
      <c r="AR54" s="100">
        <v>8.1706755056375293</v>
      </c>
      <c r="AS54" s="100">
        <v>2735.542159287445</v>
      </c>
      <c r="AT54" s="100">
        <v>6.3535393973284364</v>
      </c>
      <c r="AU54" s="100">
        <v>2127.1649902255604</v>
      </c>
      <c r="AV54" s="100">
        <v>8.5306263236857323</v>
      </c>
      <c r="AW54" s="100">
        <v>2856.053693169983</v>
      </c>
      <c r="AX54" s="100">
        <v>8.1547637714493355</v>
      </c>
      <c r="AY54" s="100">
        <v>2730.2149106812376</v>
      </c>
      <c r="AZ54" s="100">
        <v>7.418615423261647</v>
      </c>
      <c r="BA54" s="100">
        <v>2483.7524437079996</v>
      </c>
      <c r="BB54" s="100">
        <v>6.28042174224107</v>
      </c>
      <c r="BC54" s="100">
        <v>2102.6851993023101</v>
      </c>
      <c r="BD54" s="100">
        <v>10.293089985955316</v>
      </c>
      <c r="BE54" s="100">
        <v>3446.1265272978399</v>
      </c>
      <c r="BF54" s="100">
        <v>5.6169969103141968</v>
      </c>
      <c r="BG54" s="100">
        <v>1880.5705655731931</v>
      </c>
      <c r="BH54" s="100">
        <v>8.1310120323091919</v>
      </c>
      <c r="BI54" s="100">
        <v>2722.2628284171174</v>
      </c>
      <c r="BJ54" s="100">
        <v>4.930303606718093</v>
      </c>
      <c r="BK54" s="100">
        <v>1650.6656475292175</v>
      </c>
      <c r="BL54" s="100">
        <v>8.3530958349409303</v>
      </c>
      <c r="BM54" s="100">
        <v>2796.6164855382235</v>
      </c>
      <c r="BN54" s="100">
        <v>6.6128675359949023</v>
      </c>
      <c r="BO54" s="100">
        <v>2213.9880510510934</v>
      </c>
      <c r="BP54" s="100">
        <v>6.6638665144215983</v>
      </c>
      <c r="BQ54" s="100">
        <v>2231.0625090283511</v>
      </c>
      <c r="BR54" s="100">
        <v>7.2573157654059512</v>
      </c>
      <c r="BS54" s="100">
        <v>2429.7493182579124</v>
      </c>
      <c r="BT54" s="100">
        <v>6.9157245196353978</v>
      </c>
      <c r="BU54" s="100">
        <v>2315.3845691739311</v>
      </c>
      <c r="BV54" s="100">
        <v>6.9626790023099359</v>
      </c>
      <c r="BW54" s="100">
        <v>2331.1049299733668</v>
      </c>
      <c r="BX54" s="100">
        <v>7.2135593396024698</v>
      </c>
      <c r="BY54" s="100">
        <v>2415.0996668989069</v>
      </c>
      <c r="BZ54" s="100">
        <v>5.1324037545625911</v>
      </c>
      <c r="CA54" s="100">
        <v>1718.3287770275556</v>
      </c>
      <c r="CB54" s="100">
        <v>7.0863988661219581</v>
      </c>
      <c r="CC54" s="100">
        <v>2372.5263403776316</v>
      </c>
      <c r="CD54" s="100">
        <v>5.1373010863894635</v>
      </c>
      <c r="CE54" s="100">
        <v>1719.9684037231925</v>
      </c>
      <c r="CF54" s="100">
        <v>8.3519744635038311</v>
      </c>
      <c r="CG54" s="100">
        <v>2796.2410503810829</v>
      </c>
      <c r="CH54" s="100">
        <v>6.606738835776186</v>
      </c>
      <c r="CI54" s="100">
        <v>2211.9361622178671</v>
      </c>
      <c r="CJ54" s="100">
        <v>5.3032816573445212</v>
      </c>
      <c r="CK54" s="100">
        <v>1775.5386988789458</v>
      </c>
      <c r="CL54" s="100">
        <v>5.5676231008646928</v>
      </c>
      <c r="CM54" s="100">
        <v>1864.0402141694992</v>
      </c>
      <c r="CN54" s="100">
        <v>6.5327163754122211</v>
      </c>
      <c r="CO54" s="100">
        <v>2187.1534424880115</v>
      </c>
      <c r="CP54" s="100">
        <v>4.6104830130902652</v>
      </c>
      <c r="CQ54" s="100">
        <v>1543.5897127826208</v>
      </c>
      <c r="CR54" s="100">
        <v>7.6759217829143962</v>
      </c>
      <c r="CS54" s="100">
        <v>2569.8986129197401</v>
      </c>
      <c r="CT54" s="100">
        <v>8.5540062576043177</v>
      </c>
      <c r="CU54" s="100">
        <v>2863.8812950459255</v>
      </c>
    </row>
    <row r="55" spans="2:99">
      <c r="C55" s="99" t="s">
        <v>221</v>
      </c>
      <c r="D55" s="100">
        <v>11</v>
      </c>
      <c r="E55" s="100">
        <v>7299.6</v>
      </c>
      <c r="F55" s="100">
        <v>14.093764249296338</v>
      </c>
      <c r="G55" s="100">
        <v>9352.6219558330504</v>
      </c>
      <c r="H55" s="100">
        <v>14.087689829171747</v>
      </c>
      <c r="I55" s="100">
        <v>9348.5909706383718</v>
      </c>
      <c r="J55" s="100">
        <v>7.5189201562791004</v>
      </c>
      <c r="K55" s="100">
        <v>4989.5554157068109</v>
      </c>
      <c r="L55" s="100">
        <v>6.7689976910717053</v>
      </c>
      <c r="M55" s="100">
        <v>4491.9068677951836</v>
      </c>
      <c r="N55" s="100">
        <v>7.8711864598481833</v>
      </c>
      <c r="O55" s="100">
        <v>5223.3193347552542</v>
      </c>
      <c r="P55" s="100">
        <v>5.6972397233186856</v>
      </c>
      <c r="Q55" s="100">
        <v>3780.6882803942799</v>
      </c>
      <c r="R55" s="100">
        <v>7.9690520108587286</v>
      </c>
      <c r="S55" s="100">
        <v>5288.2629144058528</v>
      </c>
      <c r="T55" s="100">
        <v>8.8623729029401765</v>
      </c>
      <c r="U55" s="100">
        <v>5881.0706583911015</v>
      </c>
      <c r="V55" s="100">
        <v>8.9800603029214834</v>
      </c>
      <c r="W55" s="100">
        <v>5959.1680170186964</v>
      </c>
      <c r="X55" s="100">
        <v>9.4312414338721471</v>
      </c>
      <c r="Y55" s="100">
        <v>6258.5718155175573</v>
      </c>
      <c r="Z55" s="100">
        <v>7.448977224454028</v>
      </c>
      <c r="AA55" s="100">
        <v>4943.1412861476929</v>
      </c>
      <c r="AB55" s="100">
        <v>6.4881797282913443</v>
      </c>
      <c r="AC55" s="100">
        <v>4305.5560676941359</v>
      </c>
      <c r="AD55" s="100">
        <v>8.3002402311976873</v>
      </c>
      <c r="AE55" s="100">
        <v>5508.0394174227858</v>
      </c>
      <c r="AF55" s="100">
        <v>7.5341331353710572</v>
      </c>
      <c r="AG55" s="100">
        <v>4999.6507486322334</v>
      </c>
      <c r="AH55" s="100">
        <v>6.8432050060834539</v>
      </c>
      <c r="AI55" s="100">
        <v>4541.1508420369801</v>
      </c>
      <c r="AJ55" s="100">
        <v>4.8438070522142667</v>
      </c>
      <c r="AK55" s="100">
        <v>3214.3503598493876</v>
      </c>
      <c r="AL55" s="100">
        <v>8.5347754610026989</v>
      </c>
      <c r="AM55" s="100">
        <v>5663.6769959213916</v>
      </c>
      <c r="AN55" s="100">
        <v>5.5733866858552359</v>
      </c>
      <c r="AO55" s="100">
        <v>3698.4994047335344</v>
      </c>
      <c r="AP55" s="100">
        <v>9.4337411003004217</v>
      </c>
      <c r="AQ55" s="100">
        <v>6260.2305941593604</v>
      </c>
      <c r="AR55" s="100">
        <v>7.0034361476893103</v>
      </c>
      <c r="AS55" s="100">
        <v>4647.4802276066266</v>
      </c>
      <c r="AT55" s="100">
        <v>6.84227319712293</v>
      </c>
      <c r="AU55" s="100">
        <v>4540.5324936107763</v>
      </c>
      <c r="AV55" s="100">
        <v>8.5306263236857323</v>
      </c>
      <c r="AW55" s="100">
        <v>5660.9236283978526</v>
      </c>
      <c r="AX55" s="100">
        <v>6.989797518385144</v>
      </c>
      <c r="AY55" s="100">
        <v>4638.4296332003814</v>
      </c>
      <c r="AZ55" s="100">
        <v>6.7441958393287704</v>
      </c>
      <c r="BA55" s="100">
        <v>4475.4483589785723</v>
      </c>
      <c r="BB55" s="100">
        <v>5.2336847852008921</v>
      </c>
      <c r="BC55" s="100">
        <v>3473.073223459312</v>
      </c>
      <c r="BD55" s="100">
        <v>9.6876141044285333</v>
      </c>
      <c r="BE55" s="100">
        <v>6428.7007196987752</v>
      </c>
      <c r="BF55" s="100">
        <v>6.1786966013456164</v>
      </c>
      <c r="BG55" s="100">
        <v>4100.1830646529515</v>
      </c>
      <c r="BH55" s="100">
        <v>6.9694388848364506</v>
      </c>
      <c r="BI55" s="100">
        <v>4624.9196439774687</v>
      </c>
      <c r="BJ55" s="100">
        <v>5.4781151185756594</v>
      </c>
      <c r="BK55" s="100">
        <v>3635.2771926868077</v>
      </c>
      <c r="BL55" s="100">
        <v>7.7105500014839352</v>
      </c>
      <c r="BM55" s="100">
        <v>5116.72098098474</v>
      </c>
      <c r="BN55" s="100">
        <v>6.6128675359949023</v>
      </c>
      <c r="BO55" s="100">
        <v>4388.2988968862173</v>
      </c>
      <c r="BP55" s="100">
        <v>6.6638665144215983</v>
      </c>
      <c r="BQ55" s="100">
        <v>4422.1418189701726</v>
      </c>
      <c r="BR55" s="100">
        <v>8.2940751604639438</v>
      </c>
      <c r="BS55" s="100">
        <v>5503.9482764838731</v>
      </c>
      <c r="BT55" s="100">
        <v>6.3394141429991144</v>
      </c>
      <c r="BU55" s="100">
        <v>4206.8352252942123</v>
      </c>
      <c r="BV55" s="100">
        <v>7.5429022525024294</v>
      </c>
      <c r="BW55" s="100">
        <v>5005.469934760612</v>
      </c>
      <c r="BX55" s="100">
        <v>6.6983051010594359</v>
      </c>
      <c r="BY55" s="100">
        <v>4444.9952650630421</v>
      </c>
      <c r="BZ55" s="100">
        <v>5.1324037545625911</v>
      </c>
      <c r="CA55" s="100">
        <v>3405.8631315277357</v>
      </c>
      <c r="CB55" s="100">
        <v>7.6769321049654549</v>
      </c>
      <c r="CC55" s="100">
        <v>5094.4121448550759</v>
      </c>
      <c r="CD55" s="100">
        <v>5.1373010863894635</v>
      </c>
      <c r="CE55" s="100">
        <v>3409.1130009280482</v>
      </c>
      <c r="CF55" s="100">
        <v>7.8299760595348422</v>
      </c>
      <c r="CG55" s="100">
        <v>5195.9721131073211</v>
      </c>
      <c r="CH55" s="100">
        <v>6.606738835776186</v>
      </c>
      <c r="CI55" s="100">
        <v>4384.2318914210773</v>
      </c>
      <c r="CJ55" s="100">
        <v>4.7729534916100684</v>
      </c>
      <c r="CK55" s="100">
        <v>3167.3319370324416</v>
      </c>
      <c r="CL55" s="100">
        <v>5.5676231008646928</v>
      </c>
      <c r="CM55" s="100">
        <v>3694.6746897338103</v>
      </c>
      <c r="CN55" s="100">
        <v>6.0660937771684909</v>
      </c>
      <c r="CO55" s="100">
        <v>4025.4598305290106</v>
      </c>
      <c r="CP55" s="100">
        <v>4.6104830130902652</v>
      </c>
      <c r="CQ55" s="100">
        <v>3059.5165274866999</v>
      </c>
      <c r="CR55" s="100">
        <v>8.6993780206363152</v>
      </c>
      <c r="CS55" s="100">
        <v>5772.9072544942592</v>
      </c>
      <c r="CT55" s="100">
        <v>7.4134720899237418</v>
      </c>
      <c r="CU55" s="100">
        <v>4919.580078873395</v>
      </c>
    </row>
    <row r="56" spans="2:99">
      <c r="C56" s="99" t="s">
        <v>222</v>
      </c>
      <c r="D56" s="100">
        <v>11.406258606284073</v>
      </c>
      <c r="E56" s="100">
        <v>13126.32240411171</v>
      </c>
      <c r="F56" s="100">
        <v>13</v>
      </c>
      <c r="G56" s="100">
        <v>14960.4</v>
      </c>
      <c r="H56" s="100">
        <v>12</v>
      </c>
      <c r="I56" s="100">
        <v>13809.599999999999</v>
      </c>
      <c r="J56" s="100">
        <v>10</v>
      </c>
      <c r="K56" s="100">
        <v>11508</v>
      </c>
      <c r="L56" s="100">
        <v>8</v>
      </c>
      <c r="M56" s="100">
        <v>9206.4</v>
      </c>
      <c r="N56" s="100">
        <v>13</v>
      </c>
      <c r="O56" s="100">
        <v>14960.4</v>
      </c>
      <c r="P56" s="100">
        <v>9</v>
      </c>
      <c r="Q56" s="100">
        <v>10357.199999999999</v>
      </c>
      <c r="R56" s="100">
        <v>15</v>
      </c>
      <c r="S56" s="100">
        <v>17262</v>
      </c>
      <c r="T56" s="100">
        <v>13</v>
      </c>
      <c r="U56" s="100">
        <v>14960.4</v>
      </c>
      <c r="V56" s="100">
        <v>14</v>
      </c>
      <c r="W56" s="100">
        <v>16111.199999999999</v>
      </c>
      <c r="X56" s="100">
        <v>14</v>
      </c>
      <c r="Y56" s="100">
        <v>16111.199999999999</v>
      </c>
      <c r="Z56" s="100">
        <v>14</v>
      </c>
      <c r="AA56" s="100">
        <v>16111.199999999999</v>
      </c>
      <c r="AB56" s="100">
        <v>11</v>
      </c>
      <c r="AC56" s="100">
        <v>12658.8</v>
      </c>
      <c r="AD56" s="100">
        <v>14</v>
      </c>
      <c r="AE56" s="100">
        <v>16111.199999999999</v>
      </c>
      <c r="AF56" s="100">
        <v>10</v>
      </c>
      <c r="AG56" s="100">
        <v>11508</v>
      </c>
      <c r="AH56" s="100">
        <v>11</v>
      </c>
      <c r="AI56" s="100">
        <v>12658.8</v>
      </c>
      <c r="AJ56" s="100">
        <v>8</v>
      </c>
      <c r="AK56" s="100">
        <v>9206.4</v>
      </c>
      <c r="AL56" s="100">
        <v>11</v>
      </c>
      <c r="AM56" s="100">
        <v>12658.8</v>
      </c>
      <c r="AN56" s="100">
        <v>9</v>
      </c>
      <c r="AO56" s="100">
        <v>10357.199999999999</v>
      </c>
      <c r="AP56" s="100">
        <v>15</v>
      </c>
      <c r="AQ56" s="100">
        <v>17262</v>
      </c>
      <c r="AR56" s="100">
        <v>11</v>
      </c>
      <c r="AS56" s="100">
        <v>12658.8</v>
      </c>
      <c r="AT56" s="100">
        <v>14</v>
      </c>
      <c r="AU56" s="100">
        <v>16111.199999999999</v>
      </c>
      <c r="AV56" s="100">
        <v>13</v>
      </c>
      <c r="AW56" s="100">
        <v>14960.4</v>
      </c>
      <c r="AX56" s="100">
        <v>13</v>
      </c>
      <c r="AY56" s="100">
        <v>14960.4</v>
      </c>
      <c r="AZ56" s="100">
        <v>10</v>
      </c>
      <c r="BA56" s="100">
        <v>11508</v>
      </c>
      <c r="BB56" s="100">
        <v>11</v>
      </c>
      <c r="BC56" s="100">
        <v>12658.8</v>
      </c>
      <c r="BD56" s="100">
        <v>14</v>
      </c>
      <c r="BE56" s="100">
        <v>16111.199999999999</v>
      </c>
      <c r="BF56" s="100">
        <v>9</v>
      </c>
      <c r="BG56" s="100">
        <v>10357.199999999999</v>
      </c>
      <c r="BH56" s="100">
        <v>11</v>
      </c>
      <c r="BI56" s="100">
        <v>12658.8</v>
      </c>
      <c r="BJ56" s="100">
        <v>9</v>
      </c>
      <c r="BK56" s="100">
        <v>10357.199999999999</v>
      </c>
      <c r="BL56" s="100">
        <v>10</v>
      </c>
      <c r="BM56" s="100">
        <v>11508</v>
      </c>
      <c r="BN56" s="100">
        <v>12</v>
      </c>
      <c r="BO56" s="100">
        <v>13809.599999999999</v>
      </c>
      <c r="BP56" s="100">
        <v>13</v>
      </c>
      <c r="BQ56" s="100">
        <v>14960.4</v>
      </c>
      <c r="BR56" s="100">
        <v>16</v>
      </c>
      <c r="BS56" s="100">
        <v>18412.8</v>
      </c>
      <c r="BT56" s="100">
        <v>10</v>
      </c>
      <c r="BU56" s="100">
        <v>11508</v>
      </c>
      <c r="BV56" s="100">
        <v>11</v>
      </c>
      <c r="BW56" s="100">
        <v>12658.8</v>
      </c>
      <c r="BX56" s="100">
        <v>14</v>
      </c>
      <c r="BY56" s="100">
        <v>16111.199999999999</v>
      </c>
      <c r="BZ56" s="100">
        <v>9</v>
      </c>
      <c r="CA56" s="100">
        <v>10357.199999999999</v>
      </c>
      <c r="CB56" s="100">
        <v>12</v>
      </c>
      <c r="CC56" s="100">
        <v>13809.599999999999</v>
      </c>
      <c r="CD56" s="100">
        <v>8</v>
      </c>
      <c r="CE56" s="100">
        <v>9206.4</v>
      </c>
      <c r="CF56" s="100">
        <v>14</v>
      </c>
      <c r="CG56" s="100">
        <v>16111.199999999999</v>
      </c>
      <c r="CH56" s="100">
        <v>10</v>
      </c>
      <c r="CI56" s="100">
        <v>11508</v>
      </c>
      <c r="CJ56" s="100">
        <v>8</v>
      </c>
      <c r="CK56" s="100">
        <v>9206.4</v>
      </c>
      <c r="CL56" s="100">
        <v>9</v>
      </c>
      <c r="CM56" s="100">
        <v>10357.199999999999</v>
      </c>
      <c r="CN56" s="100">
        <v>14</v>
      </c>
      <c r="CO56" s="100">
        <v>16111.199999999999</v>
      </c>
      <c r="CP56" s="100">
        <v>8</v>
      </c>
      <c r="CQ56" s="100">
        <v>9206.4</v>
      </c>
      <c r="CR56" s="100">
        <v>15</v>
      </c>
      <c r="CS56" s="100">
        <v>17262</v>
      </c>
      <c r="CT56" s="100">
        <v>13</v>
      </c>
      <c r="CU56" s="100">
        <v>14960.4</v>
      </c>
    </row>
    <row r="57" spans="2:99">
      <c r="C57" s="99" t="s">
        <v>223</v>
      </c>
      <c r="D57" s="100">
        <v>11</v>
      </c>
      <c r="E57" s="100">
        <v>15523.2</v>
      </c>
      <c r="F57" s="100">
        <v>12.078136874413616</v>
      </c>
      <c r="G57" s="100">
        <v>17044.666757172494</v>
      </c>
      <c r="H57" s="100">
        <v>12.078920846254572</v>
      </c>
      <c r="I57" s="100">
        <v>17045.773098234455</v>
      </c>
      <c r="J57" s="100">
        <v>7.5189201562791004</v>
      </c>
      <c r="K57" s="100">
        <v>10610.700124541067</v>
      </c>
      <c r="L57" s="100">
        <v>6.7689976910717053</v>
      </c>
      <c r="M57" s="100">
        <v>9552.4095416403907</v>
      </c>
      <c r="N57" s="100">
        <v>7.3089588555733132</v>
      </c>
      <c r="O57" s="100">
        <v>10314.402736985059</v>
      </c>
      <c r="P57" s="100">
        <v>4.6613779554425605</v>
      </c>
      <c r="Q57" s="100">
        <v>6578.1365707205414</v>
      </c>
      <c r="R57" s="100">
        <v>6.9065117427442324</v>
      </c>
      <c r="S57" s="100">
        <v>9746.4693713606612</v>
      </c>
      <c r="T57" s="100">
        <v>8.3084745965064162</v>
      </c>
      <c r="U57" s="100">
        <v>11724.919350589855</v>
      </c>
      <c r="V57" s="100">
        <v>8.2892864334659855</v>
      </c>
      <c r="W57" s="100">
        <v>11697.841014907199</v>
      </c>
      <c r="X57" s="100">
        <v>9.4312414338721471</v>
      </c>
      <c r="Y57" s="100">
        <v>13309.367911480374</v>
      </c>
      <c r="Z57" s="100">
        <v>7.448977224454028</v>
      </c>
      <c r="AA57" s="100">
        <v>10511.996659149525</v>
      </c>
      <c r="AB57" s="100">
        <v>6.4881797282913443</v>
      </c>
      <c r="AC57" s="100">
        <v>9156.1192325647462</v>
      </c>
      <c r="AD57" s="100">
        <v>7.7073659289692813</v>
      </c>
      <c r="AE57" s="100">
        <v>10876.63479896145</v>
      </c>
      <c r="AF57" s="100">
        <v>6.7807198218339515</v>
      </c>
      <c r="AG57" s="100">
        <v>9568.9518125720733</v>
      </c>
      <c r="AH57" s="100">
        <v>7.4134720899237418</v>
      </c>
      <c r="AI57" s="100">
        <v>10461.891813300384</v>
      </c>
      <c r="AJ57" s="100">
        <v>4.8438070522142667</v>
      </c>
      <c r="AK57" s="100">
        <v>6835.5805120847735</v>
      </c>
      <c r="AL57" s="100">
        <v>6.9829981044567546</v>
      </c>
      <c r="AM57" s="100">
        <v>9854.4069250093726</v>
      </c>
      <c r="AN57" s="100">
        <v>5.5733866858552359</v>
      </c>
      <c r="AO57" s="100">
        <v>7865.1632910789094</v>
      </c>
      <c r="AP57" s="100">
        <v>8.3238892061474292</v>
      </c>
      <c r="AQ57" s="100">
        <v>11746.672447715253</v>
      </c>
      <c r="AR57" s="100">
        <v>7.0034361476893103</v>
      </c>
      <c r="AS57" s="100">
        <v>9883.2490916191546</v>
      </c>
      <c r="AT57" s="100">
        <v>6.84227319712293</v>
      </c>
      <c r="AU57" s="100">
        <v>9655.8159357798795</v>
      </c>
      <c r="AV57" s="100">
        <v>7.9974621784553737</v>
      </c>
      <c r="AW57" s="100">
        <v>11286.018626236224</v>
      </c>
      <c r="AX57" s="100">
        <v>7.5722806449172397</v>
      </c>
      <c r="AY57" s="100">
        <v>10686.00244610721</v>
      </c>
      <c r="AZ57" s="100">
        <v>7.418615423261647</v>
      </c>
      <c r="BA57" s="100">
        <v>10469.150085306837</v>
      </c>
      <c r="BB57" s="100">
        <v>5.2336847852008921</v>
      </c>
      <c r="BC57" s="100">
        <v>7385.7759688754995</v>
      </c>
      <c r="BD57" s="100">
        <v>8.4766623413749667</v>
      </c>
      <c r="BE57" s="100">
        <v>11962.265896148354</v>
      </c>
      <c r="BF57" s="100">
        <v>4.4935975282513576</v>
      </c>
      <c r="BG57" s="100">
        <v>6341.3648318683163</v>
      </c>
      <c r="BH57" s="100">
        <v>5.8078657373637075</v>
      </c>
      <c r="BI57" s="100">
        <v>8196.0601285676639</v>
      </c>
      <c r="BJ57" s="100">
        <v>4.930303606718093</v>
      </c>
      <c r="BK57" s="100">
        <v>6957.6444498005731</v>
      </c>
      <c r="BL57" s="100">
        <v>6.4254583345699459</v>
      </c>
      <c r="BM57" s="100">
        <v>9067.6068017451071</v>
      </c>
      <c r="BN57" s="100">
        <v>5.5955032996879943</v>
      </c>
      <c r="BO57" s="100">
        <v>7896.3742565196981</v>
      </c>
      <c r="BP57" s="100">
        <v>6.6638665144215983</v>
      </c>
      <c r="BQ57" s="100">
        <v>9404.0484251517591</v>
      </c>
      <c r="BR57" s="100">
        <v>6.7389360678769545</v>
      </c>
      <c r="BS57" s="100">
        <v>9509.9865789879586</v>
      </c>
      <c r="BT57" s="100">
        <v>5.7631037663628311</v>
      </c>
      <c r="BU57" s="100">
        <v>8132.8920350912276</v>
      </c>
      <c r="BV57" s="100">
        <v>5.802232501924947</v>
      </c>
      <c r="BW57" s="100">
        <v>8188.1105067164854</v>
      </c>
      <c r="BX57" s="100">
        <v>5.667796623973369</v>
      </c>
      <c r="BY57" s="100">
        <v>7998.3945957512187</v>
      </c>
      <c r="BZ57" s="100">
        <v>5.702670838402879</v>
      </c>
      <c r="CA57" s="100">
        <v>8047.6090871541428</v>
      </c>
      <c r="CB57" s="100">
        <v>7.0863988661219581</v>
      </c>
      <c r="CC57" s="100">
        <v>10000.326079871307</v>
      </c>
      <c r="CD57" s="100">
        <v>4.5664898545684114</v>
      </c>
      <c r="CE57" s="100">
        <v>6444.2304827669423</v>
      </c>
      <c r="CF57" s="100">
        <v>7.3079776555658524</v>
      </c>
      <c r="CG57" s="100">
        <v>10313.018067534531</v>
      </c>
      <c r="CH57" s="100">
        <v>4.8049009714735895</v>
      </c>
      <c r="CI57" s="100">
        <v>6780.6762509435293</v>
      </c>
      <c r="CJ57" s="100">
        <v>4.7729534916100684</v>
      </c>
      <c r="CK57" s="100">
        <v>6735.5919673601284</v>
      </c>
      <c r="CL57" s="100">
        <v>4.9489983118797269</v>
      </c>
      <c r="CM57" s="100">
        <v>6984.0264177246709</v>
      </c>
      <c r="CN57" s="100">
        <v>5.1328485806810313</v>
      </c>
      <c r="CO57" s="100">
        <v>7243.4759170570715</v>
      </c>
      <c r="CP57" s="100">
        <v>4.0341726364539818</v>
      </c>
      <c r="CQ57" s="100">
        <v>5693.0244245638596</v>
      </c>
      <c r="CR57" s="100">
        <v>8.1876499017753552</v>
      </c>
      <c r="CS57" s="100">
        <v>11554.411541385381</v>
      </c>
      <c r="CT57" s="100">
        <v>7.4134720899237418</v>
      </c>
      <c r="CU57" s="100">
        <v>10461.891813300384</v>
      </c>
    </row>
    <row r="58" spans="2:99">
      <c r="C58" s="99" t="s">
        <v>224</v>
      </c>
      <c r="D58" s="100">
        <v>10.464295550038941</v>
      </c>
      <c r="E58" s="100">
        <v>12318.568721505841</v>
      </c>
      <c r="F58" s="100">
        <v>12</v>
      </c>
      <c r="G58" s="100">
        <v>14126.400000000001</v>
      </c>
      <c r="H58" s="100">
        <v>14</v>
      </c>
      <c r="I58" s="100">
        <v>16480.8</v>
      </c>
      <c r="J58" s="100">
        <v>10</v>
      </c>
      <c r="K58" s="100">
        <v>11772</v>
      </c>
      <c r="L58" s="100">
        <v>7</v>
      </c>
      <c r="M58" s="100">
        <v>8240.4</v>
      </c>
      <c r="N58" s="100">
        <v>15</v>
      </c>
      <c r="O58" s="100">
        <v>17658</v>
      </c>
      <c r="P58" s="100">
        <v>9</v>
      </c>
      <c r="Q58" s="100">
        <v>10594.800000000001</v>
      </c>
      <c r="R58" s="100">
        <v>14</v>
      </c>
      <c r="S58" s="100">
        <v>16480.8</v>
      </c>
      <c r="T58" s="100">
        <v>15</v>
      </c>
      <c r="U58" s="100">
        <v>17658</v>
      </c>
      <c r="V58" s="100">
        <v>14</v>
      </c>
      <c r="W58" s="100">
        <v>16480.8</v>
      </c>
      <c r="X58" s="100">
        <v>14</v>
      </c>
      <c r="Y58" s="100">
        <v>16480.8</v>
      </c>
      <c r="Z58" s="100">
        <v>13</v>
      </c>
      <c r="AA58" s="100">
        <v>15303.6</v>
      </c>
      <c r="AB58" s="100">
        <v>9</v>
      </c>
      <c r="AC58" s="100">
        <v>10594.800000000001</v>
      </c>
      <c r="AD58" s="100">
        <v>14</v>
      </c>
      <c r="AE58" s="100">
        <v>16480.8</v>
      </c>
      <c r="AF58" s="100">
        <v>9</v>
      </c>
      <c r="AG58" s="100">
        <v>10594.800000000001</v>
      </c>
      <c r="AH58" s="100">
        <v>12</v>
      </c>
      <c r="AI58" s="100">
        <v>14126.400000000001</v>
      </c>
      <c r="AJ58" s="100">
        <v>8</v>
      </c>
      <c r="AK58" s="100">
        <v>9417.6</v>
      </c>
      <c r="AL58" s="100">
        <v>11</v>
      </c>
      <c r="AM58" s="100">
        <v>12949.2</v>
      </c>
      <c r="AN58" s="100">
        <v>9</v>
      </c>
      <c r="AO58" s="100">
        <v>10594.800000000001</v>
      </c>
      <c r="AP58" s="100">
        <v>15</v>
      </c>
      <c r="AQ58" s="100">
        <v>17658</v>
      </c>
      <c r="AR58" s="100">
        <v>11</v>
      </c>
      <c r="AS58" s="100">
        <v>12949.2</v>
      </c>
      <c r="AT58" s="100">
        <v>13</v>
      </c>
      <c r="AU58" s="100">
        <v>15303.6</v>
      </c>
      <c r="AV58" s="100">
        <v>13</v>
      </c>
      <c r="AW58" s="100">
        <v>15303.6</v>
      </c>
      <c r="AX58" s="100">
        <v>13</v>
      </c>
      <c r="AY58" s="100">
        <v>15303.6</v>
      </c>
      <c r="AZ58" s="100">
        <v>11</v>
      </c>
      <c r="BA58" s="100">
        <v>12949.2</v>
      </c>
      <c r="BB58" s="100">
        <v>10</v>
      </c>
      <c r="BC58" s="100">
        <v>11772</v>
      </c>
      <c r="BD58" s="100">
        <v>15</v>
      </c>
      <c r="BE58" s="100">
        <v>17658</v>
      </c>
      <c r="BF58" s="100">
        <v>10</v>
      </c>
      <c r="BG58" s="100">
        <v>11772</v>
      </c>
      <c r="BH58" s="100">
        <v>12</v>
      </c>
      <c r="BI58" s="100">
        <v>14126.400000000001</v>
      </c>
      <c r="BJ58" s="100">
        <v>9</v>
      </c>
      <c r="BK58" s="100">
        <v>10594.800000000001</v>
      </c>
      <c r="BL58" s="100">
        <v>12</v>
      </c>
      <c r="BM58" s="100">
        <v>14126.400000000001</v>
      </c>
      <c r="BN58" s="100">
        <v>12</v>
      </c>
      <c r="BO58" s="100">
        <v>14126.400000000001</v>
      </c>
      <c r="BP58" s="100">
        <v>12</v>
      </c>
      <c r="BQ58" s="100">
        <v>14126.400000000001</v>
      </c>
      <c r="BR58" s="100">
        <v>14</v>
      </c>
      <c r="BS58" s="100">
        <v>16480.8</v>
      </c>
      <c r="BT58" s="100">
        <v>11</v>
      </c>
      <c r="BU58" s="100">
        <v>12949.2</v>
      </c>
      <c r="BV58" s="100">
        <v>12</v>
      </c>
      <c r="BW58" s="100">
        <v>14126.400000000001</v>
      </c>
      <c r="BX58" s="100">
        <v>12</v>
      </c>
      <c r="BY58" s="100">
        <v>14126.400000000001</v>
      </c>
      <c r="BZ58" s="100">
        <v>9</v>
      </c>
      <c r="CA58" s="100">
        <v>10594.800000000001</v>
      </c>
      <c r="CB58" s="100">
        <v>10</v>
      </c>
      <c r="CC58" s="100">
        <v>11772</v>
      </c>
      <c r="CD58" s="100">
        <v>7</v>
      </c>
      <c r="CE58" s="100">
        <v>8240.4</v>
      </c>
      <c r="CF58" s="100">
        <v>14</v>
      </c>
      <c r="CG58" s="100">
        <v>16480.8</v>
      </c>
      <c r="CH58" s="100">
        <v>10</v>
      </c>
      <c r="CI58" s="100">
        <v>11772</v>
      </c>
      <c r="CJ58" s="100">
        <v>9</v>
      </c>
      <c r="CK58" s="100">
        <v>10594.800000000001</v>
      </c>
      <c r="CL58" s="100">
        <v>9</v>
      </c>
      <c r="CM58" s="100">
        <v>10594.800000000001</v>
      </c>
      <c r="CN58" s="100">
        <v>13</v>
      </c>
      <c r="CO58" s="100">
        <v>15303.6</v>
      </c>
      <c r="CP58" s="100">
        <v>8</v>
      </c>
      <c r="CQ58" s="100">
        <v>9417.6</v>
      </c>
      <c r="CR58" s="100">
        <v>16</v>
      </c>
      <c r="CS58" s="100">
        <v>18835.2</v>
      </c>
      <c r="CT58" s="100">
        <v>14</v>
      </c>
      <c r="CU58" s="100">
        <v>16480.8</v>
      </c>
    </row>
    <row r="59" spans="2:99">
      <c r="C59" s="99" t="s">
        <v>225</v>
      </c>
      <c r="D59" s="100">
        <v>12</v>
      </c>
      <c r="E59" s="100">
        <v>3643.2</v>
      </c>
      <c r="F59" s="100">
        <v>14.104182499218155</v>
      </c>
      <c r="G59" s="100">
        <v>4282.0298067626309</v>
      </c>
      <c r="H59" s="100">
        <v>15.10084330354751</v>
      </c>
      <c r="I59" s="100">
        <v>4584.6160269570237</v>
      </c>
      <c r="J59" s="100">
        <v>7.5189201562791004</v>
      </c>
      <c r="K59" s="100">
        <v>2282.7441594463348</v>
      </c>
      <c r="L59" s="100">
        <v>6.7689976910717053</v>
      </c>
      <c r="M59" s="100">
        <v>2055.0676990093693</v>
      </c>
      <c r="N59" s="100">
        <v>8.4334140641230526</v>
      </c>
      <c r="O59" s="100">
        <v>2560.3845098677584</v>
      </c>
      <c r="P59" s="100">
        <v>5.6972397233186856</v>
      </c>
      <c r="Q59" s="100">
        <v>1729.6819799995528</v>
      </c>
      <c r="R59" s="100">
        <v>9.0315922789732266</v>
      </c>
      <c r="S59" s="100">
        <v>2741.9914158962711</v>
      </c>
      <c r="T59" s="100">
        <v>8.8623729029401765</v>
      </c>
      <c r="U59" s="100">
        <v>2690.6164133326374</v>
      </c>
      <c r="V59" s="100">
        <v>10.361608041832481</v>
      </c>
      <c r="W59" s="100">
        <v>3145.7842015003407</v>
      </c>
      <c r="X59" s="100">
        <v>10.778561638711025</v>
      </c>
      <c r="Y59" s="100">
        <v>3272.3713135126668</v>
      </c>
      <c r="Z59" s="100">
        <v>6.8759789764191028</v>
      </c>
      <c r="AA59" s="100">
        <v>2087.5472172408395</v>
      </c>
      <c r="AB59" s="100">
        <v>7.136997701120479</v>
      </c>
      <c r="AC59" s="100">
        <v>2166.7925020601774</v>
      </c>
      <c r="AD59" s="100">
        <v>8.893114533426095</v>
      </c>
      <c r="AE59" s="100">
        <v>2699.9495723481623</v>
      </c>
      <c r="AF59" s="100">
        <v>8.2875464489081629</v>
      </c>
      <c r="AG59" s="100">
        <v>2516.0991018885179</v>
      </c>
      <c r="AH59" s="100">
        <v>7.4134720899237418</v>
      </c>
      <c r="AI59" s="100">
        <v>2250.7301265008477</v>
      </c>
      <c r="AJ59" s="100">
        <v>5.44928293374105</v>
      </c>
      <c r="AK59" s="100">
        <v>1654.4022986837826</v>
      </c>
      <c r="AL59" s="100">
        <v>9.3106641392756728</v>
      </c>
      <c r="AM59" s="100">
        <v>2826.717632684094</v>
      </c>
      <c r="AN59" s="100">
        <v>4.9541214985379876</v>
      </c>
      <c r="AO59" s="100">
        <v>1504.0712869561328</v>
      </c>
      <c r="AP59" s="100">
        <v>8.8788151532239254</v>
      </c>
      <c r="AQ59" s="100">
        <v>2695.6082805187834</v>
      </c>
      <c r="AR59" s="100">
        <v>7.0034361476893103</v>
      </c>
      <c r="AS59" s="100">
        <v>2126.2432144384743</v>
      </c>
      <c r="AT59" s="100">
        <v>7.8197407967119208</v>
      </c>
      <c r="AU59" s="100">
        <v>2374.0733058817391</v>
      </c>
      <c r="AV59" s="100">
        <v>7.9974621784553737</v>
      </c>
      <c r="AW59" s="100">
        <v>2428.029517379051</v>
      </c>
      <c r="AX59" s="100">
        <v>8.1547637714493355</v>
      </c>
      <c r="AY59" s="100">
        <v>2475.7862810120182</v>
      </c>
      <c r="AZ59" s="100">
        <v>8.0930350071945245</v>
      </c>
      <c r="BA59" s="100">
        <v>2457.0454281842572</v>
      </c>
      <c r="BB59" s="100">
        <v>5.757053263720981</v>
      </c>
      <c r="BC59" s="100">
        <v>1747.8413708656897</v>
      </c>
      <c r="BD59" s="100">
        <v>9.0821382229017491</v>
      </c>
      <c r="BE59" s="100">
        <v>2757.3371644729709</v>
      </c>
      <c r="BF59" s="100">
        <v>6.1786966013456164</v>
      </c>
      <c r="BG59" s="100">
        <v>1875.852288168529</v>
      </c>
      <c r="BH59" s="100">
        <v>6.9694388848364506</v>
      </c>
      <c r="BI59" s="100">
        <v>2115.9216454363464</v>
      </c>
      <c r="BJ59" s="100">
        <v>5.4781151185756594</v>
      </c>
      <c r="BK59" s="100">
        <v>1663.1557499995699</v>
      </c>
      <c r="BL59" s="100">
        <v>7.068004168026941</v>
      </c>
      <c r="BM59" s="100">
        <v>2145.846065412979</v>
      </c>
      <c r="BN59" s="100">
        <v>6.6128675359949023</v>
      </c>
      <c r="BO59" s="100">
        <v>2007.6665839280522</v>
      </c>
      <c r="BP59" s="100">
        <v>6.6638665144215983</v>
      </c>
      <c r="BQ59" s="100">
        <v>2023.149873778397</v>
      </c>
      <c r="BR59" s="100">
        <v>7.7756954629349471</v>
      </c>
      <c r="BS59" s="100">
        <v>2360.7011425470496</v>
      </c>
      <c r="BT59" s="100">
        <v>6.3394141429991144</v>
      </c>
      <c r="BU59" s="100">
        <v>1924.6461338145309</v>
      </c>
      <c r="BV59" s="100">
        <v>7.5429022525024294</v>
      </c>
      <c r="BW59" s="100">
        <v>2290.0251238597375</v>
      </c>
      <c r="BX59" s="100">
        <v>7.7288135781455027</v>
      </c>
      <c r="BY59" s="100">
        <v>2346.4678023249744</v>
      </c>
      <c r="BZ59" s="100">
        <v>6.272937922243166</v>
      </c>
      <c r="CA59" s="100">
        <v>1904.463953193025</v>
      </c>
      <c r="CB59" s="100">
        <v>7.6769321049654549</v>
      </c>
      <c r="CC59" s="100">
        <v>2330.7165870675117</v>
      </c>
      <c r="CD59" s="100">
        <v>5.1373010863894635</v>
      </c>
      <c r="CE59" s="100">
        <v>1559.6846098278409</v>
      </c>
      <c r="CF59" s="100">
        <v>7.8299760595348422</v>
      </c>
      <c r="CG59" s="100">
        <v>2377.1807316747777</v>
      </c>
      <c r="CH59" s="100">
        <v>6.0061262143419878</v>
      </c>
      <c r="CI59" s="100">
        <v>1823.4599186742273</v>
      </c>
      <c r="CJ59" s="100">
        <v>5.3032816573445212</v>
      </c>
      <c r="CK59" s="100">
        <v>1610.0763111697966</v>
      </c>
      <c r="CL59" s="100">
        <v>5.5676231008646928</v>
      </c>
      <c r="CM59" s="100">
        <v>1690.3303734225206</v>
      </c>
      <c r="CN59" s="100">
        <v>6.5327163754122211</v>
      </c>
      <c r="CO59" s="100">
        <v>1983.3326915751502</v>
      </c>
      <c r="CP59" s="100">
        <v>4.6104830130902652</v>
      </c>
      <c r="CQ59" s="100">
        <v>1399.7426427742043</v>
      </c>
      <c r="CR59" s="100">
        <v>8.1876499017753552</v>
      </c>
      <c r="CS59" s="100">
        <v>2485.7705101789975</v>
      </c>
      <c r="CT59" s="100">
        <v>9.1242733414446047</v>
      </c>
      <c r="CU59" s="100">
        <v>2770.1293864625818</v>
      </c>
    </row>
    <row r="60" spans="2:99">
      <c r="C60" s="99" t="s">
        <v>226</v>
      </c>
      <c r="D60" s="100">
        <v>11</v>
      </c>
      <c r="E60" s="100">
        <v>7167.6</v>
      </c>
      <c r="F60" s="100">
        <v>13.098973374257247</v>
      </c>
      <c r="G60" s="100">
        <v>8535.2910506660228</v>
      </c>
      <c r="H60" s="100">
        <v>13.096458812088922</v>
      </c>
      <c r="I60" s="100">
        <v>8533.6525619571421</v>
      </c>
      <c r="J60" s="100">
        <v>7.5189201562791004</v>
      </c>
      <c r="K60" s="100">
        <v>4899.3283738314622</v>
      </c>
      <c r="L60" s="100">
        <v>6.7689976910717053</v>
      </c>
      <c r="M60" s="100">
        <v>4410.678895502323</v>
      </c>
      <c r="N60" s="100">
        <v>8.4334140641230526</v>
      </c>
      <c r="O60" s="100">
        <v>5495.2126041825813</v>
      </c>
      <c r="P60" s="100">
        <v>5.6972397233186856</v>
      </c>
      <c r="Q60" s="100">
        <v>3712.3214037144558</v>
      </c>
      <c r="R60" s="100">
        <v>7.4377818768014805</v>
      </c>
      <c r="S60" s="100">
        <v>4846.4586709238447</v>
      </c>
      <c r="T60" s="100">
        <v>8.3084745965064162</v>
      </c>
      <c r="U60" s="100">
        <v>5413.8020470835809</v>
      </c>
      <c r="V60" s="100">
        <v>8.9800603029214834</v>
      </c>
      <c r="W60" s="100">
        <v>5851.4072933836387</v>
      </c>
      <c r="X60" s="100">
        <v>10.778561638711025</v>
      </c>
      <c r="Y60" s="100">
        <v>7023.310763784104</v>
      </c>
      <c r="Z60" s="100">
        <v>8.021975472488954</v>
      </c>
      <c r="AA60" s="100">
        <v>5227.1192178738029</v>
      </c>
      <c r="AB60" s="100">
        <v>6.4881797282913443</v>
      </c>
      <c r="AC60" s="100">
        <v>4227.6979109546401</v>
      </c>
      <c r="AD60" s="100">
        <v>8.893114533426095</v>
      </c>
      <c r="AE60" s="100">
        <v>5794.7534299804438</v>
      </c>
      <c r="AF60" s="100">
        <v>8.2875464489081629</v>
      </c>
      <c r="AG60" s="100">
        <v>5400.1652661085591</v>
      </c>
      <c r="AH60" s="100">
        <v>7.4134720899237418</v>
      </c>
      <c r="AI60" s="100">
        <v>4830.6184137943101</v>
      </c>
      <c r="AJ60" s="100">
        <v>4.8438070522142667</v>
      </c>
      <c r="AK60" s="100">
        <v>3156.2246752228161</v>
      </c>
      <c r="AL60" s="100">
        <v>9.3106641392756728</v>
      </c>
      <c r="AM60" s="100">
        <v>6066.8287531520282</v>
      </c>
      <c r="AN60" s="100">
        <v>4.9541214985379876</v>
      </c>
      <c r="AO60" s="100">
        <v>3228.1055684473527</v>
      </c>
      <c r="AP60" s="100">
        <v>8.3238892061474292</v>
      </c>
      <c r="AQ60" s="100">
        <v>5423.8462067256651</v>
      </c>
      <c r="AR60" s="100">
        <v>7.0034361476893103</v>
      </c>
      <c r="AS60" s="100">
        <v>4563.4389938343547</v>
      </c>
      <c r="AT60" s="100">
        <v>6.84227319712293</v>
      </c>
      <c r="AU60" s="100">
        <v>4458.4252152453009</v>
      </c>
      <c r="AV60" s="100">
        <v>9.0637904689160909</v>
      </c>
      <c r="AW60" s="100">
        <v>5905.9658695457247</v>
      </c>
      <c r="AX60" s="100">
        <v>6.989797518385144</v>
      </c>
      <c r="AY60" s="100">
        <v>4554.5520629797602</v>
      </c>
      <c r="AZ60" s="100">
        <v>7.418615423261647</v>
      </c>
      <c r="BA60" s="100">
        <v>4833.9698097972896</v>
      </c>
      <c r="BB60" s="100">
        <v>5.757053263720981</v>
      </c>
      <c r="BC60" s="100">
        <v>3751.2959066405915</v>
      </c>
      <c r="BD60" s="100">
        <v>9.0821382229017491</v>
      </c>
      <c r="BE60" s="100">
        <v>5917.9212660427802</v>
      </c>
      <c r="BF60" s="100">
        <v>5.6169969103141968</v>
      </c>
      <c r="BG60" s="100">
        <v>3660.0351867607305</v>
      </c>
      <c r="BH60" s="100">
        <v>6.9694388848364506</v>
      </c>
      <c r="BI60" s="100">
        <v>4541.2863773594318</v>
      </c>
      <c r="BJ60" s="100">
        <v>4.930303606718093</v>
      </c>
      <c r="BK60" s="100">
        <v>3212.5858301375097</v>
      </c>
      <c r="BL60" s="100">
        <v>7.7105500014839352</v>
      </c>
      <c r="BM60" s="100">
        <v>5024.1943809669319</v>
      </c>
      <c r="BN60" s="100">
        <v>7.1215496541483558</v>
      </c>
      <c r="BO60" s="100">
        <v>4640.4017546430687</v>
      </c>
      <c r="BP60" s="100">
        <v>6.6638665144215983</v>
      </c>
      <c r="BQ60" s="100">
        <v>4342.1754207971135</v>
      </c>
      <c r="BR60" s="100">
        <v>7.2573157654059512</v>
      </c>
      <c r="BS60" s="100">
        <v>4728.8669527385182</v>
      </c>
      <c r="BT60" s="100">
        <v>6.9157245196353978</v>
      </c>
      <c r="BU60" s="100">
        <v>4506.286096994425</v>
      </c>
      <c r="BV60" s="100">
        <v>6.9626790023099359</v>
      </c>
      <c r="BW60" s="100">
        <v>4536.8816379051541</v>
      </c>
      <c r="BX60" s="100">
        <v>7.2135593396024698</v>
      </c>
      <c r="BY60" s="100">
        <v>4700.3552656849697</v>
      </c>
      <c r="BZ60" s="100">
        <v>5.1324037545625911</v>
      </c>
      <c r="CA60" s="100">
        <v>3344.2742864729844</v>
      </c>
      <c r="CB60" s="100">
        <v>6.4958656272784614</v>
      </c>
      <c r="CC60" s="100">
        <v>4232.706042734646</v>
      </c>
      <c r="CD60" s="100">
        <v>4.5664898545684114</v>
      </c>
      <c r="CE60" s="100">
        <v>2975.524789236777</v>
      </c>
      <c r="CF60" s="100">
        <v>8.3519744635038311</v>
      </c>
      <c r="CG60" s="100">
        <v>5442.1465604190962</v>
      </c>
      <c r="CH60" s="100">
        <v>6.0061262143419878</v>
      </c>
      <c r="CI60" s="100">
        <v>3913.5918412652395</v>
      </c>
      <c r="CJ60" s="100">
        <v>5.3032816573445212</v>
      </c>
      <c r="CK60" s="100">
        <v>3455.6183279256902</v>
      </c>
      <c r="CL60" s="100">
        <v>5.5676231008646928</v>
      </c>
      <c r="CM60" s="100">
        <v>3627.863212523434</v>
      </c>
      <c r="CN60" s="100">
        <v>5.5994711789247607</v>
      </c>
      <c r="CO60" s="100">
        <v>3648.6154201873742</v>
      </c>
      <c r="CP60" s="100">
        <v>5.1867933897265486</v>
      </c>
      <c r="CQ60" s="100">
        <v>3379.7145727458192</v>
      </c>
      <c r="CR60" s="100">
        <v>7.1641936640534372</v>
      </c>
      <c r="CS60" s="100">
        <v>4668.1885914972199</v>
      </c>
      <c r="CT60" s="100">
        <v>8.5540062576043177</v>
      </c>
      <c r="CU60" s="100">
        <v>5573.7904774549734</v>
      </c>
    </row>
    <row r="61" spans="2:99">
      <c r="C61" s="99" t="s">
        <v>227</v>
      </c>
      <c r="D61" s="100">
        <v>11</v>
      </c>
      <c r="E61" s="100">
        <v>10467.599999999999</v>
      </c>
      <c r="F61" s="100">
        <v>13.083345999374522</v>
      </c>
      <c r="G61" s="100">
        <v>12450.112053004794</v>
      </c>
      <c r="H61" s="100">
        <v>14.092074320630335</v>
      </c>
      <c r="I61" s="100">
        <v>13410.017923511825</v>
      </c>
      <c r="J61" s="100">
        <v>6.7670281406511901</v>
      </c>
      <c r="K61" s="100">
        <v>6439.5039786436719</v>
      </c>
      <c r="L61" s="100">
        <v>6.7689976910717053</v>
      </c>
      <c r="M61" s="100">
        <v>6441.3782028238338</v>
      </c>
      <c r="N61" s="100">
        <v>8.4334140641230526</v>
      </c>
      <c r="O61" s="100">
        <v>8025.2368234194964</v>
      </c>
      <c r="P61" s="100">
        <v>4.6613779554425605</v>
      </c>
      <c r="Q61" s="100">
        <v>4435.7672623991402</v>
      </c>
      <c r="R61" s="100">
        <v>7.9690520108587286</v>
      </c>
      <c r="S61" s="100">
        <v>7583.3498935331654</v>
      </c>
      <c r="T61" s="100">
        <v>8.3084745965064162</v>
      </c>
      <c r="U61" s="100">
        <v>7906.3444260355045</v>
      </c>
      <c r="V61" s="100">
        <v>9.6708341723769831</v>
      </c>
      <c r="W61" s="100">
        <v>9202.7657984339367</v>
      </c>
      <c r="X61" s="100">
        <v>10.778561638711025</v>
      </c>
      <c r="Y61" s="100">
        <v>10256.879255397411</v>
      </c>
      <c r="Z61" s="100">
        <v>7.448977224454028</v>
      </c>
      <c r="AA61" s="100">
        <v>7088.446726790452</v>
      </c>
      <c r="AB61" s="100">
        <v>5.8393617554622104</v>
      </c>
      <c r="AC61" s="100">
        <v>5556.7366464978386</v>
      </c>
      <c r="AD61" s="100">
        <v>8.3002402311976873</v>
      </c>
      <c r="AE61" s="100">
        <v>7898.5086040077185</v>
      </c>
      <c r="AF61" s="100">
        <v>6.7807198218339515</v>
      </c>
      <c r="AG61" s="100">
        <v>6452.5329824571872</v>
      </c>
      <c r="AH61" s="100">
        <v>6.8432050060834539</v>
      </c>
      <c r="AI61" s="100">
        <v>6511.993883789014</v>
      </c>
      <c r="AJ61" s="100">
        <v>5.44928293374105</v>
      </c>
      <c r="AK61" s="100">
        <v>5185.5376397479831</v>
      </c>
      <c r="AL61" s="100">
        <v>7.7588867827297276</v>
      </c>
      <c r="AM61" s="100">
        <v>7383.356662445608</v>
      </c>
      <c r="AN61" s="100">
        <v>4.9541214985379876</v>
      </c>
      <c r="AO61" s="100">
        <v>4714.3420180087487</v>
      </c>
      <c r="AP61" s="100">
        <v>7.7689632590709348</v>
      </c>
      <c r="AQ61" s="100">
        <v>7392.9454373319004</v>
      </c>
      <c r="AR61" s="100">
        <v>7.0034361476893103</v>
      </c>
      <c r="AS61" s="100">
        <v>6664.4698381411472</v>
      </c>
      <c r="AT61" s="100">
        <v>7.3310069969174254</v>
      </c>
      <c r="AU61" s="100">
        <v>6976.1862582666217</v>
      </c>
      <c r="AV61" s="100">
        <v>6.9311338879946573</v>
      </c>
      <c r="AW61" s="100">
        <v>6595.6670078157149</v>
      </c>
      <c r="AX61" s="100">
        <v>6.989797518385144</v>
      </c>
      <c r="AY61" s="100">
        <v>6651.491318495302</v>
      </c>
      <c r="AZ61" s="100">
        <v>7.418615423261647</v>
      </c>
      <c r="BA61" s="100">
        <v>7059.554436775783</v>
      </c>
      <c r="BB61" s="100">
        <v>5.757053263720981</v>
      </c>
      <c r="BC61" s="100">
        <v>5478.4118857568847</v>
      </c>
      <c r="BD61" s="100">
        <v>8.4766623413749667</v>
      </c>
      <c r="BE61" s="100">
        <v>8066.3918840524175</v>
      </c>
      <c r="BF61" s="100">
        <v>5.6169969103141968</v>
      </c>
      <c r="BG61" s="100">
        <v>5345.1342598549891</v>
      </c>
      <c r="BH61" s="100">
        <v>6.3886523111000786</v>
      </c>
      <c r="BI61" s="100">
        <v>6079.4415392428346</v>
      </c>
      <c r="BJ61" s="100">
        <v>5.4781151185756594</v>
      </c>
      <c r="BK61" s="100">
        <v>5212.9743468365969</v>
      </c>
      <c r="BL61" s="100">
        <v>7.068004168026941</v>
      </c>
      <c r="BM61" s="100">
        <v>6725.9127662944366</v>
      </c>
      <c r="BN61" s="100">
        <v>5.5955032996879943</v>
      </c>
      <c r="BO61" s="100">
        <v>5324.6809399830945</v>
      </c>
      <c r="BP61" s="100">
        <v>6.1512613979276285</v>
      </c>
      <c r="BQ61" s="100">
        <v>5853.5403462679305</v>
      </c>
      <c r="BR61" s="100">
        <v>7.7756954629349471</v>
      </c>
      <c r="BS61" s="100">
        <v>7399.351802528895</v>
      </c>
      <c r="BT61" s="100">
        <v>5.7631037663628311</v>
      </c>
      <c r="BU61" s="100">
        <v>5484.16954407087</v>
      </c>
      <c r="BV61" s="100">
        <v>6.9626790023099359</v>
      </c>
      <c r="BW61" s="100">
        <v>6625.685338598134</v>
      </c>
      <c r="BX61" s="100">
        <v>7.2135593396024698</v>
      </c>
      <c r="BY61" s="100">
        <v>6864.42306756571</v>
      </c>
      <c r="BZ61" s="100">
        <v>5.1324037545625911</v>
      </c>
      <c r="CA61" s="100">
        <v>4883.9954128417612</v>
      </c>
      <c r="CB61" s="100">
        <v>7.0863988661219581</v>
      </c>
      <c r="CC61" s="100">
        <v>6743.4171610016547</v>
      </c>
      <c r="CD61" s="100">
        <v>4.5664898545684114</v>
      </c>
      <c r="CE61" s="100">
        <v>4345.4717456072995</v>
      </c>
      <c r="CF61" s="100">
        <v>7.3079776555658524</v>
      </c>
      <c r="CG61" s="100">
        <v>6954.2715370364649</v>
      </c>
      <c r="CH61" s="100">
        <v>5.4055135929077887</v>
      </c>
      <c r="CI61" s="100">
        <v>5143.8867350110513</v>
      </c>
      <c r="CJ61" s="100">
        <v>4.7729534916100684</v>
      </c>
      <c r="CK61" s="100">
        <v>4541.9425426161406</v>
      </c>
      <c r="CL61" s="100">
        <v>6.1862478898496578</v>
      </c>
      <c r="CM61" s="100">
        <v>5886.833491980934</v>
      </c>
      <c r="CN61" s="100">
        <v>6.5327163754122211</v>
      </c>
      <c r="CO61" s="100">
        <v>6216.5329028422693</v>
      </c>
      <c r="CP61" s="100">
        <v>4.6104830130902652</v>
      </c>
      <c r="CQ61" s="100">
        <v>4387.3356352566962</v>
      </c>
      <c r="CR61" s="100">
        <v>8.1876499017753552</v>
      </c>
      <c r="CS61" s="100">
        <v>7791.3676465294275</v>
      </c>
      <c r="CT61" s="100">
        <v>7.9837391737640298</v>
      </c>
      <c r="CU61" s="100">
        <v>7597.3261977538496</v>
      </c>
    </row>
    <row r="62" spans="2:99">
      <c r="C62" s="99" t="s">
        <v>228</v>
      </c>
      <c r="D62" s="100">
        <v>11</v>
      </c>
      <c r="E62" s="100">
        <v>18757.2</v>
      </c>
      <c r="F62" s="100">
        <v>12.078136874413616</v>
      </c>
      <c r="G62" s="100">
        <v>20595.638998250099</v>
      </c>
      <c r="H62" s="100">
        <v>12.08330533771316</v>
      </c>
      <c r="I62" s="100">
        <v>20604.452261868482</v>
      </c>
      <c r="J62" s="100">
        <v>6.7670281406511901</v>
      </c>
      <c r="K62" s="100">
        <v>11539.136385438409</v>
      </c>
      <c r="L62" s="100">
        <v>5.9228729796877424</v>
      </c>
      <c r="M62" s="100">
        <v>10099.683004963539</v>
      </c>
      <c r="N62" s="100">
        <v>6.746731251298443</v>
      </c>
      <c r="O62" s="100">
        <v>11504.526129714106</v>
      </c>
      <c r="P62" s="100">
        <v>5.1793088393806226</v>
      </c>
      <c r="Q62" s="100">
        <v>8831.7574329118379</v>
      </c>
      <c r="R62" s="100">
        <v>7.4377818768014805</v>
      </c>
      <c r="S62" s="100">
        <v>12682.905656321886</v>
      </c>
      <c r="T62" s="100">
        <v>8.3084745965064162</v>
      </c>
      <c r="U62" s="100">
        <v>14167.610881962741</v>
      </c>
      <c r="V62" s="100">
        <v>8.2892864334659855</v>
      </c>
      <c r="W62" s="100">
        <v>14134.891226346199</v>
      </c>
      <c r="X62" s="100">
        <v>9.4312414338721471</v>
      </c>
      <c r="Y62" s="100">
        <v>16082.152893038785</v>
      </c>
      <c r="Z62" s="100">
        <v>6.8759789764191028</v>
      </c>
      <c r="AA62" s="100">
        <v>11724.919350589855</v>
      </c>
      <c r="AB62" s="100">
        <v>5.8393617554622104</v>
      </c>
      <c r="AC62" s="100">
        <v>9957.2796654141621</v>
      </c>
      <c r="AD62" s="100">
        <v>7.7073659289692813</v>
      </c>
      <c r="AE62" s="100">
        <v>13142.600382078419</v>
      </c>
      <c r="AF62" s="100">
        <v>6.7807198218339515</v>
      </c>
      <c r="AG62" s="100">
        <v>11562.483440191254</v>
      </c>
      <c r="AH62" s="100">
        <v>6.272937922243166</v>
      </c>
      <c r="AI62" s="100">
        <v>10696.613745009046</v>
      </c>
      <c r="AJ62" s="100">
        <v>4.2383311706874833</v>
      </c>
      <c r="AK62" s="100">
        <v>7227.2023122562969</v>
      </c>
      <c r="AL62" s="100">
        <v>7.7588867827297276</v>
      </c>
      <c r="AM62" s="100">
        <v>13230.453741910733</v>
      </c>
      <c r="AN62" s="100">
        <v>4.9541214985379876</v>
      </c>
      <c r="AO62" s="100">
        <v>8447.7679793069765</v>
      </c>
      <c r="AP62" s="100">
        <v>7.7689632590709348</v>
      </c>
      <c r="AQ62" s="100">
        <v>13247.636149367758</v>
      </c>
      <c r="AR62" s="100">
        <v>6.4198164687152017</v>
      </c>
      <c r="AS62" s="100">
        <v>10947.071042453163</v>
      </c>
      <c r="AT62" s="100">
        <v>5.864805597533941</v>
      </c>
      <c r="AU62" s="100">
        <v>10000.666504914876</v>
      </c>
      <c r="AV62" s="100">
        <v>7.9974621784553737</v>
      </c>
      <c r="AW62" s="100">
        <v>13637.272506702104</v>
      </c>
      <c r="AX62" s="100">
        <v>6.989797518385144</v>
      </c>
      <c r="AY62" s="100">
        <v>11919.002728350348</v>
      </c>
      <c r="AZ62" s="100">
        <v>6.0697762553958929</v>
      </c>
      <c r="BA62" s="100">
        <v>10350.182470701076</v>
      </c>
      <c r="BB62" s="100">
        <v>4.7103163066808023</v>
      </c>
      <c r="BC62" s="100">
        <v>8032.0313661521041</v>
      </c>
      <c r="BD62" s="100">
        <v>9.0821382229017491</v>
      </c>
      <c r="BE62" s="100">
        <v>15486.862097692063</v>
      </c>
      <c r="BF62" s="100">
        <v>4.4935975282513576</v>
      </c>
      <c r="BG62" s="100">
        <v>7662.4825051742155</v>
      </c>
      <c r="BH62" s="100">
        <v>5.8078657373637075</v>
      </c>
      <c r="BI62" s="100">
        <v>9903.5726553525947</v>
      </c>
      <c r="BJ62" s="100">
        <v>4.930303606718093</v>
      </c>
      <c r="BK62" s="100">
        <v>8407.153710175693</v>
      </c>
      <c r="BL62" s="100">
        <v>7.068004168026941</v>
      </c>
      <c r="BM62" s="100">
        <v>12052.36070731954</v>
      </c>
      <c r="BN62" s="100">
        <v>6.1041854178414479</v>
      </c>
      <c r="BO62" s="100">
        <v>10408.856974503236</v>
      </c>
      <c r="BP62" s="100">
        <v>6.1512613979276285</v>
      </c>
      <c r="BQ62" s="100">
        <v>10489.130935746192</v>
      </c>
      <c r="BR62" s="100">
        <v>7.2573157654059512</v>
      </c>
      <c r="BS62" s="100">
        <v>12375.174843170229</v>
      </c>
      <c r="BT62" s="100">
        <v>5.1867933897265486</v>
      </c>
      <c r="BU62" s="100">
        <v>8844.5200881617111</v>
      </c>
      <c r="BV62" s="100">
        <v>5.802232501924947</v>
      </c>
      <c r="BW62" s="100">
        <v>9893.9668622824192</v>
      </c>
      <c r="BX62" s="100">
        <v>6.1830508625164029</v>
      </c>
      <c r="BY62" s="100">
        <v>10543.33833076297</v>
      </c>
      <c r="BZ62" s="100">
        <v>4.5621366707223023</v>
      </c>
      <c r="CA62" s="100">
        <v>7779.3554509156702</v>
      </c>
      <c r="CB62" s="100">
        <v>5.9053323884349647</v>
      </c>
      <c r="CC62" s="100">
        <v>10069.772788759303</v>
      </c>
      <c r="CD62" s="100">
        <v>3.9956786227473602</v>
      </c>
      <c r="CE62" s="100">
        <v>6813.4311875087988</v>
      </c>
      <c r="CF62" s="100">
        <v>7.3079776555658524</v>
      </c>
      <c r="CG62" s="100">
        <v>12461.563498270893</v>
      </c>
      <c r="CH62" s="100">
        <v>5.4055135929077887</v>
      </c>
      <c r="CI62" s="100">
        <v>9217.4817786263611</v>
      </c>
      <c r="CJ62" s="100">
        <v>4.7729534916100684</v>
      </c>
      <c r="CK62" s="100">
        <v>8138.8402938934887</v>
      </c>
      <c r="CL62" s="100">
        <v>5.5676231008646928</v>
      </c>
      <c r="CM62" s="100">
        <v>9493.9109115944739</v>
      </c>
      <c r="CN62" s="100">
        <v>5.1328485806810313</v>
      </c>
      <c r="CO62" s="100">
        <v>8752.5333997772941</v>
      </c>
      <c r="CP62" s="100">
        <v>4.6104830130902652</v>
      </c>
      <c r="CQ62" s="100">
        <v>7861.7956339215207</v>
      </c>
      <c r="CR62" s="100">
        <v>7.1641936640534372</v>
      </c>
      <c r="CS62" s="100">
        <v>12216.383035943922</v>
      </c>
      <c r="CT62" s="100">
        <v>7.9837391737640298</v>
      </c>
      <c r="CU62" s="100">
        <v>13613.872039102424</v>
      </c>
    </row>
    <row r="63" spans="2:99">
      <c r="C63" s="99" t="s">
        <v>229</v>
      </c>
      <c r="D63" s="100">
        <v>11</v>
      </c>
      <c r="E63" s="100">
        <v>8751.6</v>
      </c>
      <c r="F63" s="100">
        <v>13.08855512433543</v>
      </c>
      <c r="G63" s="100">
        <v>10413.254456921268</v>
      </c>
      <c r="H63" s="100">
        <v>12.096458812088922</v>
      </c>
      <c r="I63" s="100">
        <v>9623.9426308979473</v>
      </c>
      <c r="J63" s="100">
        <v>6.7670281406511901</v>
      </c>
      <c r="K63" s="100">
        <v>5383.8475887020868</v>
      </c>
      <c r="L63" s="100">
        <v>6.7689976910717053</v>
      </c>
      <c r="M63" s="100">
        <v>5385.4145630166486</v>
      </c>
      <c r="N63" s="100">
        <v>7.3089588555733132</v>
      </c>
      <c r="O63" s="100">
        <v>5815.0076654941286</v>
      </c>
      <c r="P63" s="100">
        <v>4.6613779554425605</v>
      </c>
      <c r="Q63" s="100">
        <v>3708.592301350101</v>
      </c>
      <c r="R63" s="100">
        <v>7.9690520108587286</v>
      </c>
      <c r="S63" s="100">
        <v>6340.177779839205</v>
      </c>
      <c r="T63" s="100">
        <v>8.8623729029401765</v>
      </c>
      <c r="U63" s="100">
        <v>7050.9038815792046</v>
      </c>
      <c r="V63" s="100">
        <v>9.6708341723769831</v>
      </c>
      <c r="W63" s="100">
        <v>7694.1156675431275</v>
      </c>
      <c r="X63" s="100">
        <v>9.4312414338721471</v>
      </c>
      <c r="Y63" s="100">
        <v>7503.4956847886806</v>
      </c>
      <c r="Z63" s="100">
        <v>7.448977224454028</v>
      </c>
      <c r="AA63" s="100">
        <v>5926.4062797756251</v>
      </c>
      <c r="AB63" s="100">
        <v>6.4881797282913443</v>
      </c>
      <c r="AC63" s="100">
        <v>5161.9957918285936</v>
      </c>
      <c r="AD63" s="100">
        <v>7.7073659289692813</v>
      </c>
      <c r="AE63" s="100">
        <v>6131.9803330879604</v>
      </c>
      <c r="AF63" s="100">
        <v>6.7807198218339515</v>
      </c>
      <c r="AG63" s="100">
        <v>5394.740690251092</v>
      </c>
      <c r="AH63" s="100">
        <v>7.9837391737640298</v>
      </c>
      <c r="AI63" s="100">
        <v>6351.8628866466624</v>
      </c>
      <c r="AJ63" s="100">
        <v>5.44928293374105</v>
      </c>
      <c r="AK63" s="100">
        <v>4335.4495020843797</v>
      </c>
      <c r="AL63" s="100">
        <v>9.3106641392756728</v>
      </c>
      <c r="AM63" s="100">
        <v>7407.5643892077251</v>
      </c>
      <c r="AN63" s="100">
        <v>5.5733866858552359</v>
      </c>
      <c r="AO63" s="100">
        <v>4434.1864472664256</v>
      </c>
      <c r="AP63" s="100">
        <v>8.3238892061474292</v>
      </c>
      <c r="AQ63" s="100">
        <v>6622.4862524108948</v>
      </c>
      <c r="AR63" s="100">
        <v>6.4198164687152017</v>
      </c>
      <c r="AS63" s="100">
        <v>5107.6059825098146</v>
      </c>
      <c r="AT63" s="100">
        <v>6.84227319712293</v>
      </c>
      <c r="AU63" s="100">
        <v>5443.7125556310029</v>
      </c>
      <c r="AV63" s="100">
        <v>8.5306263236857323</v>
      </c>
      <c r="AW63" s="100">
        <v>6786.966303124369</v>
      </c>
      <c r="AX63" s="100">
        <v>6.989797518385144</v>
      </c>
      <c r="AY63" s="100">
        <v>5561.0829056272205</v>
      </c>
      <c r="AZ63" s="100">
        <v>8.0930350071945245</v>
      </c>
      <c r="BA63" s="100">
        <v>6438.8186517239637</v>
      </c>
      <c r="BB63" s="100">
        <v>5.757053263720981</v>
      </c>
      <c r="BC63" s="100">
        <v>4580.3115766164128</v>
      </c>
      <c r="BD63" s="100">
        <v>9.6876141044285333</v>
      </c>
      <c r="BE63" s="100">
        <v>7707.4657814833417</v>
      </c>
      <c r="BF63" s="100">
        <v>5.0552972192827763</v>
      </c>
      <c r="BG63" s="100">
        <v>4021.9944676613768</v>
      </c>
      <c r="BH63" s="100">
        <v>6.9694388848364506</v>
      </c>
      <c r="BI63" s="100">
        <v>5544.8855767758805</v>
      </c>
      <c r="BJ63" s="100">
        <v>4.930303606718093</v>
      </c>
      <c r="BK63" s="100">
        <v>3922.5495495049149</v>
      </c>
      <c r="BL63" s="100">
        <v>7.068004168026941</v>
      </c>
      <c r="BM63" s="100">
        <v>5623.304116082234</v>
      </c>
      <c r="BN63" s="100">
        <v>6.1041854178414479</v>
      </c>
      <c r="BO63" s="100">
        <v>4856.4899184346559</v>
      </c>
      <c r="BP63" s="100">
        <v>6.6638665144215983</v>
      </c>
      <c r="BQ63" s="100">
        <v>5301.772198873824</v>
      </c>
      <c r="BR63" s="100">
        <v>7.2573157654059512</v>
      </c>
      <c r="BS63" s="100">
        <v>5773.920422956975</v>
      </c>
      <c r="BT63" s="100">
        <v>6.3394141429991144</v>
      </c>
      <c r="BU63" s="100">
        <v>5043.6378921700953</v>
      </c>
      <c r="BV63" s="100">
        <v>6.3824557521174405</v>
      </c>
      <c r="BW63" s="100">
        <v>5077.8817963846359</v>
      </c>
      <c r="BX63" s="100">
        <v>6.1830508625164029</v>
      </c>
      <c r="BY63" s="100">
        <v>4919.2352662180501</v>
      </c>
      <c r="BZ63" s="100">
        <v>5.702670838402879</v>
      </c>
      <c r="CA63" s="100">
        <v>4537.0449190333311</v>
      </c>
      <c r="CB63" s="100">
        <v>7.0863988661219581</v>
      </c>
      <c r="CC63" s="100">
        <v>5637.9389378866299</v>
      </c>
      <c r="CD63" s="100">
        <v>5.1373010863894635</v>
      </c>
      <c r="CE63" s="100">
        <v>4087.2367443314574</v>
      </c>
      <c r="CF63" s="100">
        <v>7.3079776555658524</v>
      </c>
      <c r="CG63" s="100">
        <v>5814.227022768192</v>
      </c>
      <c r="CH63" s="100">
        <v>6.0061262143419878</v>
      </c>
      <c r="CI63" s="100">
        <v>4778.4740161304853</v>
      </c>
      <c r="CJ63" s="100">
        <v>4.7729534916100684</v>
      </c>
      <c r="CK63" s="100">
        <v>3797.3617979249707</v>
      </c>
      <c r="CL63" s="100">
        <v>4.9489983118797269</v>
      </c>
      <c r="CM63" s="100">
        <v>3937.4230569315109</v>
      </c>
      <c r="CN63" s="100">
        <v>6.5327163754122211</v>
      </c>
      <c r="CO63" s="100">
        <v>5197.4291482779636</v>
      </c>
      <c r="CP63" s="100">
        <v>4.6104830130902652</v>
      </c>
      <c r="CQ63" s="100">
        <v>3668.1002852146153</v>
      </c>
      <c r="CR63" s="100">
        <v>7.6759217829143962</v>
      </c>
      <c r="CS63" s="100">
        <v>6106.9633704866937</v>
      </c>
      <c r="CT63" s="100">
        <v>8.5540062576043177</v>
      </c>
      <c r="CU63" s="100">
        <v>6805.5673785499957</v>
      </c>
    </row>
    <row r="64" spans="2:99">
      <c r="C64" s="99" t="s">
        <v>230</v>
      </c>
      <c r="D64" s="100">
        <v>12</v>
      </c>
      <c r="E64" s="100">
        <v>12110.399999999998</v>
      </c>
      <c r="F64" s="100">
        <v>13.093764249296338</v>
      </c>
      <c r="G64" s="100">
        <v>13214.226880389862</v>
      </c>
      <c r="H64" s="100">
        <v>13.096458812088922</v>
      </c>
      <c r="I64" s="100">
        <v>13216.946233160139</v>
      </c>
      <c r="J64" s="100">
        <v>8.2708121719070107</v>
      </c>
      <c r="K64" s="100">
        <v>8346.9036438885541</v>
      </c>
      <c r="L64" s="100">
        <v>6.7689976910717053</v>
      </c>
      <c r="M64" s="100">
        <v>6831.2724698295642</v>
      </c>
      <c r="N64" s="100">
        <v>8.4334140641230526</v>
      </c>
      <c r="O64" s="100">
        <v>8511.0014735129826</v>
      </c>
      <c r="P64" s="100">
        <v>5.1793088393806226</v>
      </c>
      <c r="Q64" s="100">
        <v>5226.9584807029232</v>
      </c>
      <c r="R64" s="100">
        <v>7.4377818768014805</v>
      </c>
      <c r="S64" s="100">
        <v>7506.2094700680527</v>
      </c>
      <c r="T64" s="100">
        <v>7.2006779836388937</v>
      </c>
      <c r="U64" s="100">
        <v>7266.9242210883704</v>
      </c>
      <c r="V64" s="100">
        <v>8.9800603029214834</v>
      </c>
      <c r="W64" s="100">
        <v>9062.6768577083585</v>
      </c>
      <c r="X64" s="100">
        <v>9.4312414338721471</v>
      </c>
      <c r="Y64" s="100">
        <v>9518.0088550637684</v>
      </c>
      <c r="Z64" s="100">
        <v>8.021975472488954</v>
      </c>
      <c r="AA64" s="100">
        <v>8095.7776468358506</v>
      </c>
      <c r="AB64" s="100">
        <v>6.4881797282913443</v>
      </c>
      <c r="AC64" s="100">
        <v>6547.8709817916233</v>
      </c>
      <c r="AD64" s="100">
        <v>7.7073659289692813</v>
      </c>
      <c r="AE64" s="100">
        <v>7778.273695515797</v>
      </c>
      <c r="AF64" s="100">
        <v>7.5341331353710572</v>
      </c>
      <c r="AG64" s="100">
        <v>7603.4471602164695</v>
      </c>
      <c r="AH64" s="100">
        <v>7.4134720899237418</v>
      </c>
      <c r="AI64" s="100">
        <v>7481.6760331510386</v>
      </c>
      <c r="AJ64" s="100">
        <v>4.8438070522142667</v>
      </c>
      <c r="AK64" s="100">
        <v>4888.3700770946371</v>
      </c>
      <c r="AL64" s="100">
        <v>8.5347754610026989</v>
      </c>
      <c r="AM64" s="100">
        <v>8613.295395243922</v>
      </c>
      <c r="AN64" s="100">
        <v>5.5733866858552359</v>
      </c>
      <c r="AO64" s="100">
        <v>5624.6618433651029</v>
      </c>
      <c r="AP64" s="100">
        <v>8.8788151532239254</v>
      </c>
      <c r="AQ64" s="100">
        <v>8960.5002526335848</v>
      </c>
      <c r="AR64" s="100">
        <v>7.0034361476893103</v>
      </c>
      <c r="AS64" s="100">
        <v>7067.8677602480511</v>
      </c>
      <c r="AT64" s="100">
        <v>6.84227319712293</v>
      </c>
      <c r="AU64" s="100">
        <v>6905.2221105364597</v>
      </c>
      <c r="AV64" s="100">
        <v>7.9974621784553737</v>
      </c>
      <c r="AW64" s="100">
        <v>8071.0388304971621</v>
      </c>
      <c r="AX64" s="100">
        <v>6.989797518385144</v>
      </c>
      <c r="AY64" s="100">
        <v>7054.103655554286</v>
      </c>
      <c r="AZ64" s="100">
        <v>8.0930350071945245</v>
      </c>
      <c r="BA64" s="100">
        <v>8167.4909292607126</v>
      </c>
      <c r="BB64" s="100">
        <v>5.757053263720981</v>
      </c>
      <c r="BC64" s="100">
        <v>5810.0181537472126</v>
      </c>
      <c r="BD64" s="100">
        <v>9.0821382229017491</v>
      </c>
      <c r="BE64" s="100">
        <v>9165.6938945524435</v>
      </c>
      <c r="BF64" s="100">
        <v>5.0552972192827763</v>
      </c>
      <c r="BG64" s="100">
        <v>5101.8059537001773</v>
      </c>
      <c r="BH64" s="100">
        <v>7.5502254585728199</v>
      </c>
      <c r="BI64" s="100">
        <v>7619.6875327916887</v>
      </c>
      <c r="BJ64" s="100">
        <v>5.4781151185756594</v>
      </c>
      <c r="BK64" s="100">
        <v>5528.5137776665542</v>
      </c>
      <c r="BL64" s="100">
        <v>7.068004168026941</v>
      </c>
      <c r="BM64" s="100">
        <v>7133.0298063727878</v>
      </c>
      <c r="BN64" s="100">
        <v>6.6128675359949023</v>
      </c>
      <c r="BO64" s="100">
        <v>6673.7059173260541</v>
      </c>
      <c r="BP64" s="100">
        <v>5.6386562814336605</v>
      </c>
      <c r="BQ64" s="100">
        <v>5690.531919222849</v>
      </c>
      <c r="BR64" s="100">
        <v>6.7389360678769545</v>
      </c>
      <c r="BS64" s="100">
        <v>6800.9342797014215</v>
      </c>
      <c r="BT64" s="100">
        <v>6.3394141429991144</v>
      </c>
      <c r="BU64" s="100">
        <v>6397.7367531147047</v>
      </c>
      <c r="BV64" s="100">
        <v>6.9626790023099359</v>
      </c>
      <c r="BW64" s="100">
        <v>7026.7356491311857</v>
      </c>
      <c r="BX64" s="100">
        <v>6.1830508625164029</v>
      </c>
      <c r="BY64" s="100">
        <v>6239.9349304515526</v>
      </c>
      <c r="BZ64" s="100">
        <v>5.1324037545625911</v>
      </c>
      <c r="CA64" s="100">
        <v>5179.621869104566</v>
      </c>
      <c r="CB64" s="100">
        <v>6.4958656272784614</v>
      </c>
      <c r="CC64" s="100">
        <v>6555.6275910494223</v>
      </c>
      <c r="CD64" s="100">
        <v>5.1373010863894635</v>
      </c>
      <c r="CE64" s="100">
        <v>5184.5642563842457</v>
      </c>
      <c r="CF64" s="100">
        <v>7.8299760595348422</v>
      </c>
      <c r="CG64" s="100">
        <v>7902.0118392825616</v>
      </c>
      <c r="CH64" s="100">
        <v>6.0061262143419878</v>
      </c>
      <c r="CI64" s="100">
        <v>6061.3825755139333</v>
      </c>
      <c r="CJ64" s="100">
        <v>4.7729534916100684</v>
      </c>
      <c r="CK64" s="100">
        <v>4816.8646637328802</v>
      </c>
      <c r="CL64" s="100">
        <v>4.9489983118797269</v>
      </c>
      <c r="CM64" s="100">
        <v>4994.5290963490197</v>
      </c>
      <c r="CN64" s="100">
        <v>5.5994711789247607</v>
      </c>
      <c r="CO64" s="100">
        <v>5650.9863137708671</v>
      </c>
      <c r="CP64" s="100">
        <v>4.6104830130902652</v>
      </c>
      <c r="CQ64" s="100">
        <v>4652.8994568106946</v>
      </c>
      <c r="CR64" s="100">
        <v>7.6759217829143962</v>
      </c>
      <c r="CS64" s="100">
        <v>7746.5402633172071</v>
      </c>
      <c r="CT64" s="100">
        <v>8.5540062576043177</v>
      </c>
      <c r="CU64" s="100">
        <v>8632.7031151742758</v>
      </c>
    </row>
    <row r="65" spans="2:99">
      <c r="C65" s="99" t="s">
        <v>231</v>
      </c>
      <c r="D65" s="100">
        <v>10</v>
      </c>
      <c r="E65" s="100">
        <v>10260</v>
      </c>
      <c r="F65" s="100">
        <v>12.093764249296338</v>
      </c>
      <c r="G65" s="100">
        <v>12408.202119778043</v>
      </c>
      <c r="H65" s="100">
        <v>12.08330533771316</v>
      </c>
      <c r="I65" s="100">
        <v>12397.471276493701</v>
      </c>
      <c r="J65" s="100">
        <v>7.5189201562791004</v>
      </c>
      <c r="K65" s="100">
        <v>7714.4120803423566</v>
      </c>
      <c r="L65" s="100">
        <v>5.9228729796877424</v>
      </c>
      <c r="M65" s="100">
        <v>6076.8676771596238</v>
      </c>
      <c r="N65" s="100">
        <v>7.8711864598481833</v>
      </c>
      <c r="O65" s="100">
        <v>8075.8373078042359</v>
      </c>
      <c r="P65" s="100">
        <v>4.6613779554425605</v>
      </c>
      <c r="Q65" s="100">
        <v>4782.5737822840674</v>
      </c>
      <c r="R65" s="100">
        <v>7.4377818768014805</v>
      </c>
      <c r="S65" s="100">
        <v>7631.1642055983193</v>
      </c>
      <c r="T65" s="100">
        <v>8.8623729029401765</v>
      </c>
      <c r="U65" s="100">
        <v>9092.7945984166217</v>
      </c>
      <c r="V65" s="100">
        <v>8.9800603029214834</v>
      </c>
      <c r="W65" s="100">
        <v>9213.5418707974422</v>
      </c>
      <c r="X65" s="100">
        <v>9.4312414338721471</v>
      </c>
      <c r="Y65" s="100">
        <v>9676.4537111528225</v>
      </c>
      <c r="Z65" s="100">
        <v>7.448977224454028</v>
      </c>
      <c r="AA65" s="100">
        <v>7642.6506322898331</v>
      </c>
      <c r="AB65" s="100">
        <v>5.8393617554622104</v>
      </c>
      <c r="AC65" s="100">
        <v>5991.1851611042275</v>
      </c>
      <c r="AD65" s="100">
        <v>7.7073659289692813</v>
      </c>
      <c r="AE65" s="100">
        <v>7907.757443122483</v>
      </c>
      <c r="AF65" s="100">
        <v>6.7807198218339515</v>
      </c>
      <c r="AG65" s="100">
        <v>6957.018537201634</v>
      </c>
      <c r="AH65" s="100">
        <v>7.9837391737640298</v>
      </c>
      <c r="AI65" s="100">
        <v>8191.3163922818949</v>
      </c>
      <c r="AJ65" s="100">
        <v>4.2383311706874833</v>
      </c>
      <c r="AK65" s="100">
        <v>4348.5277811253582</v>
      </c>
      <c r="AL65" s="100">
        <v>8.5347754610026989</v>
      </c>
      <c r="AM65" s="100">
        <v>8756.6796229887696</v>
      </c>
      <c r="AN65" s="100">
        <v>5.5733866858552359</v>
      </c>
      <c r="AO65" s="100">
        <v>5718.2947396874724</v>
      </c>
      <c r="AP65" s="100">
        <v>8.3238892061474292</v>
      </c>
      <c r="AQ65" s="100">
        <v>8540.310325507262</v>
      </c>
      <c r="AR65" s="100">
        <v>6.4198164687152017</v>
      </c>
      <c r="AS65" s="100">
        <v>6586.7316969017966</v>
      </c>
      <c r="AT65" s="100">
        <v>6.84227319712293</v>
      </c>
      <c r="AU65" s="100">
        <v>7020.1723002481258</v>
      </c>
      <c r="AV65" s="100">
        <v>7.4642980332250159</v>
      </c>
      <c r="AW65" s="100">
        <v>7658.3697820888665</v>
      </c>
      <c r="AX65" s="100">
        <v>6.989797518385144</v>
      </c>
      <c r="AY65" s="100">
        <v>7171.5322538631581</v>
      </c>
      <c r="AZ65" s="100">
        <v>7.418615423261647</v>
      </c>
      <c r="BA65" s="100">
        <v>7611.4994242664498</v>
      </c>
      <c r="BB65" s="100">
        <v>5.757053263720981</v>
      </c>
      <c r="BC65" s="100">
        <v>5906.7366485777266</v>
      </c>
      <c r="BD65" s="100">
        <v>10.293089985955316</v>
      </c>
      <c r="BE65" s="100">
        <v>10560.710325590155</v>
      </c>
      <c r="BF65" s="100">
        <v>5.0552972192827763</v>
      </c>
      <c r="BG65" s="100">
        <v>5186.7349469841283</v>
      </c>
      <c r="BH65" s="100">
        <v>6.3886523111000786</v>
      </c>
      <c r="BI65" s="100">
        <v>6554.7572711886805</v>
      </c>
      <c r="BJ65" s="100">
        <v>4.930303606718093</v>
      </c>
      <c r="BK65" s="100">
        <v>5058.4915004927634</v>
      </c>
      <c r="BL65" s="100">
        <v>7.7105500014839352</v>
      </c>
      <c r="BM65" s="100">
        <v>7911.0243015225178</v>
      </c>
      <c r="BN65" s="100">
        <v>6.6128675359949023</v>
      </c>
      <c r="BO65" s="100">
        <v>6784.8020919307701</v>
      </c>
      <c r="BP65" s="100">
        <v>7.1764716309155672</v>
      </c>
      <c r="BQ65" s="100">
        <v>7363.0598933193723</v>
      </c>
      <c r="BR65" s="100">
        <v>7.7756954629349471</v>
      </c>
      <c r="BS65" s="100">
        <v>7977.8635449712556</v>
      </c>
      <c r="BT65" s="100">
        <v>6.3394141429991144</v>
      </c>
      <c r="BU65" s="100">
        <v>6504.2389107170911</v>
      </c>
      <c r="BV65" s="100">
        <v>6.3824557521174405</v>
      </c>
      <c r="BW65" s="100">
        <v>6548.3996016724941</v>
      </c>
      <c r="BX65" s="100">
        <v>6.6983051010594359</v>
      </c>
      <c r="BY65" s="100">
        <v>6872.461033686981</v>
      </c>
      <c r="BZ65" s="100">
        <v>5.1324037545625911</v>
      </c>
      <c r="CA65" s="100">
        <v>5265.8462521812189</v>
      </c>
      <c r="CB65" s="100">
        <v>7.0863988661219581</v>
      </c>
      <c r="CC65" s="100">
        <v>7270.6452366411295</v>
      </c>
      <c r="CD65" s="100">
        <v>4.5664898545684114</v>
      </c>
      <c r="CE65" s="100">
        <v>4685.2185907871899</v>
      </c>
      <c r="CF65" s="100">
        <v>7.8299760595348422</v>
      </c>
      <c r="CG65" s="100">
        <v>8033.5554370827485</v>
      </c>
      <c r="CH65" s="100">
        <v>6.0061262143419878</v>
      </c>
      <c r="CI65" s="100">
        <v>6162.2854959148799</v>
      </c>
      <c r="CJ65" s="100">
        <v>5.3032816573445212</v>
      </c>
      <c r="CK65" s="100">
        <v>5441.1669804354788</v>
      </c>
      <c r="CL65" s="100">
        <v>5.5676231008646928</v>
      </c>
      <c r="CM65" s="100">
        <v>5712.3813014871748</v>
      </c>
      <c r="CN65" s="100">
        <v>6.0660937771684909</v>
      </c>
      <c r="CO65" s="100">
        <v>6223.8122153748718</v>
      </c>
      <c r="CP65" s="100">
        <v>4.6104830130902652</v>
      </c>
      <c r="CQ65" s="100">
        <v>4730.3555714306121</v>
      </c>
      <c r="CR65" s="100">
        <v>8.1876499017753552</v>
      </c>
      <c r="CS65" s="100">
        <v>8400.5287992215144</v>
      </c>
      <c r="CT65" s="100">
        <v>7.4134720899237418</v>
      </c>
      <c r="CU65" s="100">
        <v>7606.2223642617591</v>
      </c>
    </row>
    <row r="66" spans="2:99">
      <c r="C66" s="99" t="s">
        <v>232</v>
      </c>
      <c r="D66" s="100">
        <v>10</v>
      </c>
      <c r="E66" s="100">
        <v>11903.999999999998</v>
      </c>
      <c r="F66" s="100">
        <v>11.08855512433543</v>
      </c>
      <c r="G66" s="100">
        <v>13199.816020008895</v>
      </c>
      <c r="H66" s="100">
        <v>14.08330533771316</v>
      </c>
      <c r="I66" s="100">
        <v>16764.766674013743</v>
      </c>
      <c r="J66" s="100">
        <v>7.5189201562791004</v>
      </c>
      <c r="K66" s="100">
        <v>8950.5225540346401</v>
      </c>
      <c r="L66" s="100">
        <v>6.7689976910717053</v>
      </c>
      <c r="M66" s="100">
        <v>8057.814851451757</v>
      </c>
      <c r="N66" s="100">
        <v>7.8711864598481833</v>
      </c>
      <c r="O66" s="100">
        <v>9369.8603618032757</v>
      </c>
      <c r="P66" s="100">
        <v>4.1434470715044984</v>
      </c>
      <c r="Q66" s="100">
        <v>4932.3593939189541</v>
      </c>
      <c r="R66" s="100">
        <v>7.4377818768014805</v>
      </c>
      <c r="S66" s="100">
        <v>8853.9355461444811</v>
      </c>
      <c r="T66" s="100">
        <v>7.7545762900726549</v>
      </c>
      <c r="U66" s="100">
        <v>9231.0476157024877</v>
      </c>
      <c r="V66" s="100">
        <v>8.9800603029214834</v>
      </c>
      <c r="W66" s="100">
        <v>10689.863784597732</v>
      </c>
      <c r="X66" s="100">
        <v>9.4312414338721471</v>
      </c>
      <c r="Y66" s="100">
        <v>11226.949802881403</v>
      </c>
      <c r="Z66" s="100">
        <v>7.448977224454028</v>
      </c>
      <c r="AA66" s="100">
        <v>8867.2624879900741</v>
      </c>
      <c r="AB66" s="100">
        <v>6.4881797282913443</v>
      </c>
      <c r="AC66" s="100">
        <v>7723.5291485580155</v>
      </c>
      <c r="AD66" s="100">
        <v>7.1144916267408753</v>
      </c>
      <c r="AE66" s="100">
        <v>8469.0908324723368</v>
      </c>
      <c r="AF66" s="100">
        <v>7.5341331353710572</v>
      </c>
      <c r="AG66" s="100">
        <v>8968.6320843457052</v>
      </c>
      <c r="AH66" s="100">
        <v>7.4134720899237418</v>
      </c>
      <c r="AI66" s="100">
        <v>8824.9971758452211</v>
      </c>
      <c r="AJ66" s="100">
        <v>4.8438070522142667</v>
      </c>
      <c r="AK66" s="100">
        <v>5766.0679149558628</v>
      </c>
      <c r="AL66" s="100">
        <v>7.7588867827297276</v>
      </c>
      <c r="AM66" s="100">
        <v>9236.1788261614674</v>
      </c>
      <c r="AN66" s="100">
        <v>4.9541214985379876</v>
      </c>
      <c r="AO66" s="100">
        <v>5897.3862318596193</v>
      </c>
      <c r="AP66" s="100">
        <v>8.8788151532239254</v>
      </c>
      <c r="AQ66" s="100">
        <v>10569.34155839776</v>
      </c>
      <c r="AR66" s="100">
        <v>6.4198164687152017</v>
      </c>
      <c r="AS66" s="100">
        <v>7642.149524358575</v>
      </c>
      <c r="AT66" s="100">
        <v>6.84227319712293</v>
      </c>
      <c r="AU66" s="100">
        <v>8145.0420138551353</v>
      </c>
      <c r="AV66" s="100">
        <v>6.9311338879946573</v>
      </c>
      <c r="AW66" s="100">
        <v>8250.8217802688396</v>
      </c>
      <c r="AX66" s="100">
        <v>7.5722806449172397</v>
      </c>
      <c r="AY66" s="100">
        <v>9014.042879709481</v>
      </c>
      <c r="AZ66" s="100">
        <v>6.7441958393287704</v>
      </c>
      <c r="BA66" s="100">
        <v>8028.2907271369677</v>
      </c>
      <c r="BB66" s="100">
        <v>6.28042174224107</v>
      </c>
      <c r="BC66" s="100">
        <v>7476.214041963769</v>
      </c>
      <c r="BD66" s="100">
        <v>9.6876141044285333</v>
      </c>
      <c r="BE66" s="100">
        <v>11532.135829911726</v>
      </c>
      <c r="BF66" s="100">
        <v>5.6169969103141968</v>
      </c>
      <c r="BG66" s="100">
        <v>6686.473122038019</v>
      </c>
      <c r="BH66" s="100">
        <v>6.3886523111000786</v>
      </c>
      <c r="BI66" s="100">
        <v>7605.051711133533</v>
      </c>
      <c r="BJ66" s="100">
        <v>4.930303606718093</v>
      </c>
      <c r="BK66" s="100">
        <v>5869.033413437217</v>
      </c>
      <c r="BL66" s="100">
        <v>7.7105500014839352</v>
      </c>
      <c r="BM66" s="100">
        <v>9178.638721766476</v>
      </c>
      <c r="BN66" s="100">
        <v>6.1041854178414479</v>
      </c>
      <c r="BO66" s="100">
        <v>7266.4223213984587</v>
      </c>
      <c r="BP66" s="100">
        <v>6.6638665144215983</v>
      </c>
      <c r="BQ66" s="100">
        <v>7932.6666987674698</v>
      </c>
      <c r="BR66" s="100">
        <v>7.7756954629349471</v>
      </c>
      <c r="BS66" s="100">
        <v>9256.1878790777591</v>
      </c>
      <c r="BT66" s="100">
        <v>6.3394141429991144</v>
      </c>
      <c r="BU66" s="100">
        <v>7546.4385958261446</v>
      </c>
      <c r="BV66" s="100">
        <v>6.9626790023099359</v>
      </c>
      <c r="BW66" s="100">
        <v>8288.3730843497469</v>
      </c>
      <c r="BX66" s="100">
        <v>6.6983051010594359</v>
      </c>
      <c r="BY66" s="100">
        <v>7973.6623923011512</v>
      </c>
      <c r="BZ66" s="100">
        <v>5.1324037545625911</v>
      </c>
      <c r="CA66" s="100">
        <v>6109.6134294313078</v>
      </c>
      <c r="CB66" s="100">
        <v>7.0863988661219581</v>
      </c>
      <c r="CC66" s="100">
        <v>8435.6492102315788</v>
      </c>
      <c r="CD66" s="100">
        <v>4.5664898545684114</v>
      </c>
      <c r="CE66" s="100">
        <v>5435.9495228782362</v>
      </c>
      <c r="CF66" s="100">
        <v>7.3079776555658524</v>
      </c>
      <c r="CG66" s="100">
        <v>8699.4166011855905</v>
      </c>
      <c r="CH66" s="100">
        <v>5.4055135929077887</v>
      </c>
      <c r="CI66" s="100">
        <v>6434.7233809974305</v>
      </c>
      <c r="CJ66" s="100">
        <v>4.2426253258756166</v>
      </c>
      <c r="CK66" s="100">
        <v>5050.421187922333</v>
      </c>
      <c r="CL66" s="100">
        <v>5.5676231008646928</v>
      </c>
      <c r="CM66" s="100">
        <v>6627.6985392693296</v>
      </c>
      <c r="CN66" s="100">
        <v>5.1328485806810313</v>
      </c>
      <c r="CO66" s="100">
        <v>6110.1429504426987</v>
      </c>
      <c r="CP66" s="100">
        <v>4.6104830130902652</v>
      </c>
      <c r="CQ66" s="100">
        <v>5488.3189787826514</v>
      </c>
      <c r="CR66" s="100">
        <v>7.1641936640534372</v>
      </c>
      <c r="CS66" s="100">
        <v>8528.2561376892099</v>
      </c>
      <c r="CT66" s="100">
        <v>7.9837391737640298</v>
      </c>
      <c r="CU66" s="100">
        <v>9503.8431124486997</v>
      </c>
    </row>
    <row r="67" spans="2:99">
      <c r="C67" s="99" t="s">
        <v>233</v>
      </c>
      <c r="D67" s="100">
        <v>11</v>
      </c>
      <c r="E67" s="100">
        <v>12355.2</v>
      </c>
      <c r="F67" s="100">
        <v>12.093764249296338</v>
      </c>
      <c r="G67" s="100">
        <v>13583.716004809648</v>
      </c>
      <c r="H67" s="100">
        <v>12.08330533771316</v>
      </c>
      <c r="I67" s="100">
        <v>13571.968555319421</v>
      </c>
      <c r="J67" s="100">
        <v>7.5189201562791004</v>
      </c>
      <c r="K67" s="100">
        <v>8445.2511195326861</v>
      </c>
      <c r="L67" s="100">
        <v>7.6151224024556692</v>
      </c>
      <c r="M67" s="100">
        <v>8553.3054824382089</v>
      </c>
      <c r="N67" s="100">
        <v>7.8711864598481833</v>
      </c>
      <c r="O67" s="100">
        <v>8840.9166317014806</v>
      </c>
      <c r="P67" s="100">
        <v>5.1793088393806226</v>
      </c>
      <c r="Q67" s="100">
        <v>5817.3996883923155</v>
      </c>
      <c r="R67" s="100">
        <v>7.9690520108587286</v>
      </c>
      <c r="S67" s="100">
        <v>8950.839218596524</v>
      </c>
      <c r="T67" s="100">
        <v>7.7545762900726549</v>
      </c>
      <c r="U67" s="100">
        <v>8709.9400890096058</v>
      </c>
      <c r="V67" s="100">
        <v>8.2892864334659855</v>
      </c>
      <c r="W67" s="100">
        <v>9310.5265220689944</v>
      </c>
      <c r="X67" s="100">
        <v>8.7575813314527089</v>
      </c>
      <c r="Y67" s="100">
        <v>9836.5153514876838</v>
      </c>
      <c r="Z67" s="100">
        <v>7.448977224454028</v>
      </c>
      <c r="AA67" s="100">
        <v>8366.6912185067649</v>
      </c>
      <c r="AB67" s="100">
        <v>5.8393617554622104</v>
      </c>
      <c r="AC67" s="100">
        <v>6558.771123735155</v>
      </c>
      <c r="AD67" s="100">
        <v>7.1144916267408753</v>
      </c>
      <c r="AE67" s="100">
        <v>7990.9969951553512</v>
      </c>
      <c r="AF67" s="100">
        <v>7.5341331353710572</v>
      </c>
      <c r="AG67" s="100">
        <v>8462.3383376487727</v>
      </c>
      <c r="AH67" s="100">
        <v>7.9837391737640298</v>
      </c>
      <c r="AI67" s="100">
        <v>8967.3358399717581</v>
      </c>
      <c r="AJ67" s="100">
        <v>4.8438070522142667</v>
      </c>
      <c r="AK67" s="100">
        <v>5440.564081047065</v>
      </c>
      <c r="AL67" s="100">
        <v>6.9829981044567546</v>
      </c>
      <c r="AM67" s="100">
        <v>7843.3034709258272</v>
      </c>
      <c r="AN67" s="100">
        <v>5.5733866858552359</v>
      </c>
      <c r="AO67" s="100">
        <v>6260.0279255526011</v>
      </c>
      <c r="AP67" s="100">
        <v>7.7689632590709348</v>
      </c>
      <c r="AQ67" s="100">
        <v>8726.0995325884742</v>
      </c>
      <c r="AR67" s="100">
        <v>6.4198164687152017</v>
      </c>
      <c r="AS67" s="100">
        <v>7210.7378576609153</v>
      </c>
      <c r="AT67" s="100">
        <v>5.864805597533941</v>
      </c>
      <c r="AU67" s="100">
        <v>6587.349647150123</v>
      </c>
      <c r="AV67" s="100">
        <v>7.4642980332250159</v>
      </c>
      <c r="AW67" s="100">
        <v>8383.8995509183387</v>
      </c>
      <c r="AX67" s="100">
        <v>6.989797518385144</v>
      </c>
      <c r="AY67" s="100">
        <v>7850.9405726501936</v>
      </c>
      <c r="AZ67" s="100">
        <v>6.7441958393287704</v>
      </c>
      <c r="BA67" s="100">
        <v>7575.080766734075</v>
      </c>
      <c r="BB67" s="100">
        <v>6.28042174224107</v>
      </c>
      <c r="BC67" s="100">
        <v>7054.1697008851697</v>
      </c>
      <c r="BD67" s="100">
        <v>9.0821382229017491</v>
      </c>
      <c r="BE67" s="100">
        <v>10201.057651963245</v>
      </c>
      <c r="BF67" s="100">
        <v>5.0552972192827763</v>
      </c>
      <c r="BG67" s="100">
        <v>5678.1098366984143</v>
      </c>
      <c r="BH67" s="100">
        <v>6.3886523111000786</v>
      </c>
      <c r="BI67" s="100">
        <v>7175.7342758276081</v>
      </c>
      <c r="BJ67" s="100">
        <v>4.930303606718093</v>
      </c>
      <c r="BK67" s="100">
        <v>5537.7170110657626</v>
      </c>
      <c r="BL67" s="100">
        <v>6.4254583345699459</v>
      </c>
      <c r="BM67" s="100">
        <v>7217.0748013889634</v>
      </c>
      <c r="BN67" s="100">
        <v>6.6128675359949023</v>
      </c>
      <c r="BO67" s="100">
        <v>7427.5728164294742</v>
      </c>
      <c r="BP67" s="100">
        <v>6.1512613979276285</v>
      </c>
      <c r="BQ67" s="100">
        <v>6909.0968021523122</v>
      </c>
      <c r="BR67" s="100">
        <v>7.7756954629349471</v>
      </c>
      <c r="BS67" s="100">
        <v>8733.661143968533</v>
      </c>
      <c r="BT67" s="100">
        <v>6.3394141429991144</v>
      </c>
      <c r="BU67" s="100">
        <v>7120.4299654166052</v>
      </c>
      <c r="BV67" s="100">
        <v>6.9626790023099359</v>
      </c>
      <c r="BW67" s="100">
        <v>7820.4810553945199</v>
      </c>
      <c r="BX67" s="100">
        <v>6.6983051010594359</v>
      </c>
      <c r="BY67" s="100">
        <v>7523.5362895099588</v>
      </c>
      <c r="BZ67" s="100">
        <v>5.702670838402879</v>
      </c>
      <c r="CA67" s="100">
        <v>6405.2398856941136</v>
      </c>
      <c r="CB67" s="100">
        <v>6.4958656272784614</v>
      </c>
      <c r="CC67" s="100">
        <v>7296.1562725591684</v>
      </c>
      <c r="CD67" s="100">
        <v>4.5664898545684114</v>
      </c>
      <c r="CE67" s="100">
        <v>5129.0814046512396</v>
      </c>
      <c r="CF67" s="100">
        <v>7.3079776555658524</v>
      </c>
      <c r="CG67" s="100">
        <v>8208.3205027315653</v>
      </c>
      <c r="CH67" s="100">
        <v>6.0061262143419878</v>
      </c>
      <c r="CI67" s="100">
        <v>6746.0809639489207</v>
      </c>
      <c r="CJ67" s="100">
        <v>4.7729534916100684</v>
      </c>
      <c r="CK67" s="100">
        <v>5360.9813617764294</v>
      </c>
      <c r="CL67" s="100">
        <v>5.5676231008646928</v>
      </c>
      <c r="CM67" s="100">
        <v>6253.5542668912231</v>
      </c>
      <c r="CN67" s="100">
        <v>5.5994711789247607</v>
      </c>
      <c r="CO67" s="100">
        <v>6289.3260281682915</v>
      </c>
      <c r="CP67" s="100">
        <v>4.6104830130902652</v>
      </c>
      <c r="CQ67" s="100">
        <v>5178.4945203029865</v>
      </c>
      <c r="CR67" s="100">
        <v>7.6759217829143962</v>
      </c>
      <c r="CS67" s="100">
        <v>8621.5953465694492</v>
      </c>
      <c r="CT67" s="100">
        <v>8.5540062576043177</v>
      </c>
      <c r="CU67" s="100">
        <v>9607.8598285411699</v>
      </c>
    </row>
    <row r="68" spans="2:99">
      <c r="C68" s="99" t="s">
        <v>234</v>
      </c>
      <c r="D68" s="100">
        <v>10</v>
      </c>
      <c r="E68" s="100">
        <v>10332</v>
      </c>
      <c r="F68" s="100">
        <v>11.083345999374522</v>
      </c>
      <c r="G68" s="100">
        <v>11451.313086553757</v>
      </c>
      <c r="H68" s="100">
        <v>13.096458812088922</v>
      </c>
      <c r="I68" s="100">
        <v>13531.261244650275</v>
      </c>
      <c r="J68" s="100">
        <v>6.7670281406511901</v>
      </c>
      <c r="K68" s="100">
        <v>6991.6934749208103</v>
      </c>
      <c r="L68" s="100">
        <v>6.7689976910717053</v>
      </c>
      <c r="M68" s="100">
        <v>6993.7284144152864</v>
      </c>
      <c r="N68" s="100">
        <v>7.8711864598481833</v>
      </c>
      <c r="O68" s="100">
        <v>8132.509850315143</v>
      </c>
      <c r="P68" s="100">
        <v>4.6613779554425605</v>
      </c>
      <c r="Q68" s="100">
        <v>4816.1357035632536</v>
      </c>
      <c r="R68" s="100">
        <v>6.9065117427442324</v>
      </c>
      <c r="S68" s="100">
        <v>7135.8079326033412</v>
      </c>
      <c r="T68" s="100">
        <v>8.3084745965064162</v>
      </c>
      <c r="U68" s="100">
        <v>8584.3159531104302</v>
      </c>
      <c r="V68" s="100">
        <v>9.6708341723769831</v>
      </c>
      <c r="W68" s="100">
        <v>9991.9058668998987</v>
      </c>
      <c r="X68" s="100">
        <v>9.4312414338721471</v>
      </c>
      <c r="Y68" s="100">
        <v>9744.3586494767023</v>
      </c>
      <c r="Z68" s="100">
        <v>7.448977224454028</v>
      </c>
      <c r="AA68" s="100">
        <v>7696.2832683059023</v>
      </c>
      <c r="AB68" s="100">
        <v>5.8393617554622104</v>
      </c>
      <c r="AC68" s="100">
        <v>6033.2285657435559</v>
      </c>
      <c r="AD68" s="100">
        <v>8.3002402311976873</v>
      </c>
      <c r="AE68" s="100">
        <v>8575.8082068734511</v>
      </c>
      <c r="AF68" s="100">
        <v>6.7807198218339515</v>
      </c>
      <c r="AG68" s="100">
        <v>7005.8397199188394</v>
      </c>
      <c r="AH68" s="100">
        <v>7.4134720899237418</v>
      </c>
      <c r="AI68" s="100">
        <v>7659.5993633092103</v>
      </c>
      <c r="AJ68" s="100">
        <v>4.8438070522142667</v>
      </c>
      <c r="AK68" s="100">
        <v>5004.6214463477809</v>
      </c>
      <c r="AL68" s="100">
        <v>8.5347754610026989</v>
      </c>
      <c r="AM68" s="100">
        <v>8818.1300063079889</v>
      </c>
      <c r="AN68" s="100">
        <v>5.5733866858552359</v>
      </c>
      <c r="AO68" s="100">
        <v>5758.4231238256298</v>
      </c>
      <c r="AP68" s="100">
        <v>8.8788151532239254</v>
      </c>
      <c r="AQ68" s="100">
        <v>9173.59181631096</v>
      </c>
      <c r="AR68" s="100">
        <v>7.0034361476893103</v>
      </c>
      <c r="AS68" s="100">
        <v>7235.9502277925958</v>
      </c>
      <c r="AT68" s="100">
        <v>6.3535393973284364</v>
      </c>
      <c r="AU68" s="100">
        <v>6564.4769053197406</v>
      </c>
      <c r="AV68" s="100">
        <v>7.4642980332250159</v>
      </c>
      <c r="AW68" s="100">
        <v>7712.1127279280872</v>
      </c>
      <c r="AX68" s="100">
        <v>7.5722806449172397</v>
      </c>
      <c r="AY68" s="100">
        <v>7823.6803623284923</v>
      </c>
      <c r="AZ68" s="100">
        <v>7.418615423261647</v>
      </c>
      <c r="BA68" s="100">
        <v>7664.9134553139338</v>
      </c>
      <c r="BB68" s="100">
        <v>5.757053263720981</v>
      </c>
      <c r="BC68" s="100">
        <v>5948.1874320765182</v>
      </c>
      <c r="BD68" s="100">
        <v>9.6876141044285333</v>
      </c>
      <c r="BE68" s="100">
        <v>10009.242892695562</v>
      </c>
      <c r="BF68" s="100">
        <v>5.6169969103141968</v>
      </c>
      <c r="BG68" s="100">
        <v>5803.4812077366287</v>
      </c>
      <c r="BH68" s="100">
        <v>6.9694388848364506</v>
      </c>
      <c r="BI68" s="100">
        <v>7200.8242558130214</v>
      </c>
      <c r="BJ68" s="100">
        <v>4.3824920948605275</v>
      </c>
      <c r="BK68" s="100">
        <v>4527.9908324098969</v>
      </c>
      <c r="BL68" s="100">
        <v>7.7105500014839352</v>
      </c>
      <c r="BM68" s="100">
        <v>7966.5402615332023</v>
      </c>
      <c r="BN68" s="100">
        <v>6.6128675359949023</v>
      </c>
      <c r="BO68" s="100">
        <v>6832.4147381899329</v>
      </c>
      <c r="BP68" s="100">
        <v>6.6638665144215983</v>
      </c>
      <c r="BQ68" s="100">
        <v>6885.1068827003955</v>
      </c>
      <c r="BR68" s="100">
        <v>7.2573157654059512</v>
      </c>
      <c r="BS68" s="100">
        <v>7498.2586488174293</v>
      </c>
      <c r="BT68" s="100">
        <v>5.7631037663628311</v>
      </c>
      <c r="BU68" s="100">
        <v>5954.4388114060775</v>
      </c>
      <c r="BV68" s="100">
        <v>6.3824557521174405</v>
      </c>
      <c r="BW68" s="100">
        <v>6594.3532830877402</v>
      </c>
      <c r="BX68" s="100">
        <v>6.1830508625164029</v>
      </c>
      <c r="BY68" s="100">
        <v>6388.3281511519481</v>
      </c>
      <c r="BZ68" s="100">
        <v>5.1324037545625911</v>
      </c>
      <c r="CA68" s="100">
        <v>5302.7995592140696</v>
      </c>
      <c r="CB68" s="100">
        <v>7.6769321049654549</v>
      </c>
      <c r="CC68" s="100">
        <v>7931.8062508503081</v>
      </c>
      <c r="CD68" s="100">
        <v>4.5664898545684114</v>
      </c>
      <c r="CE68" s="100">
        <v>4718.0973177400829</v>
      </c>
      <c r="CF68" s="100">
        <v>7.3079776555658524</v>
      </c>
      <c r="CG68" s="100">
        <v>7550.6025137306387</v>
      </c>
      <c r="CH68" s="100">
        <v>6.606738835776186</v>
      </c>
      <c r="CI68" s="100">
        <v>6826.0825651239556</v>
      </c>
      <c r="CJ68" s="100">
        <v>4.2426253258756166</v>
      </c>
      <c r="CK68" s="100">
        <v>4383.480486694687</v>
      </c>
      <c r="CL68" s="100">
        <v>5.5676231008646928</v>
      </c>
      <c r="CM68" s="100">
        <v>5752.4681878134006</v>
      </c>
      <c r="CN68" s="100">
        <v>6.0660937771684909</v>
      </c>
      <c r="CO68" s="100">
        <v>6267.4880905704849</v>
      </c>
      <c r="CP68" s="100">
        <v>4.6104830130902652</v>
      </c>
      <c r="CQ68" s="100">
        <v>4763.5510491248624</v>
      </c>
      <c r="CR68" s="100">
        <v>7.6759217829143962</v>
      </c>
      <c r="CS68" s="100">
        <v>7930.7623861071543</v>
      </c>
      <c r="CT68" s="100">
        <v>7.9837391737640298</v>
      </c>
      <c r="CU68" s="100">
        <v>8248.7993143329968</v>
      </c>
    </row>
    <row r="69" spans="2:99">
      <c r="C69" s="99" t="s">
        <v>235</v>
      </c>
      <c r="D69" s="100">
        <v>11</v>
      </c>
      <c r="E69" s="100">
        <v>8342.4</v>
      </c>
      <c r="F69" s="100">
        <v>14.098973374257247</v>
      </c>
      <c r="G69" s="100">
        <v>10692.661407036696</v>
      </c>
      <c r="H69" s="100">
        <v>14.08330533771316</v>
      </c>
      <c r="I69" s="100">
        <v>10680.77876812166</v>
      </c>
      <c r="J69" s="100">
        <v>8.2708121719070107</v>
      </c>
      <c r="K69" s="100">
        <v>6272.583951174277</v>
      </c>
      <c r="L69" s="100">
        <v>6.7689976910717053</v>
      </c>
      <c r="M69" s="100">
        <v>5133.6078489087813</v>
      </c>
      <c r="N69" s="100">
        <v>8.4334140641230526</v>
      </c>
      <c r="O69" s="100">
        <v>6395.9012262309225</v>
      </c>
      <c r="P69" s="100">
        <v>5.1793088393806226</v>
      </c>
      <c r="Q69" s="100">
        <v>3927.987823786264</v>
      </c>
      <c r="R69" s="100">
        <v>8.5003221449159785</v>
      </c>
      <c r="S69" s="100">
        <v>6446.6443147042783</v>
      </c>
      <c r="T69" s="100">
        <v>8.8623729029401765</v>
      </c>
      <c r="U69" s="100">
        <v>6721.2236095898297</v>
      </c>
      <c r="V69" s="100">
        <v>8.9800603029214834</v>
      </c>
      <c r="W69" s="100">
        <v>6810.4777337356527</v>
      </c>
      <c r="X69" s="100">
        <v>10.104901536291587</v>
      </c>
      <c r="Y69" s="100">
        <v>7663.5573251235392</v>
      </c>
      <c r="Z69" s="100">
        <v>8.021975472488954</v>
      </c>
      <c r="AA69" s="100">
        <v>6083.8661983356224</v>
      </c>
      <c r="AB69" s="100">
        <v>6.4881797282913443</v>
      </c>
      <c r="AC69" s="100">
        <v>4920.6355059361549</v>
      </c>
      <c r="AD69" s="100">
        <v>7.7073659289692813</v>
      </c>
      <c r="AE69" s="100">
        <v>5845.2663205303024</v>
      </c>
      <c r="AF69" s="100">
        <v>6.7807198218339515</v>
      </c>
      <c r="AG69" s="100">
        <v>5142.4979128788691</v>
      </c>
      <c r="AH69" s="100">
        <v>7.4134720899237418</v>
      </c>
      <c r="AI69" s="100">
        <v>5622.3772329981657</v>
      </c>
      <c r="AJ69" s="100">
        <v>4.8438070522142667</v>
      </c>
      <c r="AK69" s="100">
        <v>3673.5432683992999</v>
      </c>
      <c r="AL69" s="100">
        <v>7.7588867827297276</v>
      </c>
      <c r="AM69" s="100">
        <v>5884.3397360222252</v>
      </c>
      <c r="AN69" s="100">
        <v>4.9541214985379876</v>
      </c>
      <c r="AO69" s="100">
        <v>3757.2057444912098</v>
      </c>
      <c r="AP69" s="100">
        <v>9.4337411003004217</v>
      </c>
      <c r="AQ69" s="100">
        <v>7154.5492504678396</v>
      </c>
      <c r="AR69" s="100">
        <v>7.5870558266634207</v>
      </c>
      <c r="AS69" s="100">
        <v>5754.0231389415385</v>
      </c>
      <c r="AT69" s="100">
        <v>7.3310069969174254</v>
      </c>
      <c r="AU69" s="100">
        <v>5559.835706462175</v>
      </c>
      <c r="AV69" s="100">
        <v>7.4642980332250159</v>
      </c>
      <c r="AW69" s="100">
        <v>5660.9236283978516</v>
      </c>
      <c r="AX69" s="100">
        <v>8.1547637714493355</v>
      </c>
      <c r="AY69" s="100">
        <v>6184.5728442671762</v>
      </c>
      <c r="AZ69" s="100">
        <v>7.418615423261647</v>
      </c>
      <c r="BA69" s="100">
        <v>5626.2779370016333</v>
      </c>
      <c r="BB69" s="100">
        <v>6.28042174224107</v>
      </c>
      <c r="BC69" s="100">
        <v>4763.0718493156273</v>
      </c>
      <c r="BD69" s="100">
        <v>10.293089985955316</v>
      </c>
      <c r="BE69" s="100">
        <v>7806.2794453485112</v>
      </c>
      <c r="BF69" s="100">
        <v>5.6169969103141968</v>
      </c>
      <c r="BG69" s="100">
        <v>4259.9304567822865</v>
      </c>
      <c r="BH69" s="100">
        <v>6.9694388848364506</v>
      </c>
      <c r="BI69" s="100">
        <v>5285.6224502599644</v>
      </c>
      <c r="BJ69" s="100">
        <v>4.930303606718093</v>
      </c>
      <c r="BK69" s="100">
        <v>3739.1422553350017</v>
      </c>
      <c r="BL69" s="100">
        <v>7.7105500014839352</v>
      </c>
      <c r="BM69" s="100">
        <v>5847.6811211254162</v>
      </c>
      <c r="BN69" s="100">
        <v>6.6128675359949023</v>
      </c>
      <c r="BO69" s="100">
        <v>5015.1987392985338</v>
      </c>
      <c r="BP69" s="100">
        <v>7.1764716309155672</v>
      </c>
      <c r="BQ69" s="100">
        <v>5442.636084886366</v>
      </c>
      <c r="BR69" s="100">
        <v>7.2573157654059512</v>
      </c>
      <c r="BS69" s="100">
        <v>5503.9482764838731</v>
      </c>
      <c r="BT69" s="100">
        <v>5.7631037663628311</v>
      </c>
      <c r="BU69" s="100">
        <v>4370.7378964095706</v>
      </c>
      <c r="BV69" s="100">
        <v>6.9626790023099359</v>
      </c>
      <c r="BW69" s="100">
        <v>5280.4957553518552</v>
      </c>
      <c r="BX69" s="100">
        <v>7.2135593396024698</v>
      </c>
      <c r="BY69" s="100">
        <v>5470.7634031545131</v>
      </c>
      <c r="BZ69" s="100">
        <v>5.1324037545625911</v>
      </c>
      <c r="CA69" s="100">
        <v>3892.415007460269</v>
      </c>
      <c r="CB69" s="100">
        <v>7.6769321049654549</v>
      </c>
      <c r="CC69" s="100">
        <v>5822.1853084058012</v>
      </c>
      <c r="CD69" s="100">
        <v>4.5664898545684114</v>
      </c>
      <c r="CE69" s="100">
        <v>3463.2259057046831</v>
      </c>
      <c r="CF69" s="100">
        <v>7.3079776555658524</v>
      </c>
      <c r="CG69" s="100">
        <v>5542.370253981142</v>
      </c>
      <c r="CH69" s="100">
        <v>6.606738835776186</v>
      </c>
      <c r="CI69" s="100">
        <v>5010.5507330526598</v>
      </c>
      <c r="CJ69" s="100">
        <v>4.2426253258756166</v>
      </c>
      <c r="CK69" s="100">
        <v>3217.6070471440676</v>
      </c>
      <c r="CL69" s="100">
        <v>4.9489983118797269</v>
      </c>
      <c r="CM69" s="100">
        <v>3753.3203197295848</v>
      </c>
      <c r="CN69" s="100">
        <v>6.5327163754122211</v>
      </c>
      <c r="CO69" s="100">
        <v>4954.4120991126283</v>
      </c>
      <c r="CP69" s="100">
        <v>4.6104830130902652</v>
      </c>
      <c r="CQ69" s="100">
        <v>3496.5903171276568</v>
      </c>
      <c r="CR69" s="100">
        <v>8.1876499017753552</v>
      </c>
      <c r="CS69" s="100">
        <v>6209.5136855064293</v>
      </c>
      <c r="CT69" s="100">
        <v>9.1242733414446047</v>
      </c>
      <c r="CU69" s="100">
        <v>6919.8489021515879</v>
      </c>
    </row>
    <row r="70" spans="2:99">
      <c r="C70" s="99" t="s">
        <v>236</v>
      </c>
      <c r="D70" s="100">
        <v>11</v>
      </c>
      <c r="E70" s="100">
        <v>5887.1999999999989</v>
      </c>
      <c r="F70" s="100">
        <v>13.093764249296338</v>
      </c>
      <c r="G70" s="100">
        <v>7007.7826262233993</v>
      </c>
      <c r="H70" s="100">
        <v>13.087689829171747</v>
      </c>
      <c r="I70" s="100">
        <v>7004.5315965727186</v>
      </c>
      <c r="J70" s="100">
        <v>8.2708121719070107</v>
      </c>
      <c r="K70" s="100">
        <v>4426.5386744046318</v>
      </c>
      <c r="L70" s="100">
        <v>6.7689976910717053</v>
      </c>
      <c r="M70" s="100">
        <v>3622.7675642615764</v>
      </c>
      <c r="N70" s="100">
        <v>8.9956416683979228</v>
      </c>
      <c r="O70" s="100">
        <v>4814.4674209265677</v>
      </c>
      <c r="P70" s="100">
        <v>5.1793088393806226</v>
      </c>
      <c r="Q70" s="100">
        <v>2771.966090836509</v>
      </c>
      <c r="R70" s="100">
        <v>7.9690520108587286</v>
      </c>
      <c r="S70" s="100">
        <v>4265.036636211591</v>
      </c>
      <c r="T70" s="100">
        <v>9.4162712093739369</v>
      </c>
      <c r="U70" s="100">
        <v>5039.5883512569308</v>
      </c>
      <c r="V70" s="100">
        <v>10.361608041832481</v>
      </c>
      <c r="W70" s="100">
        <v>5545.5326239887427</v>
      </c>
      <c r="X70" s="100">
        <v>10.778561638711025</v>
      </c>
      <c r="Y70" s="100">
        <v>5768.6861890381397</v>
      </c>
      <c r="Z70" s="100">
        <v>7.448977224454028</v>
      </c>
      <c r="AA70" s="100">
        <v>3986.6926105277953</v>
      </c>
      <c r="AB70" s="100">
        <v>7.136997701120479</v>
      </c>
      <c r="AC70" s="100">
        <v>3819.7211696396798</v>
      </c>
      <c r="AD70" s="100">
        <v>7.7073659289692813</v>
      </c>
      <c r="AE70" s="100">
        <v>4124.9822451843593</v>
      </c>
      <c r="AF70" s="100">
        <v>6.7807198218339515</v>
      </c>
      <c r="AG70" s="100">
        <v>3629.0412486455302</v>
      </c>
      <c r="AH70" s="100">
        <v>7.9837391737640298</v>
      </c>
      <c r="AI70" s="100">
        <v>4272.8972057985084</v>
      </c>
      <c r="AJ70" s="100">
        <v>5.44928293374105</v>
      </c>
      <c r="AK70" s="100">
        <v>2916.4562261382098</v>
      </c>
      <c r="AL70" s="100">
        <v>7.7588867827297276</v>
      </c>
      <c r="AM70" s="100">
        <v>4152.5562061169494</v>
      </c>
      <c r="AN70" s="100">
        <v>6.1926518731724842</v>
      </c>
      <c r="AO70" s="100">
        <v>3314.3072825219133</v>
      </c>
      <c r="AP70" s="100">
        <v>8.3238892061474292</v>
      </c>
      <c r="AQ70" s="100">
        <v>4454.9455031301031</v>
      </c>
      <c r="AR70" s="100">
        <v>7.5870558266634207</v>
      </c>
      <c r="AS70" s="100">
        <v>4060.5922784302625</v>
      </c>
      <c r="AT70" s="100">
        <v>7.3310069969174254</v>
      </c>
      <c r="AU70" s="100">
        <v>3923.5549447502058</v>
      </c>
      <c r="AV70" s="100">
        <v>7.9974621784553737</v>
      </c>
      <c r="AW70" s="100">
        <v>4280.2417579093153</v>
      </c>
      <c r="AX70" s="100">
        <v>7.5722806449172397</v>
      </c>
      <c r="AY70" s="100">
        <v>4052.6846011597063</v>
      </c>
      <c r="AZ70" s="100">
        <v>7.418615423261647</v>
      </c>
      <c r="BA70" s="100">
        <v>3970.4429745296329</v>
      </c>
      <c r="BB70" s="100">
        <v>5.757053263720981</v>
      </c>
      <c r="BC70" s="100">
        <v>3081.1749067434685</v>
      </c>
      <c r="BD70" s="100">
        <v>9.0821382229017491</v>
      </c>
      <c r="BE70" s="100">
        <v>4860.7603768970157</v>
      </c>
      <c r="BF70" s="100">
        <v>5.6169969103141968</v>
      </c>
      <c r="BG70" s="100">
        <v>3006.2167464001577</v>
      </c>
      <c r="BH70" s="100">
        <v>6.3886523111000786</v>
      </c>
      <c r="BI70" s="100">
        <v>3419.2067169007614</v>
      </c>
      <c r="BJ70" s="100">
        <v>5.4781151185756594</v>
      </c>
      <c r="BK70" s="100">
        <v>2931.8872114616925</v>
      </c>
      <c r="BL70" s="100">
        <v>7.7105500014839352</v>
      </c>
      <c r="BM70" s="100">
        <v>4126.6863607942014</v>
      </c>
      <c r="BN70" s="100">
        <v>6.1041854178414479</v>
      </c>
      <c r="BO70" s="100">
        <v>3266.9600356287424</v>
      </c>
      <c r="BP70" s="100">
        <v>6.6638665144215983</v>
      </c>
      <c r="BQ70" s="100">
        <v>3566.5013585184388</v>
      </c>
      <c r="BR70" s="100">
        <v>7.7756954629349471</v>
      </c>
      <c r="BS70" s="100">
        <v>4161.5522117627834</v>
      </c>
      <c r="BT70" s="100">
        <v>6.3394141429991144</v>
      </c>
      <c r="BU70" s="100">
        <v>3392.8544493331256</v>
      </c>
      <c r="BV70" s="100">
        <v>6.3824557521174405</v>
      </c>
      <c r="BW70" s="100">
        <v>3415.8903185332538</v>
      </c>
      <c r="BX70" s="100">
        <v>6.6983051010594359</v>
      </c>
      <c r="BY70" s="100">
        <v>3584.9328900870096</v>
      </c>
      <c r="BZ70" s="100">
        <v>5.702670838402879</v>
      </c>
      <c r="CA70" s="100">
        <v>3052.0694327132205</v>
      </c>
      <c r="CB70" s="100">
        <v>7.6769321049654549</v>
      </c>
      <c r="CC70" s="100">
        <v>4108.6940625775105</v>
      </c>
      <c r="CD70" s="100">
        <v>4.5664898545684114</v>
      </c>
      <c r="CE70" s="100">
        <v>2443.9853701650136</v>
      </c>
      <c r="CF70" s="100">
        <v>7.3079776555658524</v>
      </c>
      <c r="CG70" s="100">
        <v>3911.2296412588439</v>
      </c>
      <c r="CH70" s="100">
        <v>6.0061262143419878</v>
      </c>
      <c r="CI70" s="100">
        <v>3214.4787499158315</v>
      </c>
      <c r="CJ70" s="100">
        <v>5.3032816573445212</v>
      </c>
      <c r="CK70" s="100">
        <v>2838.3163430107875</v>
      </c>
      <c r="CL70" s="100">
        <v>4.9489983118797269</v>
      </c>
      <c r="CM70" s="100">
        <v>2648.7038965180295</v>
      </c>
      <c r="CN70" s="100">
        <v>6.0660937771684909</v>
      </c>
      <c r="CO70" s="100">
        <v>3246.573389540576</v>
      </c>
      <c r="CP70" s="100">
        <v>5.7631037663628311</v>
      </c>
      <c r="CQ70" s="100">
        <v>3084.413135757387</v>
      </c>
      <c r="CR70" s="100">
        <v>7.6759217829143962</v>
      </c>
      <c r="CS70" s="100">
        <v>4108.1533382157841</v>
      </c>
      <c r="CT70" s="100">
        <v>7.9837391737640298</v>
      </c>
      <c r="CU70" s="100">
        <v>4272.8972057985084</v>
      </c>
    </row>
    <row r="71" spans="2:99">
      <c r="B71" s="99" t="s">
        <v>130</v>
      </c>
      <c r="C71" s="99" t="s">
        <v>237</v>
      </c>
      <c r="D71" s="100">
        <v>19.638406381303543</v>
      </c>
      <c r="E71" s="100">
        <v>11076.061199055199</v>
      </c>
      <c r="F71" s="100">
        <v>16</v>
      </c>
      <c r="G71" s="100">
        <v>9024</v>
      </c>
      <c r="H71" s="100">
        <v>12</v>
      </c>
      <c r="I71" s="100">
        <v>6768</v>
      </c>
      <c r="J71" s="100">
        <v>19</v>
      </c>
      <c r="K71" s="100">
        <v>10716</v>
      </c>
      <c r="L71" s="100">
        <v>19</v>
      </c>
      <c r="M71" s="100">
        <v>10716</v>
      </c>
      <c r="N71" s="100">
        <v>16</v>
      </c>
      <c r="O71" s="100">
        <v>9024</v>
      </c>
      <c r="P71" s="100">
        <v>17</v>
      </c>
      <c r="Q71" s="100">
        <v>9588</v>
      </c>
      <c r="R71" s="100">
        <v>20</v>
      </c>
      <c r="S71" s="100">
        <v>11280</v>
      </c>
      <c r="T71" s="100">
        <v>19</v>
      </c>
      <c r="U71" s="100">
        <v>10716</v>
      </c>
      <c r="V71" s="100">
        <v>14</v>
      </c>
      <c r="W71" s="100">
        <v>7896</v>
      </c>
      <c r="X71" s="100">
        <v>19</v>
      </c>
      <c r="Y71" s="100">
        <v>10716</v>
      </c>
      <c r="Z71" s="100">
        <v>23</v>
      </c>
      <c r="AA71" s="100">
        <v>12972</v>
      </c>
      <c r="AB71" s="100">
        <v>16</v>
      </c>
      <c r="AC71" s="100">
        <v>9024</v>
      </c>
      <c r="AD71" s="100">
        <v>19</v>
      </c>
      <c r="AE71" s="100">
        <v>10716</v>
      </c>
      <c r="AF71" s="100">
        <v>11</v>
      </c>
      <c r="AG71" s="100">
        <v>6204</v>
      </c>
      <c r="AH71" s="100">
        <v>19</v>
      </c>
      <c r="AI71" s="100">
        <v>10716</v>
      </c>
      <c r="AJ71" s="100">
        <v>21</v>
      </c>
      <c r="AK71" s="100">
        <v>11844</v>
      </c>
      <c r="AL71" s="100">
        <v>18</v>
      </c>
      <c r="AM71" s="100">
        <v>10152</v>
      </c>
      <c r="AN71" s="100">
        <v>17</v>
      </c>
      <c r="AO71" s="100">
        <v>9588</v>
      </c>
      <c r="AP71" s="100">
        <v>16</v>
      </c>
      <c r="AQ71" s="100">
        <v>9024</v>
      </c>
      <c r="AR71" s="100">
        <v>21</v>
      </c>
      <c r="AS71" s="100">
        <v>11844</v>
      </c>
      <c r="AT71" s="100">
        <v>11</v>
      </c>
      <c r="AU71" s="100">
        <v>6204</v>
      </c>
      <c r="AV71" s="100">
        <v>14</v>
      </c>
      <c r="AW71" s="100">
        <v>7896</v>
      </c>
      <c r="AX71" s="100">
        <v>18</v>
      </c>
      <c r="AY71" s="100">
        <v>10152</v>
      </c>
      <c r="AZ71" s="100">
        <v>16</v>
      </c>
      <c r="BA71" s="100">
        <v>9024</v>
      </c>
      <c r="BB71" s="100">
        <v>21</v>
      </c>
      <c r="BC71" s="100">
        <v>11844</v>
      </c>
      <c r="BD71" s="100">
        <v>22</v>
      </c>
      <c r="BE71" s="100">
        <v>12408</v>
      </c>
      <c r="BF71" s="100">
        <v>19</v>
      </c>
      <c r="BG71" s="100">
        <v>10716</v>
      </c>
      <c r="BH71" s="100">
        <v>14</v>
      </c>
      <c r="BI71" s="100">
        <v>7896</v>
      </c>
      <c r="BJ71" s="100">
        <v>13</v>
      </c>
      <c r="BK71" s="100">
        <v>7332</v>
      </c>
      <c r="BL71" s="100">
        <v>12</v>
      </c>
      <c r="BM71" s="100">
        <v>6768</v>
      </c>
      <c r="BN71" s="100">
        <v>15</v>
      </c>
      <c r="BO71" s="100">
        <v>8460</v>
      </c>
      <c r="BP71" s="100">
        <v>16</v>
      </c>
      <c r="BQ71" s="100">
        <v>9024</v>
      </c>
      <c r="BR71" s="100">
        <v>12</v>
      </c>
      <c r="BS71" s="100">
        <v>6768</v>
      </c>
      <c r="BT71" s="100">
        <v>17</v>
      </c>
      <c r="BU71" s="100">
        <v>9588</v>
      </c>
      <c r="BV71" s="100">
        <v>16</v>
      </c>
      <c r="BW71" s="100">
        <v>9024</v>
      </c>
      <c r="BX71" s="100">
        <v>24</v>
      </c>
      <c r="BY71" s="100">
        <v>13536</v>
      </c>
      <c r="BZ71" s="100">
        <v>13</v>
      </c>
      <c r="CA71" s="100">
        <v>7332</v>
      </c>
      <c r="CB71" s="100">
        <v>14</v>
      </c>
      <c r="CC71" s="100">
        <v>7896</v>
      </c>
      <c r="CD71" s="100">
        <v>19</v>
      </c>
      <c r="CE71" s="100">
        <v>10716</v>
      </c>
      <c r="CF71" s="100">
        <v>13</v>
      </c>
      <c r="CG71" s="100">
        <v>7332</v>
      </c>
      <c r="CH71" s="100">
        <v>19</v>
      </c>
      <c r="CI71" s="100">
        <v>10716</v>
      </c>
      <c r="CJ71" s="100">
        <v>24</v>
      </c>
      <c r="CK71" s="100">
        <v>13536</v>
      </c>
      <c r="CL71" s="100">
        <v>12</v>
      </c>
      <c r="CM71" s="100">
        <v>6768</v>
      </c>
      <c r="CN71" s="100">
        <v>21</v>
      </c>
      <c r="CO71" s="100">
        <v>11844</v>
      </c>
      <c r="CP71" s="100">
        <v>23</v>
      </c>
      <c r="CQ71" s="100">
        <v>12972</v>
      </c>
      <c r="CR71" s="100">
        <v>19</v>
      </c>
      <c r="CS71" s="100">
        <v>10716</v>
      </c>
      <c r="CT71" s="100">
        <v>21</v>
      </c>
      <c r="CU71" s="100">
        <v>11844</v>
      </c>
    </row>
    <row r="72" spans="2:99">
      <c r="C72" s="99" t="s">
        <v>238</v>
      </c>
      <c r="D72" s="100">
        <v>22.667424853180979</v>
      </c>
      <c r="E72" s="100">
        <v>1686.4564090766646</v>
      </c>
      <c r="F72" s="100">
        <v>20</v>
      </c>
      <c r="G72" s="100">
        <v>1487.9999999999998</v>
      </c>
      <c r="H72" s="100">
        <v>13</v>
      </c>
      <c r="I72" s="100">
        <v>967.19999999999993</v>
      </c>
      <c r="J72" s="100">
        <v>21</v>
      </c>
      <c r="K72" s="100">
        <v>1562.3999999999999</v>
      </c>
      <c r="L72" s="100">
        <v>23</v>
      </c>
      <c r="M72" s="100">
        <v>1711.1999999999998</v>
      </c>
      <c r="N72" s="100">
        <v>17</v>
      </c>
      <c r="O72" s="100">
        <v>1264.8</v>
      </c>
      <c r="P72" s="100">
        <v>17</v>
      </c>
      <c r="Q72" s="100">
        <v>1264.8</v>
      </c>
      <c r="R72" s="100">
        <v>23</v>
      </c>
      <c r="S72" s="100">
        <v>1711.1999999999998</v>
      </c>
      <c r="T72" s="100">
        <v>22</v>
      </c>
      <c r="U72" s="100">
        <v>1636.7999999999997</v>
      </c>
      <c r="V72" s="100">
        <v>17</v>
      </c>
      <c r="W72" s="100">
        <v>1264.8</v>
      </c>
      <c r="X72" s="100">
        <v>21</v>
      </c>
      <c r="Y72" s="100">
        <v>1562.3999999999999</v>
      </c>
      <c r="Z72" s="100">
        <v>21</v>
      </c>
      <c r="AA72" s="100">
        <v>1562.3999999999999</v>
      </c>
      <c r="AB72" s="100">
        <v>18</v>
      </c>
      <c r="AC72" s="100">
        <v>1339.1999999999998</v>
      </c>
      <c r="AD72" s="100">
        <v>22</v>
      </c>
      <c r="AE72" s="100">
        <v>1636.7999999999997</v>
      </c>
      <c r="AF72" s="100">
        <v>11</v>
      </c>
      <c r="AG72" s="100">
        <v>818.39999999999986</v>
      </c>
      <c r="AH72" s="100">
        <v>19</v>
      </c>
      <c r="AI72" s="100">
        <v>1413.6</v>
      </c>
      <c r="AJ72" s="100">
        <v>22</v>
      </c>
      <c r="AK72" s="100">
        <v>1636.7999999999997</v>
      </c>
      <c r="AL72" s="100">
        <v>19</v>
      </c>
      <c r="AM72" s="100">
        <v>1413.6</v>
      </c>
      <c r="AN72" s="100">
        <v>19</v>
      </c>
      <c r="AO72" s="100">
        <v>1413.6</v>
      </c>
      <c r="AP72" s="100">
        <v>16</v>
      </c>
      <c r="AQ72" s="100">
        <v>1190.3999999999999</v>
      </c>
      <c r="AR72" s="100">
        <v>20</v>
      </c>
      <c r="AS72" s="100">
        <v>1487.9999999999998</v>
      </c>
      <c r="AT72" s="100">
        <v>14</v>
      </c>
      <c r="AU72" s="100">
        <v>1041.5999999999999</v>
      </c>
      <c r="AV72" s="100">
        <v>16</v>
      </c>
      <c r="AW72" s="100">
        <v>1190.3999999999999</v>
      </c>
      <c r="AX72" s="100">
        <v>20</v>
      </c>
      <c r="AY72" s="100">
        <v>1487.9999999999998</v>
      </c>
      <c r="AZ72" s="100">
        <v>16</v>
      </c>
      <c r="BA72" s="100">
        <v>1190.3999999999999</v>
      </c>
      <c r="BB72" s="100">
        <v>22</v>
      </c>
      <c r="BC72" s="100">
        <v>1636.7999999999997</v>
      </c>
      <c r="BD72" s="100">
        <v>21</v>
      </c>
      <c r="BE72" s="100">
        <v>1562.3999999999999</v>
      </c>
      <c r="BF72" s="100">
        <v>21</v>
      </c>
      <c r="BG72" s="100">
        <v>1562.3999999999999</v>
      </c>
      <c r="BH72" s="100">
        <v>15</v>
      </c>
      <c r="BI72" s="100">
        <v>1115.9999999999998</v>
      </c>
      <c r="BJ72" s="100">
        <v>14</v>
      </c>
      <c r="BK72" s="100">
        <v>1041.5999999999999</v>
      </c>
      <c r="BL72" s="100">
        <v>15</v>
      </c>
      <c r="BM72" s="100">
        <v>1115.9999999999998</v>
      </c>
      <c r="BN72" s="100">
        <v>17</v>
      </c>
      <c r="BO72" s="100">
        <v>1264.8</v>
      </c>
      <c r="BP72" s="100">
        <v>15</v>
      </c>
      <c r="BQ72" s="100">
        <v>1115.9999999999998</v>
      </c>
      <c r="BR72" s="100">
        <v>14</v>
      </c>
      <c r="BS72" s="100">
        <v>1041.5999999999999</v>
      </c>
      <c r="BT72" s="100">
        <v>21</v>
      </c>
      <c r="BU72" s="100">
        <v>1562.3999999999999</v>
      </c>
      <c r="BV72" s="100">
        <v>17</v>
      </c>
      <c r="BW72" s="100">
        <v>1264.8</v>
      </c>
      <c r="BX72" s="100">
        <v>23</v>
      </c>
      <c r="BY72" s="100">
        <v>1711.1999999999998</v>
      </c>
      <c r="BZ72" s="100">
        <v>13</v>
      </c>
      <c r="CA72" s="100">
        <v>967.19999999999993</v>
      </c>
      <c r="CB72" s="100">
        <v>15</v>
      </c>
      <c r="CC72" s="100">
        <v>1115.9999999999998</v>
      </c>
      <c r="CD72" s="100">
        <v>20</v>
      </c>
      <c r="CE72" s="100">
        <v>1487.9999999999998</v>
      </c>
      <c r="CF72" s="100">
        <v>14</v>
      </c>
      <c r="CG72" s="100">
        <v>1041.5999999999999</v>
      </c>
      <c r="CH72" s="100">
        <v>20</v>
      </c>
      <c r="CI72" s="100">
        <v>1487.9999999999998</v>
      </c>
      <c r="CJ72" s="100">
        <v>25</v>
      </c>
      <c r="CK72" s="100">
        <v>1859.9999999999998</v>
      </c>
      <c r="CL72" s="100">
        <v>13</v>
      </c>
      <c r="CM72" s="100">
        <v>967.19999999999993</v>
      </c>
      <c r="CN72" s="100">
        <v>21</v>
      </c>
      <c r="CO72" s="100">
        <v>1562.3999999999999</v>
      </c>
      <c r="CP72" s="100">
        <v>25</v>
      </c>
      <c r="CQ72" s="100">
        <v>1859.9999999999998</v>
      </c>
      <c r="CR72" s="100">
        <v>22</v>
      </c>
      <c r="CS72" s="100">
        <v>1636.7999999999997</v>
      </c>
      <c r="CT72" s="100">
        <v>21</v>
      </c>
      <c r="CU72" s="100">
        <v>1562.3999999999999</v>
      </c>
    </row>
    <row r="73" spans="2:99">
      <c r="C73" s="99" t="s">
        <v>239</v>
      </c>
      <c r="D73" s="100">
        <v>20.638406381303543</v>
      </c>
      <c r="E73" s="100">
        <v>11540.99684842494</v>
      </c>
      <c r="F73" s="100">
        <v>17</v>
      </c>
      <c r="G73" s="100">
        <v>9506.4</v>
      </c>
      <c r="H73" s="100">
        <v>14</v>
      </c>
      <c r="I73" s="100">
        <v>7828.7999999999993</v>
      </c>
      <c r="J73" s="100">
        <v>18</v>
      </c>
      <c r="K73" s="100">
        <v>10065.599999999999</v>
      </c>
      <c r="L73" s="100">
        <v>18</v>
      </c>
      <c r="M73" s="100">
        <v>10065.599999999999</v>
      </c>
      <c r="N73" s="100">
        <v>15</v>
      </c>
      <c r="O73" s="100">
        <v>8387.9999999999982</v>
      </c>
      <c r="P73" s="100">
        <v>16</v>
      </c>
      <c r="Q73" s="100">
        <v>8947.1999999999989</v>
      </c>
      <c r="R73" s="100">
        <v>21</v>
      </c>
      <c r="S73" s="100">
        <v>11743.199999999999</v>
      </c>
      <c r="T73" s="100">
        <v>19</v>
      </c>
      <c r="U73" s="100">
        <v>10624.8</v>
      </c>
      <c r="V73" s="100">
        <v>17</v>
      </c>
      <c r="W73" s="100">
        <v>9506.4</v>
      </c>
      <c r="X73" s="100">
        <v>19</v>
      </c>
      <c r="Y73" s="100">
        <v>10624.8</v>
      </c>
      <c r="Z73" s="100">
        <v>21</v>
      </c>
      <c r="AA73" s="100">
        <v>11743.199999999999</v>
      </c>
      <c r="AB73" s="100">
        <v>16</v>
      </c>
      <c r="AC73" s="100">
        <v>8947.1999999999989</v>
      </c>
      <c r="AD73" s="100">
        <v>20</v>
      </c>
      <c r="AE73" s="100">
        <v>11183.999999999998</v>
      </c>
      <c r="AF73" s="100">
        <v>10</v>
      </c>
      <c r="AG73" s="100">
        <v>5591.9999999999991</v>
      </c>
      <c r="AH73" s="100">
        <v>17</v>
      </c>
      <c r="AI73" s="100">
        <v>9506.4</v>
      </c>
      <c r="AJ73" s="100">
        <v>22</v>
      </c>
      <c r="AK73" s="100">
        <v>12302.399999999998</v>
      </c>
      <c r="AL73" s="100">
        <v>19</v>
      </c>
      <c r="AM73" s="100">
        <v>10624.8</v>
      </c>
      <c r="AN73" s="100">
        <v>17</v>
      </c>
      <c r="AO73" s="100">
        <v>9506.4</v>
      </c>
      <c r="AP73" s="100">
        <v>14</v>
      </c>
      <c r="AQ73" s="100">
        <v>7828.7999999999993</v>
      </c>
      <c r="AR73" s="100">
        <v>19</v>
      </c>
      <c r="AS73" s="100">
        <v>10624.8</v>
      </c>
      <c r="AT73" s="100">
        <v>12</v>
      </c>
      <c r="AU73" s="100">
        <v>6710.4</v>
      </c>
      <c r="AV73" s="100">
        <v>15</v>
      </c>
      <c r="AW73" s="100">
        <v>8387.9999999999982</v>
      </c>
      <c r="AX73" s="100">
        <v>17</v>
      </c>
      <c r="AY73" s="100">
        <v>9506.4</v>
      </c>
      <c r="AZ73" s="100">
        <v>16</v>
      </c>
      <c r="BA73" s="100">
        <v>8947.1999999999989</v>
      </c>
      <c r="BB73" s="100">
        <v>19</v>
      </c>
      <c r="BC73" s="100">
        <v>10624.8</v>
      </c>
      <c r="BD73" s="100">
        <v>19</v>
      </c>
      <c r="BE73" s="100">
        <v>10624.8</v>
      </c>
      <c r="BF73" s="100">
        <v>20</v>
      </c>
      <c r="BG73" s="100">
        <v>11183.999999999998</v>
      </c>
      <c r="BH73" s="100">
        <v>14</v>
      </c>
      <c r="BI73" s="100">
        <v>7828.7999999999993</v>
      </c>
      <c r="BJ73" s="100">
        <v>15</v>
      </c>
      <c r="BK73" s="100">
        <v>8387.9999999999982</v>
      </c>
      <c r="BL73" s="100">
        <v>14</v>
      </c>
      <c r="BM73" s="100">
        <v>7828.7999999999993</v>
      </c>
      <c r="BN73" s="100">
        <v>17</v>
      </c>
      <c r="BO73" s="100">
        <v>9506.4</v>
      </c>
      <c r="BP73" s="100">
        <v>15</v>
      </c>
      <c r="BQ73" s="100">
        <v>8387.9999999999982</v>
      </c>
      <c r="BR73" s="100">
        <v>11</v>
      </c>
      <c r="BS73" s="100">
        <v>6151.1999999999989</v>
      </c>
      <c r="BT73" s="100">
        <v>21</v>
      </c>
      <c r="BU73" s="100">
        <v>11743.199999999999</v>
      </c>
      <c r="BV73" s="100">
        <v>14</v>
      </c>
      <c r="BW73" s="100">
        <v>7828.7999999999993</v>
      </c>
      <c r="BX73" s="100">
        <v>24</v>
      </c>
      <c r="BY73" s="100">
        <v>13420.8</v>
      </c>
      <c r="BZ73" s="100">
        <v>12</v>
      </c>
      <c r="CA73" s="100">
        <v>6710.4</v>
      </c>
      <c r="CB73" s="100">
        <v>13</v>
      </c>
      <c r="CC73" s="100">
        <v>7269.5999999999995</v>
      </c>
      <c r="CD73" s="100">
        <v>17</v>
      </c>
      <c r="CE73" s="100">
        <v>9506.4</v>
      </c>
      <c r="CF73" s="100">
        <v>14</v>
      </c>
      <c r="CG73" s="100">
        <v>7828.7999999999993</v>
      </c>
      <c r="CH73" s="100">
        <v>18</v>
      </c>
      <c r="CI73" s="100">
        <v>10065.599999999999</v>
      </c>
      <c r="CJ73" s="100">
        <v>24</v>
      </c>
      <c r="CK73" s="100">
        <v>13420.8</v>
      </c>
      <c r="CL73" s="100">
        <v>12</v>
      </c>
      <c r="CM73" s="100">
        <v>6710.4</v>
      </c>
      <c r="CN73" s="100">
        <v>19</v>
      </c>
      <c r="CO73" s="100">
        <v>10624.8</v>
      </c>
      <c r="CP73" s="100">
        <v>24</v>
      </c>
      <c r="CQ73" s="100">
        <v>13420.8</v>
      </c>
      <c r="CR73" s="100">
        <v>21</v>
      </c>
      <c r="CS73" s="100">
        <v>11743.199999999999</v>
      </c>
      <c r="CT73" s="100">
        <v>23</v>
      </c>
      <c r="CU73" s="100">
        <v>12861.599999999999</v>
      </c>
    </row>
    <row r="74" spans="2:99">
      <c r="C74" s="99" t="s">
        <v>240</v>
      </c>
      <c r="D74" s="100">
        <v>19.725461796935846</v>
      </c>
      <c r="E74" s="100">
        <v>7953.3061965245333</v>
      </c>
      <c r="F74" s="100">
        <v>18</v>
      </c>
      <c r="G74" s="100">
        <v>7257.5999999999995</v>
      </c>
      <c r="H74" s="100">
        <v>15</v>
      </c>
      <c r="I74" s="100">
        <v>6048</v>
      </c>
      <c r="J74" s="100">
        <v>21</v>
      </c>
      <c r="K74" s="100">
        <v>8467.1999999999989</v>
      </c>
      <c r="L74" s="100">
        <v>21</v>
      </c>
      <c r="M74" s="100">
        <v>8467.1999999999989</v>
      </c>
      <c r="N74" s="100">
        <v>18</v>
      </c>
      <c r="O74" s="100">
        <v>7257.5999999999995</v>
      </c>
      <c r="P74" s="100">
        <v>17</v>
      </c>
      <c r="Q74" s="100">
        <v>6854.4</v>
      </c>
      <c r="R74" s="100">
        <v>23</v>
      </c>
      <c r="S74" s="100">
        <v>9273.6</v>
      </c>
      <c r="T74" s="100">
        <v>20</v>
      </c>
      <c r="U74" s="100">
        <v>8064</v>
      </c>
      <c r="V74" s="100">
        <v>16</v>
      </c>
      <c r="W74" s="100">
        <v>6451.2</v>
      </c>
      <c r="X74" s="100">
        <v>20</v>
      </c>
      <c r="Y74" s="100">
        <v>8064</v>
      </c>
      <c r="Z74" s="100">
        <v>20</v>
      </c>
      <c r="AA74" s="100">
        <v>8064</v>
      </c>
      <c r="AB74" s="100">
        <v>17</v>
      </c>
      <c r="AC74" s="100">
        <v>6854.4</v>
      </c>
      <c r="AD74" s="100">
        <v>21</v>
      </c>
      <c r="AE74" s="100">
        <v>8467.1999999999989</v>
      </c>
      <c r="AF74" s="100">
        <v>12</v>
      </c>
      <c r="AG74" s="100">
        <v>4838.3999999999996</v>
      </c>
      <c r="AH74" s="100">
        <v>19</v>
      </c>
      <c r="AI74" s="100">
        <v>7660.8</v>
      </c>
      <c r="AJ74" s="100">
        <v>20</v>
      </c>
      <c r="AK74" s="100">
        <v>8064</v>
      </c>
      <c r="AL74" s="100">
        <v>21</v>
      </c>
      <c r="AM74" s="100">
        <v>8467.1999999999989</v>
      </c>
      <c r="AN74" s="100">
        <v>20</v>
      </c>
      <c r="AO74" s="100">
        <v>8064</v>
      </c>
      <c r="AP74" s="100">
        <v>15</v>
      </c>
      <c r="AQ74" s="100">
        <v>6048</v>
      </c>
      <c r="AR74" s="100">
        <v>22</v>
      </c>
      <c r="AS74" s="100">
        <v>8870.4</v>
      </c>
      <c r="AT74" s="100">
        <v>12</v>
      </c>
      <c r="AU74" s="100">
        <v>4838.3999999999996</v>
      </c>
      <c r="AV74" s="100">
        <v>15</v>
      </c>
      <c r="AW74" s="100">
        <v>6048</v>
      </c>
      <c r="AX74" s="100">
        <v>19</v>
      </c>
      <c r="AY74" s="100">
        <v>7660.8</v>
      </c>
      <c r="AZ74" s="100">
        <v>16</v>
      </c>
      <c r="BA74" s="100">
        <v>6451.2</v>
      </c>
      <c r="BB74" s="100">
        <v>21</v>
      </c>
      <c r="BC74" s="100">
        <v>8467.1999999999989</v>
      </c>
      <c r="BD74" s="100">
        <v>21</v>
      </c>
      <c r="BE74" s="100">
        <v>8467.1999999999989</v>
      </c>
      <c r="BF74" s="100">
        <v>20</v>
      </c>
      <c r="BG74" s="100">
        <v>8064</v>
      </c>
      <c r="BH74" s="100">
        <v>14</v>
      </c>
      <c r="BI74" s="100">
        <v>5644.8</v>
      </c>
      <c r="BJ74" s="100">
        <v>15</v>
      </c>
      <c r="BK74" s="100">
        <v>6048</v>
      </c>
      <c r="BL74" s="100">
        <v>14</v>
      </c>
      <c r="BM74" s="100">
        <v>5644.8</v>
      </c>
      <c r="BN74" s="100">
        <v>16</v>
      </c>
      <c r="BO74" s="100">
        <v>6451.2</v>
      </c>
      <c r="BP74" s="100">
        <v>16</v>
      </c>
      <c r="BQ74" s="100">
        <v>6451.2</v>
      </c>
      <c r="BR74" s="100">
        <v>13</v>
      </c>
      <c r="BS74" s="100">
        <v>5241.5999999999995</v>
      </c>
      <c r="BT74" s="100">
        <v>20</v>
      </c>
      <c r="BU74" s="100">
        <v>8064</v>
      </c>
      <c r="BV74" s="100">
        <v>14</v>
      </c>
      <c r="BW74" s="100">
        <v>5644.8</v>
      </c>
      <c r="BX74" s="100">
        <v>23</v>
      </c>
      <c r="BY74" s="100">
        <v>9273.6</v>
      </c>
      <c r="BZ74" s="100">
        <v>12</v>
      </c>
      <c r="CA74" s="100">
        <v>4838.3999999999996</v>
      </c>
      <c r="CB74" s="100">
        <v>15</v>
      </c>
      <c r="CC74" s="100">
        <v>6048</v>
      </c>
      <c r="CD74" s="100">
        <v>20</v>
      </c>
      <c r="CE74" s="100">
        <v>8064</v>
      </c>
      <c r="CF74" s="100">
        <v>13</v>
      </c>
      <c r="CG74" s="100">
        <v>5241.5999999999995</v>
      </c>
      <c r="CH74" s="100">
        <v>21</v>
      </c>
      <c r="CI74" s="100">
        <v>8467.1999999999989</v>
      </c>
      <c r="CJ74" s="100">
        <v>23</v>
      </c>
      <c r="CK74" s="100">
        <v>9273.6</v>
      </c>
      <c r="CL74" s="100">
        <v>12</v>
      </c>
      <c r="CM74" s="100">
        <v>4838.3999999999996</v>
      </c>
      <c r="CN74" s="100">
        <v>21</v>
      </c>
      <c r="CO74" s="100">
        <v>8467.1999999999989</v>
      </c>
      <c r="CP74" s="100">
        <v>25</v>
      </c>
      <c r="CQ74" s="100">
        <v>10080</v>
      </c>
      <c r="CR74" s="100">
        <v>19</v>
      </c>
      <c r="CS74" s="100">
        <v>7660.8</v>
      </c>
      <c r="CT74" s="100">
        <v>21</v>
      </c>
      <c r="CU74" s="100">
        <v>8467.1999999999989</v>
      </c>
    </row>
    <row r="75" spans="2:99">
      <c r="C75" s="99" t="s">
        <v>241</v>
      </c>
      <c r="D75" s="100">
        <v>20.725461796935846</v>
      </c>
      <c r="E75" s="100">
        <v>13330.617027789134</v>
      </c>
      <c r="F75" s="100">
        <v>18</v>
      </c>
      <c r="G75" s="100">
        <v>11577.599999999999</v>
      </c>
      <c r="H75" s="100">
        <v>12</v>
      </c>
      <c r="I75" s="100">
        <v>7718.4</v>
      </c>
      <c r="J75" s="100">
        <v>17</v>
      </c>
      <c r="K75" s="100">
        <v>10934.4</v>
      </c>
      <c r="L75" s="100">
        <v>19</v>
      </c>
      <c r="M75" s="100">
        <v>12220.8</v>
      </c>
      <c r="N75" s="100">
        <v>18</v>
      </c>
      <c r="O75" s="100">
        <v>11577.599999999999</v>
      </c>
      <c r="P75" s="100">
        <v>15</v>
      </c>
      <c r="Q75" s="100">
        <v>9647.9999999999982</v>
      </c>
      <c r="R75" s="100">
        <v>20</v>
      </c>
      <c r="S75" s="100">
        <v>12863.999999999998</v>
      </c>
      <c r="T75" s="100">
        <v>20</v>
      </c>
      <c r="U75" s="100">
        <v>12863.999999999998</v>
      </c>
      <c r="V75" s="100">
        <v>16</v>
      </c>
      <c r="W75" s="100">
        <v>10291.199999999999</v>
      </c>
      <c r="X75" s="100">
        <v>20</v>
      </c>
      <c r="Y75" s="100">
        <v>12863.999999999998</v>
      </c>
      <c r="Z75" s="100">
        <v>19</v>
      </c>
      <c r="AA75" s="100">
        <v>12220.8</v>
      </c>
      <c r="AB75" s="100">
        <v>16</v>
      </c>
      <c r="AC75" s="100">
        <v>10291.199999999999</v>
      </c>
      <c r="AD75" s="100">
        <v>18</v>
      </c>
      <c r="AE75" s="100">
        <v>11577.599999999999</v>
      </c>
      <c r="AF75" s="100">
        <v>12</v>
      </c>
      <c r="AG75" s="100">
        <v>7718.4</v>
      </c>
      <c r="AH75" s="100">
        <v>18</v>
      </c>
      <c r="AI75" s="100">
        <v>11577.599999999999</v>
      </c>
      <c r="AJ75" s="100">
        <v>19</v>
      </c>
      <c r="AK75" s="100">
        <v>12220.8</v>
      </c>
      <c r="AL75" s="100">
        <v>20</v>
      </c>
      <c r="AM75" s="100">
        <v>12863.999999999998</v>
      </c>
      <c r="AN75" s="100">
        <v>19</v>
      </c>
      <c r="AO75" s="100">
        <v>12220.8</v>
      </c>
      <c r="AP75" s="100">
        <v>15</v>
      </c>
      <c r="AQ75" s="100">
        <v>9647.9999999999982</v>
      </c>
      <c r="AR75" s="100">
        <v>19</v>
      </c>
      <c r="AS75" s="100">
        <v>12220.8</v>
      </c>
      <c r="AT75" s="100">
        <v>12</v>
      </c>
      <c r="AU75" s="100">
        <v>7718.4</v>
      </c>
      <c r="AV75" s="100">
        <v>14</v>
      </c>
      <c r="AW75" s="100">
        <v>9004.7999999999993</v>
      </c>
      <c r="AX75" s="100">
        <v>17</v>
      </c>
      <c r="AY75" s="100">
        <v>10934.4</v>
      </c>
      <c r="AZ75" s="100">
        <v>16</v>
      </c>
      <c r="BA75" s="100">
        <v>10291.199999999999</v>
      </c>
      <c r="BB75" s="100">
        <v>21</v>
      </c>
      <c r="BC75" s="100">
        <v>13507.199999999999</v>
      </c>
      <c r="BD75" s="100">
        <v>21</v>
      </c>
      <c r="BE75" s="100">
        <v>13507.199999999999</v>
      </c>
      <c r="BF75" s="100">
        <v>18</v>
      </c>
      <c r="BG75" s="100">
        <v>11577.599999999999</v>
      </c>
      <c r="BH75" s="100">
        <v>15</v>
      </c>
      <c r="BI75" s="100">
        <v>9647.9999999999982</v>
      </c>
      <c r="BJ75" s="100">
        <v>14</v>
      </c>
      <c r="BK75" s="100">
        <v>9004.7999999999993</v>
      </c>
      <c r="BL75" s="100">
        <v>13</v>
      </c>
      <c r="BM75" s="100">
        <v>8361.5999999999985</v>
      </c>
      <c r="BN75" s="100">
        <v>16</v>
      </c>
      <c r="BO75" s="100">
        <v>10291.199999999999</v>
      </c>
      <c r="BP75" s="100">
        <v>15</v>
      </c>
      <c r="BQ75" s="100">
        <v>9647.9999999999982</v>
      </c>
      <c r="BR75" s="100">
        <v>11</v>
      </c>
      <c r="BS75" s="100">
        <v>7075.1999999999989</v>
      </c>
      <c r="BT75" s="100">
        <v>18</v>
      </c>
      <c r="BU75" s="100">
        <v>11577.599999999999</v>
      </c>
      <c r="BV75" s="100">
        <v>14</v>
      </c>
      <c r="BW75" s="100">
        <v>9004.7999999999993</v>
      </c>
      <c r="BX75" s="100">
        <v>20</v>
      </c>
      <c r="BY75" s="100">
        <v>12863.999999999998</v>
      </c>
      <c r="BZ75" s="100">
        <v>13</v>
      </c>
      <c r="CA75" s="100">
        <v>8361.5999999999985</v>
      </c>
      <c r="CB75" s="100">
        <v>12</v>
      </c>
      <c r="CC75" s="100">
        <v>7718.4</v>
      </c>
      <c r="CD75" s="100">
        <v>19</v>
      </c>
      <c r="CE75" s="100">
        <v>12220.8</v>
      </c>
      <c r="CF75" s="100">
        <v>12</v>
      </c>
      <c r="CG75" s="100">
        <v>7718.4</v>
      </c>
      <c r="CH75" s="100">
        <v>19</v>
      </c>
      <c r="CI75" s="100">
        <v>12220.8</v>
      </c>
      <c r="CJ75" s="100">
        <v>23</v>
      </c>
      <c r="CK75" s="100">
        <v>14793.599999999999</v>
      </c>
      <c r="CL75" s="100">
        <v>11</v>
      </c>
      <c r="CM75" s="100">
        <v>7075.1999999999989</v>
      </c>
      <c r="CN75" s="100">
        <v>19</v>
      </c>
      <c r="CO75" s="100">
        <v>12220.8</v>
      </c>
      <c r="CP75" s="100">
        <v>24</v>
      </c>
      <c r="CQ75" s="100">
        <v>15436.8</v>
      </c>
      <c r="CR75" s="100">
        <v>18</v>
      </c>
      <c r="CS75" s="100">
        <v>11577.599999999999</v>
      </c>
      <c r="CT75" s="100">
        <v>20</v>
      </c>
      <c r="CU75" s="100">
        <v>12863.999999999998</v>
      </c>
    </row>
    <row r="76" spans="2:99">
      <c r="C76" s="99" t="s">
        <v>242</v>
      </c>
      <c r="D76" s="100">
        <v>20.696443325058411</v>
      </c>
      <c r="E76" s="100">
        <v>16118.390061555489</v>
      </c>
      <c r="F76" s="100">
        <v>18</v>
      </c>
      <c r="G76" s="100">
        <v>14018.4</v>
      </c>
      <c r="H76" s="100">
        <v>13</v>
      </c>
      <c r="I76" s="100">
        <v>10124.4</v>
      </c>
      <c r="J76" s="100">
        <v>19</v>
      </c>
      <c r="K76" s="100">
        <v>14797.199999999999</v>
      </c>
      <c r="L76" s="100">
        <v>19</v>
      </c>
      <c r="M76" s="100">
        <v>14797.199999999999</v>
      </c>
      <c r="N76" s="100">
        <v>15</v>
      </c>
      <c r="O76" s="100">
        <v>11682</v>
      </c>
      <c r="P76" s="100">
        <v>17</v>
      </c>
      <c r="Q76" s="100">
        <v>13239.599999999999</v>
      </c>
      <c r="R76" s="100">
        <v>22</v>
      </c>
      <c r="S76" s="100">
        <v>17133.599999999999</v>
      </c>
      <c r="T76" s="100">
        <v>20</v>
      </c>
      <c r="U76" s="100">
        <v>15576</v>
      </c>
      <c r="V76" s="100">
        <v>16</v>
      </c>
      <c r="W76" s="100">
        <v>12460.8</v>
      </c>
      <c r="X76" s="100">
        <v>18</v>
      </c>
      <c r="Y76" s="100">
        <v>14018.4</v>
      </c>
      <c r="Z76" s="100">
        <v>21</v>
      </c>
      <c r="AA76" s="100">
        <v>16354.8</v>
      </c>
      <c r="AB76" s="100">
        <v>15</v>
      </c>
      <c r="AC76" s="100">
        <v>11682</v>
      </c>
      <c r="AD76" s="100">
        <v>21</v>
      </c>
      <c r="AE76" s="100">
        <v>16354.8</v>
      </c>
      <c r="AF76" s="100">
        <v>11</v>
      </c>
      <c r="AG76" s="100">
        <v>8566.7999999999993</v>
      </c>
      <c r="AH76" s="100">
        <v>17</v>
      </c>
      <c r="AI76" s="100">
        <v>13239.599999999999</v>
      </c>
      <c r="AJ76" s="100">
        <v>20</v>
      </c>
      <c r="AK76" s="100">
        <v>15576</v>
      </c>
      <c r="AL76" s="100">
        <v>18</v>
      </c>
      <c r="AM76" s="100">
        <v>14018.4</v>
      </c>
      <c r="AN76" s="100">
        <v>18</v>
      </c>
      <c r="AO76" s="100">
        <v>14018.4</v>
      </c>
      <c r="AP76" s="100">
        <v>15</v>
      </c>
      <c r="AQ76" s="100">
        <v>11682</v>
      </c>
      <c r="AR76" s="100">
        <v>21</v>
      </c>
      <c r="AS76" s="100">
        <v>16354.8</v>
      </c>
      <c r="AT76" s="100">
        <v>12</v>
      </c>
      <c r="AU76" s="100">
        <v>9345.5999999999985</v>
      </c>
      <c r="AV76" s="100">
        <v>14</v>
      </c>
      <c r="AW76" s="100">
        <v>10903.199999999999</v>
      </c>
      <c r="AX76" s="100">
        <v>16</v>
      </c>
      <c r="AY76" s="100">
        <v>12460.8</v>
      </c>
      <c r="AZ76" s="100">
        <v>15</v>
      </c>
      <c r="BA76" s="100">
        <v>11682</v>
      </c>
      <c r="BB76" s="100">
        <v>19</v>
      </c>
      <c r="BC76" s="100">
        <v>14797.199999999999</v>
      </c>
      <c r="BD76" s="100">
        <v>19</v>
      </c>
      <c r="BE76" s="100">
        <v>14797.199999999999</v>
      </c>
      <c r="BF76" s="100">
        <v>20</v>
      </c>
      <c r="BG76" s="100">
        <v>15576</v>
      </c>
      <c r="BH76" s="100">
        <v>14</v>
      </c>
      <c r="BI76" s="100">
        <v>10903.199999999999</v>
      </c>
      <c r="BJ76" s="100">
        <v>14</v>
      </c>
      <c r="BK76" s="100">
        <v>10903.199999999999</v>
      </c>
      <c r="BL76" s="100">
        <v>12</v>
      </c>
      <c r="BM76" s="100">
        <v>9345.5999999999985</v>
      </c>
      <c r="BN76" s="100">
        <v>15</v>
      </c>
      <c r="BO76" s="100">
        <v>11682</v>
      </c>
      <c r="BP76" s="100">
        <v>14</v>
      </c>
      <c r="BQ76" s="100">
        <v>10903.199999999999</v>
      </c>
      <c r="BR76" s="100">
        <v>11</v>
      </c>
      <c r="BS76" s="100">
        <v>8566.7999999999993</v>
      </c>
      <c r="BT76" s="100">
        <v>19</v>
      </c>
      <c r="BU76" s="100">
        <v>14797.199999999999</v>
      </c>
      <c r="BV76" s="100">
        <v>13</v>
      </c>
      <c r="BW76" s="100">
        <v>10124.4</v>
      </c>
      <c r="BX76" s="100">
        <v>24</v>
      </c>
      <c r="BY76" s="100">
        <v>18691.199999999997</v>
      </c>
      <c r="BZ76" s="100">
        <v>13</v>
      </c>
      <c r="CA76" s="100">
        <v>10124.4</v>
      </c>
      <c r="CB76" s="100">
        <v>13</v>
      </c>
      <c r="CC76" s="100">
        <v>10124.4</v>
      </c>
      <c r="CD76" s="100">
        <v>19</v>
      </c>
      <c r="CE76" s="100">
        <v>14797.199999999999</v>
      </c>
      <c r="CF76" s="100">
        <v>13</v>
      </c>
      <c r="CG76" s="100">
        <v>10124.4</v>
      </c>
      <c r="CH76" s="100">
        <v>17</v>
      </c>
      <c r="CI76" s="100">
        <v>13239.599999999999</v>
      </c>
      <c r="CJ76" s="100">
        <v>23</v>
      </c>
      <c r="CK76" s="100">
        <v>17912.399999999998</v>
      </c>
      <c r="CL76" s="100">
        <v>11</v>
      </c>
      <c r="CM76" s="100">
        <v>8566.7999999999993</v>
      </c>
      <c r="CN76" s="100">
        <v>19</v>
      </c>
      <c r="CO76" s="100">
        <v>14797.199999999999</v>
      </c>
      <c r="CP76" s="100">
        <v>20</v>
      </c>
      <c r="CQ76" s="100">
        <v>15576</v>
      </c>
      <c r="CR76" s="100">
        <v>21</v>
      </c>
      <c r="CS76" s="100">
        <v>16354.8</v>
      </c>
      <c r="CT76" s="100">
        <v>22</v>
      </c>
      <c r="CU76" s="100">
        <v>17133.599999999999</v>
      </c>
    </row>
    <row r="77" spans="2:99">
      <c r="C77" s="99" t="s">
        <v>243</v>
      </c>
      <c r="D77" s="100">
        <v>19.638406381303543</v>
      </c>
      <c r="E77" s="100">
        <v>5467.3323365549059</v>
      </c>
      <c r="F77" s="100">
        <v>19</v>
      </c>
      <c r="G77" s="100">
        <v>5289.5999999999995</v>
      </c>
      <c r="H77" s="100">
        <v>15</v>
      </c>
      <c r="I77" s="100">
        <v>4176</v>
      </c>
      <c r="J77" s="100">
        <v>20</v>
      </c>
      <c r="K77" s="100">
        <v>5568</v>
      </c>
      <c r="L77" s="100">
        <v>21</v>
      </c>
      <c r="M77" s="100">
        <v>5846.4</v>
      </c>
      <c r="N77" s="100">
        <v>16</v>
      </c>
      <c r="O77" s="100">
        <v>4454.3999999999996</v>
      </c>
      <c r="P77" s="100">
        <v>17</v>
      </c>
      <c r="Q77" s="100">
        <v>4732.7999999999993</v>
      </c>
      <c r="R77" s="100">
        <v>23</v>
      </c>
      <c r="S77" s="100">
        <v>6403.2</v>
      </c>
      <c r="T77" s="100">
        <v>20</v>
      </c>
      <c r="U77" s="100">
        <v>5568</v>
      </c>
      <c r="V77" s="100">
        <v>15</v>
      </c>
      <c r="W77" s="100">
        <v>4176</v>
      </c>
      <c r="X77" s="100">
        <v>19</v>
      </c>
      <c r="Y77" s="100">
        <v>5289.5999999999995</v>
      </c>
      <c r="Z77" s="100">
        <v>21</v>
      </c>
      <c r="AA77" s="100">
        <v>5846.4</v>
      </c>
      <c r="AB77" s="100">
        <v>17</v>
      </c>
      <c r="AC77" s="100">
        <v>4732.7999999999993</v>
      </c>
      <c r="AD77" s="100">
        <v>21</v>
      </c>
      <c r="AE77" s="100">
        <v>5846.4</v>
      </c>
      <c r="AF77" s="100">
        <v>12</v>
      </c>
      <c r="AG77" s="100">
        <v>3340.7999999999997</v>
      </c>
      <c r="AH77" s="100">
        <v>20</v>
      </c>
      <c r="AI77" s="100">
        <v>5568</v>
      </c>
      <c r="AJ77" s="100">
        <v>22</v>
      </c>
      <c r="AK77" s="100">
        <v>6124.7999999999993</v>
      </c>
      <c r="AL77" s="100">
        <v>18</v>
      </c>
      <c r="AM77" s="100">
        <v>5011.2</v>
      </c>
      <c r="AN77" s="100">
        <v>20</v>
      </c>
      <c r="AO77" s="100">
        <v>5568</v>
      </c>
      <c r="AP77" s="100">
        <v>15</v>
      </c>
      <c r="AQ77" s="100">
        <v>4176</v>
      </c>
      <c r="AR77" s="100">
        <v>22</v>
      </c>
      <c r="AS77" s="100">
        <v>6124.7999999999993</v>
      </c>
      <c r="AT77" s="100">
        <v>12</v>
      </c>
      <c r="AU77" s="100">
        <v>3340.7999999999997</v>
      </c>
      <c r="AV77" s="100">
        <v>13</v>
      </c>
      <c r="AW77" s="100">
        <v>3619.2</v>
      </c>
      <c r="AX77" s="100">
        <v>17</v>
      </c>
      <c r="AY77" s="100">
        <v>4732.7999999999993</v>
      </c>
      <c r="AZ77" s="100">
        <v>17</v>
      </c>
      <c r="BA77" s="100">
        <v>4732.7999999999993</v>
      </c>
      <c r="BB77" s="100">
        <v>19</v>
      </c>
      <c r="BC77" s="100">
        <v>5289.5999999999995</v>
      </c>
      <c r="BD77" s="100">
        <v>21</v>
      </c>
      <c r="BE77" s="100">
        <v>5846.4</v>
      </c>
      <c r="BF77" s="100">
        <v>23</v>
      </c>
      <c r="BG77" s="100">
        <v>6403.2</v>
      </c>
      <c r="BH77" s="100">
        <v>15</v>
      </c>
      <c r="BI77" s="100">
        <v>4176</v>
      </c>
      <c r="BJ77" s="100">
        <v>13</v>
      </c>
      <c r="BK77" s="100">
        <v>3619.2</v>
      </c>
      <c r="BL77" s="100">
        <v>15</v>
      </c>
      <c r="BM77" s="100">
        <v>4176</v>
      </c>
      <c r="BN77" s="100">
        <v>17</v>
      </c>
      <c r="BO77" s="100">
        <v>4732.7999999999993</v>
      </c>
      <c r="BP77" s="100">
        <v>14</v>
      </c>
      <c r="BQ77" s="100">
        <v>3897.5999999999995</v>
      </c>
      <c r="BR77" s="100">
        <v>13</v>
      </c>
      <c r="BS77" s="100">
        <v>3619.2</v>
      </c>
      <c r="BT77" s="100">
        <v>18</v>
      </c>
      <c r="BU77" s="100">
        <v>5011.2</v>
      </c>
      <c r="BV77" s="100">
        <v>15</v>
      </c>
      <c r="BW77" s="100">
        <v>4176</v>
      </c>
      <c r="BX77" s="100">
        <v>24</v>
      </c>
      <c r="BY77" s="100">
        <v>6681.5999999999995</v>
      </c>
      <c r="BZ77" s="100">
        <v>13</v>
      </c>
      <c r="CA77" s="100">
        <v>3619.2</v>
      </c>
      <c r="CB77" s="100">
        <v>13</v>
      </c>
      <c r="CC77" s="100">
        <v>3619.2</v>
      </c>
      <c r="CD77" s="100">
        <v>20</v>
      </c>
      <c r="CE77" s="100">
        <v>5568</v>
      </c>
      <c r="CF77" s="100">
        <v>15</v>
      </c>
      <c r="CG77" s="100">
        <v>4176</v>
      </c>
      <c r="CH77" s="100">
        <v>20</v>
      </c>
      <c r="CI77" s="100">
        <v>5568</v>
      </c>
      <c r="CJ77" s="100">
        <v>26</v>
      </c>
      <c r="CK77" s="100">
        <v>7238.4</v>
      </c>
      <c r="CL77" s="100">
        <v>14</v>
      </c>
      <c r="CM77" s="100">
        <v>3897.5999999999995</v>
      </c>
      <c r="CN77" s="100">
        <v>20</v>
      </c>
      <c r="CO77" s="100">
        <v>5568</v>
      </c>
      <c r="CP77" s="100">
        <v>22</v>
      </c>
      <c r="CQ77" s="100">
        <v>6124.7999999999993</v>
      </c>
      <c r="CR77" s="100">
        <v>20</v>
      </c>
      <c r="CS77" s="100">
        <v>5568</v>
      </c>
      <c r="CT77" s="100">
        <v>20</v>
      </c>
      <c r="CU77" s="100">
        <v>5568</v>
      </c>
    </row>
    <row r="78" spans="2:99">
      <c r="C78" s="99" t="s">
        <v>244</v>
      </c>
      <c r="D78" s="100">
        <v>19.638406381303543</v>
      </c>
      <c r="E78" s="100">
        <v>10840.400322479556</v>
      </c>
      <c r="F78" s="100">
        <v>19</v>
      </c>
      <c r="G78" s="100">
        <v>10488</v>
      </c>
      <c r="H78" s="100">
        <v>13</v>
      </c>
      <c r="I78" s="100">
        <v>7176</v>
      </c>
      <c r="J78" s="100">
        <v>21</v>
      </c>
      <c r="K78" s="100">
        <v>11592</v>
      </c>
      <c r="L78" s="100">
        <v>18</v>
      </c>
      <c r="M78" s="100">
        <v>9936</v>
      </c>
      <c r="N78" s="100">
        <v>16</v>
      </c>
      <c r="O78" s="100">
        <v>8832</v>
      </c>
      <c r="P78" s="100">
        <v>15</v>
      </c>
      <c r="Q78" s="100">
        <v>8280</v>
      </c>
      <c r="R78" s="100">
        <v>21</v>
      </c>
      <c r="S78" s="100">
        <v>11592</v>
      </c>
      <c r="T78" s="100">
        <v>18</v>
      </c>
      <c r="U78" s="100">
        <v>9936</v>
      </c>
      <c r="V78" s="100">
        <v>16</v>
      </c>
      <c r="W78" s="100">
        <v>8832</v>
      </c>
      <c r="X78" s="100">
        <v>18</v>
      </c>
      <c r="Y78" s="100">
        <v>9936</v>
      </c>
      <c r="Z78" s="100">
        <v>23</v>
      </c>
      <c r="AA78" s="100">
        <v>12696</v>
      </c>
      <c r="AB78" s="100">
        <v>16</v>
      </c>
      <c r="AC78" s="100">
        <v>8832</v>
      </c>
      <c r="AD78" s="100">
        <v>21</v>
      </c>
      <c r="AE78" s="100">
        <v>11592</v>
      </c>
      <c r="AF78" s="100">
        <v>10</v>
      </c>
      <c r="AG78" s="100">
        <v>5520</v>
      </c>
      <c r="AH78" s="100">
        <v>19</v>
      </c>
      <c r="AI78" s="100">
        <v>10488</v>
      </c>
      <c r="AJ78" s="100">
        <v>22</v>
      </c>
      <c r="AK78" s="100">
        <v>12144</v>
      </c>
      <c r="AL78" s="100">
        <v>17</v>
      </c>
      <c r="AM78" s="100">
        <v>9384</v>
      </c>
      <c r="AN78" s="100">
        <v>18</v>
      </c>
      <c r="AO78" s="100">
        <v>9936</v>
      </c>
      <c r="AP78" s="100">
        <v>16</v>
      </c>
      <c r="AQ78" s="100">
        <v>8832</v>
      </c>
      <c r="AR78" s="100">
        <v>20</v>
      </c>
      <c r="AS78" s="100">
        <v>11040</v>
      </c>
      <c r="AT78" s="100">
        <v>13</v>
      </c>
      <c r="AU78" s="100">
        <v>7176</v>
      </c>
      <c r="AV78" s="100">
        <v>15</v>
      </c>
      <c r="AW78" s="100">
        <v>8280</v>
      </c>
      <c r="AX78" s="100">
        <v>20</v>
      </c>
      <c r="AY78" s="100">
        <v>11040</v>
      </c>
      <c r="AZ78" s="100">
        <v>15</v>
      </c>
      <c r="BA78" s="100">
        <v>8280</v>
      </c>
      <c r="BB78" s="100">
        <v>18</v>
      </c>
      <c r="BC78" s="100">
        <v>9936</v>
      </c>
      <c r="BD78" s="100">
        <v>22</v>
      </c>
      <c r="BE78" s="100">
        <v>12144</v>
      </c>
      <c r="BF78" s="100">
        <v>21</v>
      </c>
      <c r="BG78" s="100">
        <v>11592</v>
      </c>
      <c r="BH78" s="100">
        <v>15</v>
      </c>
      <c r="BI78" s="100">
        <v>8280</v>
      </c>
      <c r="BJ78" s="100">
        <v>14</v>
      </c>
      <c r="BK78" s="100">
        <v>7728</v>
      </c>
      <c r="BL78" s="100">
        <v>14</v>
      </c>
      <c r="BM78" s="100">
        <v>7728</v>
      </c>
      <c r="BN78" s="100">
        <v>17</v>
      </c>
      <c r="BO78" s="100">
        <v>9384</v>
      </c>
      <c r="BP78" s="100">
        <v>15</v>
      </c>
      <c r="BQ78" s="100">
        <v>8280</v>
      </c>
      <c r="BR78" s="100">
        <v>12</v>
      </c>
      <c r="BS78" s="100">
        <v>6624</v>
      </c>
      <c r="BT78" s="100">
        <v>20</v>
      </c>
      <c r="BU78" s="100">
        <v>11040</v>
      </c>
      <c r="BV78" s="100">
        <v>14</v>
      </c>
      <c r="BW78" s="100">
        <v>7728</v>
      </c>
      <c r="BX78" s="100">
        <v>21</v>
      </c>
      <c r="BY78" s="100">
        <v>11592</v>
      </c>
      <c r="BZ78" s="100">
        <v>13</v>
      </c>
      <c r="CA78" s="100">
        <v>7176</v>
      </c>
      <c r="CB78" s="100">
        <v>14</v>
      </c>
      <c r="CC78" s="100">
        <v>7728</v>
      </c>
      <c r="CD78" s="100">
        <v>20</v>
      </c>
      <c r="CE78" s="100">
        <v>11040</v>
      </c>
      <c r="CF78" s="100">
        <v>13</v>
      </c>
      <c r="CG78" s="100">
        <v>7176</v>
      </c>
      <c r="CH78" s="100">
        <v>17</v>
      </c>
      <c r="CI78" s="100">
        <v>9384</v>
      </c>
      <c r="CJ78" s="100">
        <v>25</v>
      </c>
      <c r="CK78" s="100">
        <v>13800</v>
      </c>
      <c r="CL78" s="100">
        <v>13</v>
      </c>
      <c r="CM78" s="100">
        <v>7176</v>
      </c>
      <c r="CN78" s="100">
        <v>19</v>
      </c>
      <c r="CO78" s="100">
        <v>10488</v>
      </c>
      <c r="CP78" s="100">
        <v>22</v>
      </c>
      <c r="CQ78" s="100">
        <v>12144</v>
      </c>
      <c r="CR78" s="100">
        <v>18</v>
      </c>
      <c r="CS78" s="100">
        <v>9936</v>
      </c>
      <c r="CT78" s="100">
        <v>23</v>
      </c>
      <c r="CU78" s="100">
        <v>12696</v>
      </c>
    </row>
    <row r="79" spans="2:99">
      <c r="C79" s="99" t="s">
        <v>245</v>
      </c>
      <c r="D79" s="100">
        <v>17.696443325058411</v>
      </c>
      <c r="E79" s="100">
        <v>13399.746885734228</v>
      </c>
      <c r="F79" s="100">
        <v>15</v>
      </c>
      <c r="G79" s="100">
        <v>11357.999999999998</v>
      </c>
      <c r="H79" s="100">
        <v>14</v>
      </c>
      <c r="I79" s="100">
        <v>10600.8</v>
      </c>
      <c r="J79" s="100">
        <v>19</v>
      </c>
      <c r="K79" s="100">
        <v>14386.8</v>
      </c>
      <c r="L79" s="100">
        <v>20</v>
      </c>
      <c r="M79" s="100">
        <v>15143.999999999998</v>
      </c>
      <c r="N79" s="100">
        <v>17</v>
      </c>
      <c r="O79" s="100">
        <v>12872.4</v>
      </c>
      <c r="P79" s="100">
        <v>15</v>
      </c>
      <c r="Q79" s="100">
        <v>11357.999999999998</v>
      </c>
      <c r="R79" s="100">
        <v>19</v>
      </c>
      <c r="S79" s="100">
        <v>14386.8</v>
      </c>
      <c r="T79" s="100">
        <v>19</v>
      </c>
      <c r="U79" s="100">
        <v>14386.8</v>
      </c>
      <c r="V79" s="100">
        <v>14</v>
      </c>
      <c r="W79" s="100">
        <v>10600.8</v>
      </c>
      <c r="X79" s="100">
        <v>20</v>
      </c>
      <c r="Y79" s="100">
        <v>15143.999999999998</v>
      </c>
      <c r="Z79" s="100">
        <v>21</v>
      </c>
      <c r="AA79" s="100">
        <v>15901.199999999999</v>
      </c>
      <c r="AB79" s="100">
        <v>16</v>
      </c>
      <c r="AC79" s="100">
        <v>12115.199999999999</v>
      </c>
      <c r="AD79" s="100">
        <v>21</v>
      </c>
      <c r="AE79" s="100">
        <v>15901.199999999999</v>
      </c>
      <c r="AF79" s="100">
        <v>10</v>
      </c>
      <c r="AG79" s="100">
        <v>7571.9999999999991</v>
      </c>
      <c r="AH79" s="100">
        <v>17</v>
      </c>
      <c r="AI79" s="100">
        <v>12872.4</v>
      </c>
      <c r="AJ79" s="100">
        <v>22</v>
      </c>
      <c r="AK79" s="100">
        <v>16658.399999999998</v>
      </c>
      <c r="AL79" s="100">
        <v>17</v>
      </c>
      <c r="AM79" s="100">
        <v>12872.4</v>
      </c>
      <c r="AN79" s="100">
        <v>17</v>
      </c>
      <c r="AO79" s="100">
        <v>12872.4</v>
      </c>
      <c r="AP79" s="100">
        <v>14</v>
      </c>
      <c r="AQ79" s="100">
        <v>10600.8</v>
      </c>
      <c r="AR79" s="100">
        <v>21</v>
      </c>
      <c r="AS79" s="100">
        <v>15901.199999999999</v>
      </c>
      <c r="AT79" s="100">
        <v>11</v>
      </c>
      <c r="AU79" s="100">
        <v>8329.1999999999989</v>
      </c>
      <c r="AV79" s="100">
        <v>13</v>
      </c>
      <c r="AW79" s="100">
        <v>9843.5999999999985</v>
      </c>
      <c r="AX79" s="100">
        <v>17</v>
      </c>
      <c r="AY79" s="100">
        <v>12872.4</v>
      </c>
      <c r="AZ79" s="100">
        <v>16</v>
      </c>
      <c r="BA79" s="100">
        <v>12115.199999999999</v>
      </c>
      <c r="BB79" s="100">
        <v>19</v>
      </c>
      <c r="BC79" s="100">
        <v>14386.8</v>
      </c>
      <c r="BD79" s="100">
        <v>19</v>
      </c>
      <c r="BE79" s="100">
        <v>14386.8</v>
      </c>
      <c r="BF79" s="100">
        <v>18</v>
      </c>
      <c r="BG79" s="100">
        <v>13629.599999999999</v>
      </c>
      <c r="BH79" s="100">
        <v>14</v>
      </c>
      <c r="BI79" s="100">
        <v>10600.8</v>
      </c>
      <c r="BJ79" s="100">
        <v>14</v>
      </c>
      <c r="BK79" s="100">
        <v>10600.8</v>
      </c>
      <c r="BL79" s="100">
        <v>11</v>
      </c>
      <c r="BM79" s="100">
        <v>8329.1999999999989</v>
      </c>
      <c r="BN79" s="100">
        <v>15</v>
      </c>
      <c r="BO79" s="100">
        <v>11357.999999999998</v>
      </c>
      <c r="BP79" s="100">
        <v>15</v>
      </c>
      <c r="BQ79" s="100">
        <v>11357.999999999998</v>
      </c>
      <c r="BR79" s="100">
        <v>12</v>
      </c>
      <c r="BS79" s="100">
        <v>9086.4</v>
      </c>
      <c r="BT79" s="100">
        <v>19</v>
      </c>
      <c r="BU79" s="100">
        <v>14386.8</v>
      </c>
      <c r="BV79" s="100">
        <v>14</v>
      </c>
      <c r="BW79" s="100">
        <v>10600.8</v>
      </c>
      <c r="BX79" s="100">
        <v>21</v>
      </c>
      <c r="BY79" s="100">
        <v>15901.199999999999</v>
      </c>
      <c r="BZ79" s="100">
        <v>13</v>
      </c>
      <c r="CA79" s="100">
        <v>9843.5999999999985</v>
      </c>
      <c r="CB79" s="100">
        <v>12</v>
      </c>
      <c r="CC79" s="100">
        <v>9086.4</v>
      </c>
      <c r="CD79" s="100">
        <v>17</v>
      </c>
      <c r="CE79" s="100">
        <v>12872.4</v>
      </c>
      <c r="CF79" s="100">
        <v>12</v>
      </c>
      <c r="CG79" s="100">
        <v>9086.4</v>
      </c>
      <c r="CH79" s="100">
        <v>19</v>
      </c>
      <c r="CI79" s="100">
        <v>14386.8</v>
      </c>
      <c r="CJ79" s="100">
        <v>22</v>
      </c>
      <c r="CK79" s="100">
        <v>16658.399999999998</v>
      </c>
      <c r="CL79" s="100">
        <v>13</v>
      </c>
      <c r="CM79" s="100">
        <v>9843.5999999999985</v>
      </c>
      <c r="CN79" s="100">
        <v>21</v>
      </c>
      <c r="CO79" s="100">
        <v>15901.199999999999</v>
      </c>
      <c r="CP79" s="100">
        <v>23</v>
      </c>
      <c r="CQ79" s="100">
        <v>17415.599999999999</v>
      </c>
      <c r="CR79" s="100">
        <v>20</v>
      </c>
      <c r="CS79" s="100">
        <v>15143.999999999998</v>
      </c>
      <c r="CT79" s="100">
        <v>19</v>
      </c>
      <c r="CU79" s="100">
        <v>14386.8</v>
      </c>
    </row>
    <row r="80" spans="2:99">
      <c r="C80" s="99" t="s">
        <v>246</v>
      </c>
      <c r="D80" s="100">
        <v>21.725461796935846</v>
      </c>
      <c r="E80" s="100">
        <v>17493.341838892742</v>
      </c>
      <c r="F80" s="100">
        <v>16</v>
      </c>
      <c r="G80" s="100">
        <v>12883.199999999999</v>
      </c>
      <c r="H80" s="100">
        <v>14</v>
      </c>
      <c r="I80" s="100">
        <v>11272.8</v>
      </c>
      <c r="J80" s="100">
        <v>19</v>
      </c>
      <c r="K80" s="100">
        <v>15298.8</v>
      </c>
      <c r="L80" s="100">
        <v>19</v>
      </c>
      <c r="M80" s="100">
        <v>15298.8</v>
      </c>
      <c r="N80" s="100">
        <v>17</v>
      </c>
      <c r="O80" s="100">
        <v>13688.4</v>
      </c>
      <c r="P80" s="100">
        <v>16</v>
      </c>
      <c r="Q80" s="100">
        <v>12883.199999999999</v>
      </c>
      <c r="R80" s="100">
        <v>21</v>
      </c>
      <c r="S80" s="100">
        <v>16909.199999999997</v>
      </c>
      <c r="T80" s="100">
        <v>20</v>
      </c>
      <c r="U80" s="100">
        <v>16103.999999999998</v>
      </c>
      <c r="V80" s="100">
        <v>16</v>
      </c>
      <c r="W80" s="100">
        <v>12883.199999999999</v>
      </c>
      <c r="X80" s="100">
        <v>17</v>
      </c>
      <c r="Y80" s="100">
        <v>13688.4</v>
      </c>
      <c r="Z80" s="100">
        <v>20</v>
      </c>
      <c r="AA80" s="100">
        <v>16103.999999999998</v>
      </c>
      <c r="AB80" s="100">
        <v>15</v>
      </c>
      <c r="AC80" s="100">
        <v>12077.999999999998</v>
      </c>
      <c r="AD80" s="100">
        <v>19</v>
      </c>
      <c r="AE80" s="100">
        <v>15298.8</v>
      </c>
      <c r="AF80" s="100">
        <v>11</v>
      </c>
      <c r="AG80" s="100">
        <v>8857.1999999999989</v>
      </c>
      <c r="AH80" s="100">
        <v>17</v>
      </c>
      <c r="AI80" s="100">
        <v>13688.4</v>
      </c>
      <c r="AJ80" s="100">
        <v>22</v>
      </c>
      <c r="AK80" s="100">
        <v>17714.399999999998</v>
      </c>
      <c r="AL80" s="100">
        <v>17</v>
      </c>
      <c r="AM80" s="100">
        <v>13688.4</v>
      </c>
      <c r="AN80" s="100">
        <v>16</v>
      </c>
      <c r="AO80" s="100">
        <v>12883.199999999999</v>
      </c>
      <c r="AP80" s="100">
        <v>14</v>
      </c>
      <c r="AQ80" s="100">
        <v>11272.8</v>
      </c>
      <c r="AR80" s="100">
        <v>19</v>
      </c>
      <c r="AS80" s="100">
        <v>15298.8</v>
      </c>
      <c r="AT80" s="100">
        <v>12</v>
      </c>
      <c r="AU80" s="100">
        <v>9662.4</v>
      </c>
      <c r="AV80" s="100">
        <v>14</v>
      </c>
      <c r="AW80" s="100">
        <v>11272.8</v>
      </c>
      <c r="AX80" s="100">
        <v>18</v>
      </c>
      <c r="AY80" s="100">
        <v>14493.599999999999</v>
      </c>
      <c r="AZ80" s="100">
        <v>14</v>
      </c>
      <c r="BA80" s="100">
        <v>11272.8</v>
      </c>
      <c r="BB80" s="100">
        <v>20</v>
      </c>
      <c r="BC80" s="100">
        <v>16103.999999999998</v>
      </c>
      <c r="BD80" s="100">
        <v>18</v>
      </c>
      <c r="BE80" s="100">
        <v>14493.599999999999</v>
      </c>
      <c r="BF80" s="100">
        <v>18</v>
      </c>
      <c r="BG80" s="100">
        <v>14493.599999999999</v>
      </c>
      <c r="BH80" s="100">
        <v>12</v>
      </c>
      <c r="BI80" s="100">
        <v>9662.4</v>
      </c>
      <c r="BJ80" s="100">
        <v>13</v>
      </c>
      <c r="BK80" s="100">
        <v>10467.599999999999</v>
      </c>
      <c r="BL80" s="100">
        <v>14</v>
      </c>
      <c r="BM80" s="100">
        <v>11272.8</v>
      </c>
      <c r="BN80" s="100">
        <v>15</v>
      </c>
      <c r="BO80" s="100">
        <v>12077.999999999998</v>
      </c>
      <c r="BP80" s="100">
        <v>14</v>
      </c>
      <c r="BQ80" s="100">
        <v>11272.8</v>
      </c>
      <c r="BR80" s="100">
        <v>11</v>
      </c>
      <c r="BS80" s="100">
        <v>8857.1999999999989</v>
      </c>
      <c r="BT80" s="100">
        <v>17</v>
      </c>
      <c r="BU80" s="100">
        <v>13688.4</v>
      </c>
      <c r="BV80" s="100">
        <v>14</v>
      </c>
      <c r="BW80" s="100">
        <v>11272.8</v>
      </c>
      <c r="BX80" s="100">
        <v>20</v>
      </c>
      <c r="BY80" s="100">
        <v>16103.999999999998</v>
      </c>
      <c r="BZ80" s="100">
        <v>11</v>
      </c>
      <c r="CA80" s="100">
        <v>8857.1999999999989</v>
      </c>
      <c r="CB80" s="100">
        <v>13</v>
      </c>
      <c r="CC80" s="100">
        <v>10467.599999999999</v>
      </c>
      <c r="CD80" s="100">
        <v>19</v>
      </c>
      <c r="CE80" s="100">
        <v>15298.8</v>
      </c>
      <c r="CF80" s="100">
        <v>12</v>
      </c>
      <c r="CG80" s="100">
        <v>9662.4</v>
      </c>
      <c r="CH80" s="100">
        <v>18</v>
      </c>
      <c r="CI80" s="100">
        <v>14493.599999999999</v>
      </c>
      <c r="CJ80" s="100">
        <v>20</v>
      </c>
      <c r="CK80" s="100">
        <v>16103.999999999998</v>
      </c>
      <c r="CL80" s="100">
        <v>11</v>
      </c>
      <c r="CM80" s="100">
        <v>8857.1999999999989</v>
      </c>
      <c r="CN80" s="100">
        <v>21</v>
      </c>
      <c r="CO80" s="100">
        <v>16909.199999999997</v>
      </c>
      <c r="CP80" s="100">
        <v>23</v>
      </c>
      <c r="CQ80" s="100">
        <v>18519.599999999999</v>
      </c>
      <c r="CR80" s="100">
        <v>20</v>
      </c>
      <c r="CS80" s="100">
        <v>16103.999999999998</v>
      </c>
      <c r="CT80" s="100">
        <v>21</v>
      </c>
      <c r="CU80" s="100">
        <v>16909.199999999997</v>
      </c>
    </row>
    <row r="81" spans="2:99">
      <c r="C81" s="99" t="s">
        <v>247</v>
      </c>
      <c r="D81" s="100">
        <v>18.667424853180979</v>
      </c>
      <c r="E81" s="100">
        <v>14067.771369357186</v>
      </c>
      <c r="F81" s="100">
        <v>18</v>
      </c>
      <c r="G81" s="100">
        <v>13564.800000000001</v>
      </c>
      <c r="H81" s="100">
        <v>14</v>
      </c>
      <c r="I81" s="100">
        <v>10550.4</v>
      </c>
      <c r="J81" s="100">
        <v>18</v>
      </c>
      <c r="K81" s="100">
        <v>13564.800000000001</v>
      </c>
      <c r="L81" s="100">
        <v>21</v>
      </c>
      <c r="M81" s="100">
        <v>15825.6</v>
      </c>
      <c r="N81" s="100">
        <v>16</v>
      </c>
      <c r="O81" s="100">
        <v>12057.6</v>
      </c>
      <c r="P81" s="100">
        <v>17</v>
      </c>
      <c r="Q81" s="100">
        <v>12811.2</v>
      </c>
      <c r="R81" s="100">
        <v>21</v>
      </c>
      <c r="S81" s="100">
        <v>15825.6</v>
      </c>
      <c r="T81" s="100">
        <v>17</v>
      </c>
      <c r="U81" s="100">
        <v>12811.2</v>
      </c>
      <c r="V81" s="100">
        <v>16</v>
      </c>
      <c r="W81" s="100">
        <v>12057.6</v>
      </c>
      <c r="X81" s="100">
        <v>20</v>
      </c>
      <c r="Y81" s="100">
        <v>15072</v>
      </c>
      <c r="Z81" s="100">
        <v>20</v>
      </c>
      <c r="AA81" s="100">
        <v>15072</v>
      </c>
      <c r="AB81" s="100">
        <v>15</v>
      </c>
      <c r="AC81" s="100">
        <v>11304</v>
      </c>
      <c r="AD81" s="100">
        <v>20</v>
      </c>
      <c r="AE81" s="100">
        <v>15072</v>
      </c>
      <c r="AF81" s="100">
        <v>11</v>
      </c>
      <c r="AG81" s="100">
        <v>8289.6</v>
      </c>
      <c r="AH81" s="100">
        <v>19</v>
      </c>
      <c r="AI81" s="100">
        <v>14318.4</v>
      </c>
      <c r="AJ81" s="100">
        <v>20</v>
      </c>
      <c r="AK81" s="100">
        <v>15072</v>
      </c>
      <c r="AL81" s="100">
        <v>17</v>
      </c>
      <c r="AM81" s="100">
        <v>12811.2</v>
      </c>
      <c r="AN81" s="100">
        <v>16</v>
      </c>
      <c r="AO81" s="100">
        <v>12057.6</v>
      </c>
      <c r="AP81" s="100">
        <v>14</v>
      </c>
      <c r="AQ81" s="100">
        <v>10550.4</v>
      </c>
      <c r="AR81" s="100">
        <v>19</v>
      </c>
      <c r="AS81" s="100">
        <v>14318.4</v>
      </c>
      <c r="AT81" s="100">
        <v>12</v>
      </c>
      <c r="AU81" s="100">
        <v>9043.2000000000007</v>
      </c>
      <c r="AV81" s="100">
        <v>13</v>
      </c>
      <c r="AW81" s="100">
        <v>9796.8000000000011</v>
      </c>
      <c r="AX81" s="100">
        <v>17</v>
      </c>
      <c r="AY81" s="100">
        <v>12811.2</v>
      </c>
      <c r="AZ81" s="100">
        <v>16</v>
      </c>
      <c r="BA81" s="100">
        <v>12057.6</v>
      </c>
      <c r="BB81" s="100">
        <v>18</v>
      </c>
      <c r="BC81" s="100">
        <v>13564.800000000001</v>
      </c>
      <c r="BD81" s="100">
        <v>21</v>
      </c>
      <c r="BE81" s="100">
        <v>15825.6</v>
      </c>
      <c r="BF81" s="100">
        <v>21</v>
      </c>
      <c r="BG81" s="100">
        <v>15825.6</v>
      </c>
      <c r="BH81" s="100">
        <v>14</v>
      </c>
      <c r="BI81" s="100">
        <v>10550.4</v>
      </c>
      <c r="BJ81" s="100">
        <v>14</v>
      </c>
      <c r="BK81" s="100">
        <v>10550.4</v>
      </c>
      <c r="BL81" s="100">
        <v>12</v>
      </c>
      <c r="BM81" s="100">
        <v>9043.2000000000007</v>
      </c>
      <c r="BN81" s="100">
        <v>14</v>
      </c>
      <c r="BO81" s="100">
        <v>10550.4</v>
      </c>
      <c r="BP81" s="100">
        <v>15</v>
      </c>
      <c r="BQ81" s="100">
        <v>11304</v>
      </c>
      <c r="BR81" s="100">
        <v>11</v>
      </c>
      <c r="BS81" s="100">
        <v>8289.6</v>
      </c>
      <c r="BT81" s="100">
        <v>19</v>
      </c>
      <c r="BU81" s="100">
        <v>14318.4</v>
      </c>
      <c r="BV81" s="100">
        <v>13</v>
      </c>
      <c r="BW81" s="100">
        <v>9796.8000000000011</v>
      </c>
      <c r="BX81" s="100">
        <v>22</v>
      </c>
      <c r="BY81" s="100">
        <v>16579.2</v>
      </c>
      <c r="BZ81" s="100">
        <v>12</v>
      </c>
      <c r="CA81" s="100">
        <v>9043.2000000000007</v>
      </c>
      <c r="CB81" s="100">
        <v>13</v>
      </c>
      <c r="CC81" s="100">
        <v>9796.8000000000011</v>
      </c>
      <c r="CD81" s="100">
        <v>19</v>
      </c>
      <c r="CE81" s="100">
        <v>14318.4</v>
      </c>
      <c r="CF81" s="100">
        <v>13</v>
      </c>
      <c r="CG81" s="100">
        <v>9796.8000000000011</v>
      </c>
      <c r="CH81" s="100">
        <v>20</v>
      </c>
      <c r="CI81" s="100">
        <v>15072</v>
      </c>
      <c r="CJ81" s="100">
        <v>24</v>
      </c>
      <c r="CK81" s="100">
        <v>18086.400000000001</v>
      </c>
      <c r="CL81" s="100">
        <v>13</v>
      </c>
      <c r="CM81" s="100">
        <v>9796.8000000000011</v>
      </c>
      <c r="CN81" s="100">
        <v>18</v>
      </c>
      <c r="CO81" s="100">
        <v>13564.800000000001</v>
      </c>
      <c r="CP81" s="100">
        <v>21</v>
      </c>
      <c r="CQ81" s="100">
        <v>15825.6</v>
      </c>
      <c r="CR81" s="100">
        <v>18</v>
      </c>
      <c r="CS81" s="100">
        <v>13564.800000000001</v>
      </c>
      <c r="CT81" s="100">
        <v>22</v>
      </c>
      <c r="CU81" s="100">
        <v>16579.2</v>
      </c>
    </row>
    <row r="82" spans="2:99">
      <c r="C82" s="99" t="s">
        <v>248</v>
      </c>
      <c r="D82" s="100">
        <v>19.696443325058411</v>
      </c>
      <c r="E82" s="100">
        <v>10021.550363789718</v>
      </c>
      <c r="F82" s="100">
        <v>17</v>
      </c>
      <c r="G82" s="100">
        <v>8649.5999999999985</v>
      </c>
      <c r="H82" s="100">
        <v>13</v>
      </c>
      <c r="I82" s="100">
        <v>6614.3999999999987</v>
      </c>
      <c r="J82" s="100">
        <v>17</v>
      </c>
      <c r="K82" s="100">
        <v>8649.5999999999985</v>
      </c>
      <c r="L82" s="100">
        <v>21</v>
      </c>
      <c r="M82" s="100">
        <v>10684.799999999997</v>
      </c>
      <c r="N82" s="100">
        <v>16</v>
      </c>
      <c r="O82" s="100">
        <v>8140.7999999999984</v>
      </c>
      <c r="P82" s="100">
        <v>18</v>
      </c>
      <c r="Q82" s="100">
        <v>9158.3999999999978</v>
      </c>
      <c r="R82" s="100">
        <v>20</v>
      </c>
      <c r="S82" s="100">
        <v>10175.999999999998</v>
      </c>
      <c r="T82" s="100">
        <v>20</v>
      </c>
      <c r="U82" s="100">
        <v>10175.999999999998</v>
      </c>
      <c r="V82" s="100">
        <v>16</v>
      </c>
      <c r="W82" s="100">
        <v>8140.7999999999984</v>
      </c>
      <c r="X82" s="100">
        <v>20</v>
      </c>
      <c r="Y82" s="100">
        <v>10175.999999999998</v>
      </c>
      <c r="Z82" s="100">
        <v>19</v>
      </c>
      <c r="AA82" s="100">
        <v>9667.1999999999989</v>
      </c>
      <c r="AB82" s="100">
        <v>16</v>
      </c>
      <c r="AC82" s="100">
        <v>8140.7999999999984</v>
      </c>
      <c r="AD82" s="100">
        <v>21</v>
      </c>
      <c r="AE82" s="100">
        <v>10684.799999999997</v>
      </c>
      <c r="AF82" s="100">
        <v>10</v>
      </c>
      <c r="AG82" s="100">
        <v>5087.9999999999991</v>
      </c>
      <c r="AH82" s="100">
        <v>20</v>
      </c>
      <c r="AI82" s="100">
        <v>10175.999999999998</v>
      </c>
      <c r="AJ82" s="100">
        <v>21</v>
      </c>
      <c r="AK82" s="100">
        <v>10684.799999999997</v>
      </c>
      <c r="AL82" s="100">
        <v>19</v>
      </c>
      <c r="AM82" s="100">
        <v>9667.1999999999989</v>
      </c>
      <c r="AN82" s="100">
        <v>18</v>
      </c>
      <c r="AO82" s="100">
        <v>9158.3999999999978</v>
      </c>
      <c r="AP82" s="100">
        <v>14</v>
      </c>
      <c r="AQ82" s="100">
        <v>7123.1999999999989</v>
      </c>
      <c r="AR82" s="100">
        <v>19</v>
      </c>
      <c r="AS82" s="100">
        <v>9667.1999999999989</v>
      </c>
      <c r="AT82" s="100">
        <v>13</v>
      </c>
      <c r="AU82" s="100">
        <v>6614.3999999999987</v>
      </c>
      <c r="AV82" s="100">
        <v>14</v>
      </c>
      <c r="AW82" s="100">
        <v>7123.1999999999989</v>
      </c>
      <c r="AX82" s="100">
        <v>18</v>
      </c>
      <c r="AY82" s="100">
        <v>9158.3999999999978</v>
      </c>
      <c r="AZ82" s="100">
        <v>17</v>
      </c>
      <c r="BA82" s="100">
        <v>8649.5999999999985</v>
      </c>
      <c r="BB82" s="100">
        <v>19</v>
      </c>
      <c r="BC82" s="100">
        <v>9667.1999999999989</v>
      </c>
      <c r="BD82" s="100">
        <v>21</v>
      </c>
      <c r="BE82" s="100">
        <v>10684.799999999997</v>
      </c>
      <c r="BF82" s="100">
        <v>20</v>
      </c>
      <c r="BG82" s="100">
        <v>10175.999999999998</v>
      </c>
      <c r="BH82" s="100">
        <v>13</v>
      </c>
      <c r="BI82" s="100">
        <v>6614.3999999999987</v>
      </c>
      <c r="BJ82" s="100">
        <v>13</v>
      </c>
      <c r="BK82" s="100">
        <v>6614.3999999999987</v>
      </c>
      <c r="BL82" s="100">
        <v>14</v>
      </c>
      <c r="BM82" s="100">
        <v>7123.1999999999989</v>
      </c>
      <c r="BN82" s="100">
        <v>15</v>
      </c>
      <c r="BO82" s="100">
        <v>7631.9999999999982</v>
      </c>
      <c r="BP82" s="100">
        <v>15</v>
      </c>
      <c r="BQ82" s="100">
        <v>7631.9999999999982</v>
      </c>
      <c r="BR82" s="100">
        <v>11</v>
      </c>
      <c r="BS82" s="100">
        <v>5596.7999999999993</v>
      </c>
      <c r="BT82" s="100">
        <v>18</v>
      </c>
      <c r="BU82" s="100">
        <v>9158.3999999999978</v>
      </c>
      <c r="BV82" s="100">
        <v>14</v>
      </c>
      <c r="BW82" s="100">
        <v>7123.1999999999989</v>
      </c>
      <c r="BX82" s="100">
        <v>24</v>
      </c>
      <c r="BY82" s="100">
        <v>12211.199999999997</v>
      </c>
      <c r="BZ82" s="100">
        <v>13</v>
      </c>
      <c r="CA82" s="100">
        <v>6614.3999999999987</v>
      </c>
      <c r="CB82" s="100">
        <v>13</v>
      </c>
      <c r="CC82" s="100">
        <v>6614.3999999999987</v>
      </c>
      <c r="CD82" s="100">
        <v>19</v>
      </c>
      <c r="CE82" s="100">
        <v>9667.1999999999989</v>
      </c>
      <c r="CF82" s="100">
        <v>12</v>
      </c>
      <c r="CG82" s="100">
        <v>6105.5999999999985</v>
      </c>
      <c r="CH82" s="100">
        <v>18</v>
      </c>
      <c r="CI82" s="100">
        <v>9158.3999999999978</v>
      </c>
      <c r="CJ82" s="100">
        <v>24</v>
      </c>
      <c r="CK82" s="100">
        <v>12211.199999999997</v>
      </c>
      <c r="CL82" s="100">
        <v>13</v>
      </c>
      <c r="CM82" s="100">
        <v>6614.3999999999987</v>
      </c>
      <c r="CN82" s="100">
        <v>19</v>
      </c>
      <c r="CO82" s="100">
        <v>9667.1999999999989</v>
      </c>
      <c r="CP82" s="100">
        <v>24</v>
      </c>
      <c r="CQ82" s="100">
        <v>12211.199999999997</v>
      </c>
      <c r="CR82" s="100">
        <v>19</v>
      </c>
      <c r="CS82" s="100">
        <v>9667.1999999999989</v>
      </c>
      <c r="CT82" s="100">
        <v>21</v>
      </c>
      <c r="CU82" s="100">
        <v>10684.799999999997</v>
      </c>
    </row>
    <row r="83" spans="2:99">
      <c r="C83" s="99" t="s">
        <v>249</v>
      </c>
      <c r="D83" s="100">
        <v>19.725461796935846</v>
      </c>
      <c r="E83" s="100">
        <v>16971.7873300836</v>
      </c>
      <c r="F83" s="100">
        <v>17</v>
      </c>
      <c r="G83" s="100">
        <v>14626.8</v>
      </c>
      <c r="H83" s="100">
        <v>13</v>
      </c>
      <c r="I83" s="100">
        <v>11185.199999999999</v>
      </c>
      <c r="J83" s="100">
        <v>18</v>
      </c>
      <c r="K83" s="100">
        <v>15487.199999999999</v>
      </c>
      <c r="L83" s="100">
        <v>18</v>
      </c>
      <c r="M83" s="100">
        <v>15487.199999999999</v>
      </c>
      <c r="N83" s="100">
        <v>15</v>
      </c>
      <c r="O83" s="100">
        <v>12906</v>
      </c>
      <c r="P83" s="100">
        <v>15</v>
      </c>
      <c r="Q83" s="100">
        <v>12906</v>
      </c>
      <c r="R83" s="100">
        <v>20</v>
      </c>
      <c r="S83" s="100">
        <v>17208</v>
      </c>
      <c r="T83" s="100">
        <v>20</v>
      </c>
      <c r="U83" s="100">
        <v>17208</v>
      </c>
      <c r="V83" s="100">
        <v>14</v>
      </c>
      <c r="W83" s="100">
        <v>12045.6</v>
      </c>
      <c r="X83" s="100">
        <v>20</v>
      </c>
      <c r="Y83" s="100">
        <v>17208</v>
      </c>
      <c r="Z83" s="100">
        <v>20</v>
      </c>
      <c r="AA83" s="100">
        <v>17208</v>
      </c>
      <c r="AB83" s="100">
        <v>15</v>
      </c>
      <c r="AC83" s="100">
        <v>12906</v>
      </c>
      <c r="AD83" s="100">
        <v>19</v>
      </c>
      <c r="AE83" s="100">
        <v>16347.6</v>
      </c>
      <c r="AF83" s="100">
        <v>10</v>
      </c>
      <c r="AG83" s="100">
        <v>8604</v>
      </c>
      <c r="AH83" s="100">
        <v>17</v>
      </c>
      <c r="AI83" s="100">
        <v>14626.8</v>
      </c>
      <c r="AJ83" s="100">
        <v>19</v>
      </c>
      <c r="AK83" s="100">
        <v>16347.6</v>
      </c>
      <c r="AL83" s="100">
        <v>19</v>
      </c>
      <c r="AM83" s="100">
        <v>16347.6</v>
      </c>
      <c r="AN83" s="100">
        <v>18</v>
      </c>
      <c r="AO83" s="100">
        <v>15487.199999999999</v>
      </c>
      <c r="AP83" s="100">
        <v>14</v>
      </c>
      <c r="AQ83" s="100">
        <v>12045.6</v>
      </c>
      <c r="AR83" s="100">
        <v>20</v>
      </c>
      <c r="AS83" s="100">
        <v>17208</v>
      </c>
      <c r="AT83" s="100">
        <v>11</v>
      </c>
      <c r="AU83" s="100">
        <v>9464.4</v>
      </c>
      <c r="AV83" s="100">
        <v>14</v>
      </c>
      <c r="AW83" s="100">
        <v>12045.6</v>
      </c>
      <c r="AX83" s="100">
        <v>17</v>
      </c>
      <c r="AY83" s="100">
        <v>14626.8</v>
      </c>
      <c r="AZ83" s="100">
        <v>16</v>
      </c>
      <c r="BA83" s="100">
        <v>13766.4</v>
      </c>
      <c r="BB83" s="100">
        <v>20</v>
      </c>
      <c r="BC83" s="100">
        <v>17208</v>
      </c>
      <c r="BD83" s="100">
        <v>20</v>
      </c>
      <c r="BE83" s="100">
        <v>17208</v>
      </c>
      <c r="BF83" s="100">
        <v>21</v>
      </c>
      <c r="BG83" s="100">
        <v>18068.399999999998</v>
      </c>
      <c r="BH83" s="100">
        <v>12</v>
      </c>
      <c r="BI83" s="100">
        <v>10324.799999999999</v>
      </c>
      <c r="BJ83" s="100">
        <v>14</v>
      </c>
      <c r="BK83" s="100">
        <v>12045.6</v>
      </c>
      <c r="BL83" s="100">
        <v>13</v>
      </c>
      <c r="BM83" s="100">
        <v>11185.199999999999</v>
      </c>
      <c r="BN83" s="100">
        <v>14</v>
      </c>
      <c r="BO83" s="100">
        <v>12045.6</v>
      </c>
      <c r="BP83" s="100">
        <v>16</v>
      </c>
      <c r="BQ83" s="100">
        <v>13766.4</v>
      </c>
      <c r="BR83" s="100">
        <v>12</v>
      </c>
      <c r="BS83" s="100">
        <v>10324.799999999999</v>
      </c>
      <c r="BT83" s="100">
        <v>17</v>
      </c>
      <c r="BU83" s="100">
        <v>14626.8</v>
      </c>
      <c r="BV83" s="100">
        <v>13</v>
      </c>
      <c r="BW83" s="100">
        <v>11185.199999999999</v>
      </c>
      <c r="BX83" s="100">
        <v>23</v>
      </c>
      <c r="BY83" s="100">
        <v>19789.2</v>
      </c>
      <c r="BZ83" s="100">
        <v>11</v>
      </c>
      <c r="CA83" s="100">
        <v>9464.4</v>
      </c>
      <c r="CB83" s="100">
        <v>14</v>
      </c>
      <c r="CC83" s="100">
        <v>12045.6</v>
      </c>
      <c r="CD83" s="100">
        <v>19</v>
      </c>
      <c r="CE83" s="100">
        <v>16347.6</v>
      </c>
      <c r="CF83" s="100">
        <v>14</v>
      </c>
      <c r="CG83" s="100">
        <v>12045.6</v>
      </c>
      <c r="CH83" s="100">
        <v>18</v>
      </c>
      <c r="CI83" s="100">
        <v>15487.199999999999</v>
      </c>
      <c r="CJ83" s="100">
        <v>22</v>
      </c>
      <c r="CK83" s="100">
        <v>18928.8</v>
      </c>
      <c r="CL83" s="100">
        <v>12</v>
      </c>
      <c r="CM83" s="100">
        <v>10324.799999999999</v>
      </c>
      <c r="CN83" s="100">
        <v>17</v>
      </c>
      <c r="CO83" s="100">
        <v>14626.8</v>
      </c>
      <c r="CP83" s="100">
        <v>19</v>
      </c>
      <c r="CQ83" s="100">
        <v>16347.6</v>
      </c>
      <c r="CR83" s="100">
        <v>20</v>
      </c>
      <c r="CS83" s="100">
        <v>17208</v>
      </c>
      <c r="CT83" s="100">
        <v>22</v>
      </c>
      <c r="CU83" s="100">
        <v>18928.8</v>
      </c>
    </row>
    <row r="84" spans="2:99">
      <c r="C84" s="99" t="s">
        <v>250</v>
      </c>
      <c r="D84" s="100">
        <v>18.667424853180979</v>
      </c>
      <c r="E84" s="100">
        <v>14582.992295304979</v>
      </c>
      <c r="F84" s="100">
        <v>18</v>
      </c>
      <c r="G84" s="100">
        <v>14061.599999999999</v>
      </c>
      <c r="H84" s="100">
        <v>14</v>
      </c>
      <c r="I84" s="100">
        <v>10936.8</v>
      </c>
      <c r="J84" s="100">
        <v>17</v>
      </c>
      <c r="K84" s="100">
        <v>13280.4</v>
      </c>
      <c r="L84" s="100">
        <v>19</v>
      </c>
      <c r="M84" s="100">
        <v>14842.8</v>
      </c>
      <c r="N84" s="100">
        <v>17</v>
      </c>
      <c r="O84" s="100">
        <v>13280.4</v>
      </c>
      <c r="P84" s="100">
        <v>16</v>
      </c>
      <c r="Q84" s="100">
        <v>12499.199999999999</v>
      </c>
      <c r="R84" s="100">
        <v>21</v>
      </c>
      <c r="S84" s="100">
        <v>16405.199999999997</v>
      </c>
      <c r="T84" s="100">
        <v>19</v>
      </c>
      <c r="U84" s="100">
        <v>14842.8</v>
      </c>
      <c r="V84" s="100">
        <v>14</v>
      </c>
      <c r="W84" s="100">
        <v>10936.8</v>
      </c>
      <c r="X84" s="100">
        <v>20</v>
      </c>
      <c r="Y84" s="100">
        <v>15623.999999999998</v>
      </c>
      <c r="Z84" s="100">
        <v>19</v>
      </c>
      <c r="AA84" s="100">
        <v>14842.8</v>
      </c>
      <c r="AB84" s="100">
        <v>14</v>
      </c>
      <c r="AC84" s="100">
        <v>10936.8</v>
      </c>
      <c r="AD84" s="100">
        <v>19</v>
      </c>
      <c r="AE84" s="100">
        <v>14842.8</v>
      </c>
      <c r="AF84" s="100">
        <v>11</v>
      </c>
      <c r="AG84" s="100">
        <v>8593.1999999999989</v>
      </c>
      <c r="AH84" s="100">
        <v>18</v>
      </c>
      <c r="AI84" s="100">
        <v>14061.599999999999</v>
      </c>
      <c r="AJ84" s="100">
        <v>20</v>
      </c>
      <c r="AK84" s="100">
        <v>15623.999999999998</v>
      </c>
      <c r="AL84" s="100">
        <v>19</v>
      </c>
      <c r="AM84" s="100">
        <v>14842.8</v>
      </c>
      <c r="AN84" s="100">
        <v>16</v>
      </c>
      <c r="AO84" s="100">
        <v>12499.199999999999</v>
      </c>
      <c r="AP84" s="100">
        <v>14</v>
      </c>
      <c r="AQ84" s="100">
        <v>10936.8</v>
      </c>
      <c r="AR84" s="100">
        <v>21</v>
      </c>
      <c r="AS84" s="100">
        <v>16405.199999999997</v>
      </c>
      <c r="AT84" s="100">
        <v>11</v>
      </c>
      <c r="AU84" s="100">
        <v>8593.1999999999989</v>
      </c>
      <c r="AV84" s="100">
        <v>14</v>
      </c>
      <c r="AW84" s="100">
        <v>10936.8</v>
      </c>
      <c r="AX84" s="100">
        <v>18</v>
      </c>
      <c r="AY84" s="100">
        <v>14061.599999999999</v>
      </c>
      <c r="AZ84" s="100">
        <v>15</v>
      </c>
      <c r="BA84" s="100">
        <v>11717.999999999998</v>
      </c>
      <c r="BB84" s="100">
        <v>20</v>
      </c>
      <c r="BC84" s="100">
        <v>15623.999999999998</v>
      </c>
      <c r="BD84" s="100">
        <v>20</v>
      </c>
      <c r="BE84" s="100">
        <v>15623.999999999998</v>
      </c>
      <c r="BF84" s="100">
        <v>17</v>
      </c>
      <c r="BG84" s="100">
        <v>13280.4</v>
      </c>
      <c r="BH84" s="100">
        <v>12</v>
      </c>
      <c r="BI84" s="100">
        <v>9374.4</v>
      </c>
      <c r="BJ84" s="100">
        <v>14</v>
      </c>
      <c r="BK84" s="100">
        <v>10936.8</v>
      </c>
      <c r="BL84" s="100">
        <v>12</v>
      </c>
      <c r="BM84" s="100">
        <v>9374.4</v>
      </c>
      <c r="BN84" s="100">
        <v>14</v>
      </c>
      <c r="BO84" s="100">
        <v>10936.8</v>
      </c>
      <c r="BP84" s="100">
        <v>13</v>
      </c>
      <c r="BQ84" s="100">
        <v>10155.599999999999</v>
      </c>
      <c r="BR84" s="100">
        <v>11</v>
      </c>
      <c r="BS84" s="100">
        <v>8593.1999999999989</v>
      </c>
      <c r="BT84" s="100">
        <v>18</v>
      </c>
      <c r="BU84" s="100">
        <v>14061.599999999999</v>
      </c>
      <c r="BV84" s="100">
        <v>15</v>
      </c>
      <c r="BW84" s="100">
        <v>11717.999999999998</v>
      </c>
      <c r="BX84" s="100">
        <v>22</v>
      </c>
      <c r="BY84" s="100">
        <v>17186.399999999998</v>
      </c>
      <c r="BZ84" s="100">
        <v>13</v>
      </c>
      <c r="CA84" s="100">
        <v>10155.599999999999</v>
      </c>
      <c r="CB84" s="100">
        <v>12</v>
      </c>
      <c r="CC84" s="100">
        <v>9374.4</v>
      </c>
      <c r="CD84" s="100">
        <v>18</v>
      </c>
      <c r="CE84" s="100">
        <v>14061.599999999999</v>
      </c>
      <c r="CF84" s="100">
        <v>14</v>
      </c>
      <c r="CG84" s="100">
        <v>10936.8</v>
      </c>
      <c r="CH84" s="100">
        <v>17</v>
      </c>
      <c r="CI84" s="100">
        <v>13280.4</v>
      </c>
      <c r="CJ84" s="100">
        <v>23</v>
      </c>
      <c r="CK84" s="100">
        <v>17967.599999999999</v>
      </c>
      <c r="CL84" s="100">
        <v>12</v>
      </c>
      <c r="CM84" s="100">
        <v>9374.4</v>
      </c>
      <c r="CN84" s="100">
        <v>18</v>
      </c>
      <c r="CO84" s="100">
        <v>14061.599999999999</v>
      </c>
      <c r="CP84" s="100">
        <v>24</v>
      </c>
      <c r="CQ84" s="100">
        <v>18748.8</v>
      </c>
      <c r="CR84" s="100">
        <v>19</v>
      </c>
      <c r="CS84" s="100">
        <v>14842.8</v>
      </c>
      <c r="CT84" s="100">
        <v>19</v>
      </c>
      <c r="CU84" s="100">
        <v>14842.8</v>
      </c>
    </row>
    <row r="85" spans="2:99">
      <c r="C85" s="99" t="s">
        <v>251</v>
      </c>
      <c r="D85" s="100">
        <v>20.696443325058411</v>
      </c>
      <c r="E85" s="100">
        <v>3104.4664987587616</v>
      </c>
      <c r="F85" s="100">
        <v>18</v>
      </c>
      <c r="G85" s="100">
        <v>2700</v>
      </c>
      <c r="H85" s="100">
        <v>14</v>
      </c>
      <c r="I85" s="100">
        <v>2100</v>
      </c>
      <c r="J85" s="100">
        <v>19</v>
      </c>
      <c r="K85" s="100">
        <v>2850</v>
      </c>
      <c r="L85" s="100">
        <v>22</v>
      </c>
      <c r="M85" s="100">
        <v>3300</v>
      </c>
      <c r="N85" s="100">
        <v>17</v>
      </c>
      <c r="O85" s="100">
        <v>2550</v>
      </c>
      <c r="P85" s="100">
        <v>17</v>
      </c>
      <c r="Q85" s="100">
        <v>2550</v>
      </c>
      <c r="R85" s="100">
        <v>23</v>
      </c>
      <c r="S85" s="100">
        <v>3450</v>
      </c>
      <c r="T85" s="100">
        <v>22</v>
      </c>
      <c r="U85" s="100">
        <v>3300</v>
      </c>
      <c r="V85" s="100">
        <v>16</v>
      </c>
      <c r="W85" s="100">
        <v>2400</v>
      </c>
      <c r="X85" s="100">
        <v>18</v>
      </c>
      <c r="Y85" s="100">
        <v>2700</v>
      </c>
      <c r="Z85" s="100">
        <v>21</v>
      </c>
      <c r="AA85" s="100">
        <v>3150</v>
      </c>
      <c r="AB85" s="100">
        <v>15</v>
      </c>
      <c r="AC85" s="100">
        <v>2250</v>
      </c>
      <c r="AD85" s="100">
        <v>19</v>
      </c>
      <c r="AE85" s="100">
        <v>2850</v>
      </c>
      <c r="AF85" s="100">
        <v>11</v>
      </c>
      <c r="AG85" s="100">
        <v>1650</v>
      </c>
      <c r="AH85" s="100">
        <v>19</v>
      </c>
      <c r="AI85" s="100">
        <v>2850</v>
      </c>
      <c r="AJ85" s="100">
        <v>21</v>
      </c>
      <c r="AK85" s="100">
        <v>3150</v>
      </c>
      <c r="AL85" s="100">
        <v>18</v>
      </c>
      <c r="AM85" s="100">
        <v>2700</v>
      </c>
      <c r="AN85" s="100">
        <v>21</v>
      </c>
      <c r="AO85" s="100">
        <v>3150</v>
      </c>
      <c r="AP85" s="100">
        <v>16</v>
      </c>
      <c r="AQ85" s="100">
        <v>2400</v>
      </c>
      <c r="AR85" s="100">
        <v>22</v>
      </c>
      <c r="AS85" s="100">
        <v>3300</v>
      </c>
      <c r="AT85" s="100">
        <v>13</v>
      </c>
      <c r="AU85" s="100">
        <v>1950</v>
      </c>
      <c r="AV85" s="100">
        <v>15</v>
      </c>
      <c r="AW85" s="100">
        <v>2250</v>
      </c>
      <c r="AX85" s="100">
        <v>18</v>
      </c>
      <c r="AY85" s="100">
        <v>2700</v>
      </c>
      <c r="AZ85" s="100">
        <v>16</v>
      </c>
      <c r="BA85" s="100">
        <v>2400</v>
      </c>
      <c r="BB85" s="100">
        <v>22</v>
      </c>
      <c r="BC85" s="100">
        <v>3300</v>
      </c>
      <c r="BD85" s="100">
        <v>22</v>
      </c>
      <c r="BE85" s="100">
        <v>3300</v>
      </c>
      <c r="BF85" s="100">
        <v>20</v>
      </c>
      <c r="BG85" s="100">
        <v>3000</v>
      </c>
      <c r="BH85" s="100">
        <v>13</v>
      </c>
      <c r="BI85" s="100">
        <v>1950</v>
      </c>
      <c r="BJ85" s="100">
        <v>14</v>
      </c>
      <c r="BK85" s="100">
        <v>2100</v>
      </c>
      <c r="BL85" s="100">
        <v>15</v>
      </c>
      <c r="BM85" s="100">
        <v>2250</v>
      </c>
      <c r="BN85" s="100">
        <v>15</v>
      </c>
      <c r="BO85" s="100">
        <v>2250</v>
      </c>
      <c r="BP85" s="100">
        <v>16</v>
      </c>
      <c r="BQ85" s="100">
        <v>2400</v>
      </c>
      <c r="BR85" s="100">
        <v>12</v>
      </c>
      <c r="BS85" s="100">
        <v>1800</v>
      </c>
      <c r="BT85" s="100">
        <v>21</v>
      </c>
      <c r="BU85" s="100">
        <v>3150</v>
      </c>
      <c r="BV85" s="100">
        <v>15</v>
      </c>
      <c r="BW85" s="100">
        <v>2250</v>
      </c>
      <c r="BX85" s="100">
        <v>25</v>
      </c>
      <c r="BY85" s="100">
        <v>3750</v>
      </c>
      <c r="BZ85" s="100">
        <v>13</v>
      </c>
      <c r="CA85" s="100">
        <v>1950</v>
      </c>
      <c r="CB85" s="100">
        <v>15</v>
      </c>
      <c r="CC85" s="100">
        <v>2250</v>
      </c>
      <c r="CD85" s="100">
        <v>21</v>
      </c>
      <c r="CE85" s="100">
        <v>3150</v>
      </c>
      <c r="CF85" s="100">
        <v>13</v>
      </c>
      <c r="CG85" s="100">
        <v>1950</v>
      </c>
      <c r="CH85" s="100">
        <v>18</v>
      </c>
      <c r="CI85" s="100">
        <v>2700</v>
      </c>
      <c r="CJ85" s="100">
        <v>25</v>
      </c>
      <c r="CK85" s="100">
        <v>3750</v>
      </c>
      <c r="CL85" s="100">
        <v>14</v>
      </c>
      <c r="CM85" s="100">
        <v>2100</v>
      </c>
      <c r="CN85" s="100">
        <v>20</v>
      </c>
      <c r="CO85" s="100">
        <v>3000</v>
      </c>
      <c r="CP85" s="100">
        <v>25</v>
      </c>
      <c r="CQ85" s="100">
        <v>3750</v>
      </c>
      <c r="CR85" s="100">
        <v>21</v>
      </c>
      <c r="CS85" s="100">
        <v>3150</v>
      </c>
      <c r="CT85" s="100">
        <v>23</v>
      </c>
      <c r="CU85" s="100">
        <v>3450</v>
      </c>
    </row>
    <row r="86" spans="2:99">
      <c r="C86" s="99" t="s">
        <v>252</v>
      </c>
      <c r="D86" s="100">
        <v>21.638406381303543</v>
      </c>
      <c r="E86" s="100">
        <v>11684.739445903913</v>
      </c>
      <c r="F86" s="100">
        <v>16</v>
      </c>
      <c r="G86" s="100">
        <v>8640</v>
      </c>
      <c r="H86" s="100">
        <v>13</v>
      </c>
      <c r="I86" s="100">
        <v>7020</v>
      </c>
      <c r="J86" s="100">
        <v>21</v>
      </c>
      <c r="K86" s="100">
        <v>11340</v>
      </c>
      <c r="L86" s="100">
        <v>19</v>
      </c>
      <c r="M86" s="100">
        <v>10260</v>
      </c>
      <c r="N86" s="100">
        <v>15</v>
      </c>
      <c r="O86" s="100">
        <v>8100</v>
      </c>
      <c r="P86" s="100">
        <v>15</v>
      </c>
      <c r="Q86" s="100">
        <v>8100</v>
      </c>
      <c r="R86" s="100">
        <v>20</v>
      </c>
      <c r="S86" s="100">
        <v>10800</v>
      </c>
      <c r="T86" s="100">
        <v>19</v>
      </c>
      <c r="U86" s="100">
        <v>10260</v>
      </c>
      <c r="V86" s="100">
        <v>17</v>
      </c>
      <c r="W86" s="100">
        <v>9180</v>
      </c>
      <c r="X86" s="100">
        <v>19</v>
      </c>
      <c r="Y86" s="100">
        <v>10260</v>
      </c>
      <c r="Z86" s="100">
        <v>19</v>
      </c>
      <c r="AA86" s="100">
        <v>10260</v>
      </c>
      <c r="AB86" s="100">
        <v>15</v>
      </c>
      <c r="AC86" s="100">
        <v>8100</v>
      </c>
      <c r="AD86" s="100">
        <v>21</v>
      </c>
      <c r="AE86" s="100">
        <v>11340</v>
      </c>
      <c r="AF86" s="100">
        <v>11</v>
      </c>
      <c r="AG86" s="100">
        <v>5940</v>
      </c>
      <c r="AH86" s="100">
        <v>17</v>
      </c>
      <c r="AI86" s="100">
        <v>9180</v>
      </c>
      <c r="AJ86" s="100">
        <v>22</v>
      </c>
      <c r="AK86" s="100">
        <v>11880</v>
      </c>
      <c r="AL86" s="100">
        <v>19</v>
      </c>
      <c r="AM86" s="100">
        <v>10260</v>
      </c>
      <c r="AN86" s="100">
        <v>19</v>
      </c>
      <c r="AO86" s="100">
        <v>10260</v>
      </c>
      <c r="AP86" s="100">
        <v>14</v>
      </c>
      <c r="AQ86" s="100">
        <v>7560</v>
      </c>
      <c r="AR86" s="100">
        <v>21</v>
      </c>
      <c r="AS86" s="100">
        <v>11340</v>
      </c>
      <c r="AT86" s="100">
        <v>13</v>
      </c>
      <c r="AU86" s="100">
        <v>7020</v>
      </c>
      <c r="AV86" s="100">
        <v>13</v>
      </c>
      <c r="AW86" s="100">
        <v>7020</v>
      </c>
      <c r="AX86" s="100">
        <v>17</v>
      </c>
      <c r="AY86" s="100">
        <v>9180</v>
      </c>
      <c r="AZ86" s="100">
        <v>15</v>
      </c>
      <c r="BA86" s="100">
        <v>8100</v>
      </c>
      <c r="BB86" s="100">
        <v>21</v>
      </c>
      <c r="BC86" s="100">
        <v>11340</v>
      </c>
      <c r="BD86" s="100">
        <v>20</v>
      </c>
      <c r="BE86" s="100">
        <v>10800</v>
      </c>
      <c r="BF86" s="100">
        <v>18</v>
      </c>
      <c r="BG86" s="100">
        <v>9720</v>
      </c>
      <c r="BH86" s="100">
        <v>14</v>
      </c>
      <c r="BI86" s="100">
        <v>7560</v>
      </c>
      <c r="BJ86" s="100">
        <v>15</v>
      </c>
      <c r="BK86" s="100">
        <v>8100</v>
      </c>
      <c r="BL86" s="100">
        <v>14</v>
      </c>
      <c r="BM86" s="100">
        <v>7560</v>
      </c>
      <c r="BN86" s="100">
        <v>16</v>
      </c>
      <c r="BO86" s="100">
        <v>8640</v>
      </c>
      <c r="BP86" s="100">
        <v>14</v>
      </c>
      <c r="BQ86" s="100">
        <v>7560</v>
      </c>
      <c r="BR86" s="100">
        <v>11</v>
      </c>
      <c r="BS86" s="100">
        <v>5940</v>
      </c>
      <c r="BT86" s="100">
        <v>18</v>
      </c>
      <c r="BU86" s="100">
        <v>9720</v>
      </c>
      <c r="BV86" s="100">
        <v>15</v>
      </c>
      <c r="BW86" s="100">
        <v>8100</v>
      </c>
      <c r="BX86" s="100">
        <v>22</v>
      </c>
      <c r="BY86" s="100">
        <v>11880</v>
      </c>
      <c r="BZ86" s="100">
        <v>14</v>
      </c>
      <c r="CA86" s="100">
        <v>7560</v>
      </c>
      <c r="CB86" s="100">
        <v>14</v>
      </c>
      <c r="CC86" s="100">
        <v>7560</v>
      </c>
      <c r="CD86" s="100">
        <v>18</v>
      </c>
      <c r="CE86" s="100">
        <v>9720</v>
      </c>
      <c r="CF86" s="100">
        <v>14</v>
      </c>
      <c r="CG86" s="100">
        <v>7560</v>
      </c>
      <c r="CH86" s="100">
        <v>18</v>
      </c>
      <c r="CI86" s="100">
        <v>9720</v>
      </c>
      <c r="CJ86" s="100">
        <v>22</v>
      </c>
      <c r="CK86" s="100">
        <v>11880</v>
      </c>
      <c r="CL86" s="100">
        <v>14</v>
      </c>
      <c r="CM86" s="100">
        <v>7560</v>
      </c>
      <c r="CN86" s="100">
        <v>20</v>
      </c>
      <c r="CO86" s="100">
        <v>10800</v>
      </c>
      <c r="CP86" s="100">
        <v>24</v>
      </c>
      <c r="CQ86" s="100">
        <v>12960</v>
      </c>
      <c r="CR86" s="100">
        <v>21</v>
      </c>
      <c r="CS86" s="100">
        <v>11340</v>
      </c>
      <c r="CT86" s="100">
        <v>19</v>
      </c>
      <c r="CU86" s="100">
        <v>10260</v>
      </c>
    </row>
    <row r="87" spans="2:99">
      <c r="B87" s="99" t="s">
        <v>131</v>
      </c>
      <c r="C87" s="99" t="s">
        <v>253</v>
      </c>
      <c r="D87" s="100">
        <v>12.406258606284073</v>
      </c>
      <c r="E87" s="100">
        <v>24251.754323564106</v>
      </c>
      <c r="F87" s="100">
        <v>13</v>
      </c>
      <c r="G87" s="100">
        <v>25412.399999999998</v>
      </c>
      <c r="H87" s="100">
        <v>12</v>
      </c>
      <c r="I87" s="100">
        <v>23457.599999999999</v>
      </c>
      <c r="J87" s="100">
        <v>14</v>
      </c>
      <c r="K87" s="100">
        <v>27367.200000000001</v>
      </c>
      <c r="L87" s="100">
        <v>13</v>
      </c>
      <c r="M87" s="100">
        <v>25412.399999999998</v>
      </c>
      <c r="N87" s="100">
        <v>15</v>
      </c>
      <c r="O87" s="100">
        <v>29322</v>
      </c>
      <c r="P87" s="100">
        <v>15</v>
      </c>
      <c r="Q87" s="100">
        <v>29322</v>
      </c>
      <c r="R87" s="100">
        <v>15</v>
      </c>
      <c r="S87" s="100">
        <v>29322</v>
      </c>
      <c r="T87" s="100">
        <v>15</v>
      </c>
      <c r="U87" s="100">
        <v>29322</v>
      </c>
      <c r="V87" s="100">
        <v>10</v>
      </c>
      <c r="W87" s="100">
        <v>19548</v>
      </c>
      <c r="X87" s="100">
        <v>10</v>
      </c>
      <c r="Y87" s="100">
        <v>19548</v>
      </c>
      <c r="Z87" s="100">
        <v>10</v>
      </c>
      <c r="AA87" s="100">
        <v>19548</v>
      </c>
      <c r="AB87" s="100">
        <v>14</v>
      </c>
      <c r="AC87" s="100">
        <v>27367.200000000001</v>
      </c>
      <c r="AD87" s="100">
        <v>16</v>
      </c>
      <c r="AE87" s="100">
        <v>31276.799999999999</v>
      </c>
      <c r="AF87" s="100">
        <v>10</v>
      </c>
      <c r="AG87" s="100">
        <v>19548</v>
      </c>
      <c r="AH87" s="100">
        <v>16</v>
      </c>
      <c r="AI87" s="100">
        <v>31276.799999999999</v>
      </c>
      <c r="AJ87" s="100">
        <v>11</v>
      </c>
      <c r="AK87" s="100">
        <v>21502.799999999999</v>
      </c>
      <c r="AL87" s="100">
        <v>9</v>
      </c>
      <c r="AM87" s="100">
        <v>17593.2</v>
      </c>
      <c r="AN87" s="100">
        <v>16</v>
      </c>
      <c r="AO87" s="100">
        <v>31276.799999999999</v>
      </c>
      <c r="AP87" s="100">
        <v>14</v>
      </c>
      <c r="AQ87" s="100">
        <v>27367.200000000001</v>
      </c>
      <c r="AR87" s="100">
        <v>18</v>
      </c>
      <c r="AS87" s="100">
        <v>35186.400000000001</v>
      </c>
      <c r="AT87" s="100">
        <v>14</v>
      </c>
      <c r="AU87" s="100">
        <v>27367.200000000001</v>
      </c>
      <c r="AV87" s="100">
        <v>18</v>
      </c>
      <c r="AW87" s="100">
        <v>35186.400000000001</v>
      </c>
      <c r="AX87" s="100">
        <v>17</v>
      </c>
      <c r="AY87" s="100">
        <v>33231.599999999999</v>
      </c>
      <c r="AZ87" s="100">
        <v>14</v>
      </c>
      <c r="BA87" s="100">
        <v>27367.200000000001</v>
      </c>
      <c r="BB87" s="100">
        <v>10</v>
      </c>
      <c r="BC87" s="100">
        <v>19548</v>
      </c>
      <c r="BD87" s="100">
        <v>17</v>
      </c>
      <c r="BE87" s="100">
        <v>33231.599999999999</v>
      </c>
      <c r="BF87" s="100">
        <v>16</v>
      </c>
      <c r="BG87" s="100">
        <v>31276.799999999999</v>
      </c>
      <c r="BH87" s="100">
        <v>18</v>
      </c>
      <c r="BI87" s="100">
        <v>35186.400000000001</v>
      </c>
      <c r="BJ87" s="100">
        <v>19</v>
      </c>
      <c r="BK87" s="100">
        <v>37141.199999999997</v>
      </c>
      <c r="BL87" s="100">
        <v>11</v>
      </c>
      <c r="BM87" s="100">
        <v>21502.799999999999</v>
      </c>
      <c r="BN87" s="100">
        <v>10</v>
      </c>
      <c r="BO87" s="100">
        <v>19548</v>
      </c>
      <c r="BP87" s="100">
        <v>13</v>
      </c>
      <c r="BQ87" s="100">
        <v>25412.399999999998</v>
      </c>
      <c r="BR87" s="100">
        <v>9</v>
      </c>
      <c r="BS87" s="100">
        <v>17593.2</v>
      </c>
      <c r="BT87" s="100">
        <v>10</v>
      </c>
      <c r="BU87" s="100">
        <v>19548</v>
      </c>
      <c r="BV87" s="100">
        <v>16</v>
      </c>
      <c r="BW87" s="100">
        <v>31276.799999999999</v>
      </c>
      <c r="BX87" s="100">
        <v>14</v>
      </c>
      <c r="BY87" s="100">
        <v>27367.200000000001</v>
      </c>
      <c r="BZ87" s="100">
        <v>16</v>
      </c>
      <c r="CA87" s="100">
        <v>31276.799999999999</v>
      </c>
      <c r="CB87" s="100">
        <v>14</v>
      </c>
      <c r="CC87" s="100">
        <v>27367.200000000001</v>
      </c>
      <c r="CD87" s="100">
        <v>15</v>
      </c>
      <c r="CE87" s="100">
        <v>29322</v>
      </c>
      <c r="CF87" s="100">
        <v>16</v>
      </c>
      <c r="CG87" s="100">
        <v>31276.799999999999</v>
      </c>
      <c r="CH87" s="100">
        <v>13</v>
      </c>
      <c r="CI87" s="100">
        <v>25412.399999999998</v>
      </c>
      <c r="CJ87" s="100">
        <v>13</v>
      </c>
      <c r="CK87" s="100">
        <v>25412.399999999998</v>
      </c>
      <c r="CL87" s="100">
        <v>11</v>
      </c>
      <c r="CM87" s="100">
        <v>21502.799999999999</v>
      </c>
      <c r="CN87" s="100">
        <v>13</v>
      </c>
      <c r="CO87" s="100">
        <v>25412.399999999998</v>
      </c>
      <c r="CP87" s="100">
        <v>17</v>
      </c>
      <c r="CQ87" s="100">
        <v>33231.599999999999</v>
      </c>
      <c r="CR87" s="100">
        <v>13</v>
      </c>
      <c r="CS87" s="100">
        <v>25412.399999999998</v>
      </c>
      <c r="CT87" s="100">
        <v>18</v>
      </c>
      <c r="CU87" s="100">
        <v>35186.400000000001</v>
      </c>
    </row>
    <row r="88" spans="2:99">
      <c r="C88" s="99" t="s">
        <v>254</v>
      </c>
      <c r="D88" s="100">
        <v>13.464295550038941</v>
      </c>
      <c r="E88" s="100">
        <v>25479.832898893688</v>
      </c>
      <c r="F88" s="100">
        <v>12</v>
      </c>
      <c r="G88" s="100">
        <v>22708.799999999999</v>
      </c>
      <c r="H88" s="100">
        <v>14</v>
      </c>
      <c r="I88" s="100">
        <v>26493.599999999999</v>
      </c>
      <c r="J88" s="100">
        <v>15</v>
      </c>
      <c r="K88" s="100">
        <v>28385.999999999996</v>
      </c>
      <c r="L88" s="100">
        <v>11</v>
      </c>
      <c r="M88" s="100">
        <v>20816.399999999998</v>
      </c>
      <c r="N88" s="100">
        <v>16</v>
      </c>
      <c r="O88" s="100">
        <v>30278.399999999998</v>
      </c>
      <c r="P88" s="100">
        <v>16</v>
      </c>
      <c r="Q88" s="100">
        <v>30278.399999999998</v>
      </c>
      <c r="R88" s="100">
        <v>16</v>
      </c>
      <c r="S88" s="100">
        <v>30278.399999999998</v>
      </c>
      <c r="T88" s="100">
        <v>16</v>
      </c>
      <c r="U88" s="100">
        <v>30278.399999999998</v>
      </c>
      <c r="V88" s="100">
        <v>9</v>
      </c>
      <c r="W88" s="100">
        <v>17031.599999999999</v>
      </c>
      <c r="X88" s="100">
        <v>10</v>
      </c>
      <c r="Y88" s="100">
        <v>18924</v>
      </c>
      <c r="Z88" s="100">
        <v>10</v>
      </c>
      <c r="AA88" s="100">
        <v>18924</v>
      </c>
      <c r="AB88" s="100">
        <v>15</v>
      </c>
      <c r="AC88" s="100">
        <v>28385.999999999996</v>
      </c>
      <c r="AD88" s="100">
        <v>16</v>
      </c>
      <c r="AE88" s="100">
        <v>30278.399999999998</v>
      </c>
      <c r="AF88" s="100">
        <v>9</v>
      </c>
      <c r="AG88" s="100">
        <v>17031.599999999999</v>
      </c>
      <c r="AH88" s="100">
        <v>16</v>
      </c>
      <c r="AI88" s="100">
        <v>30278.399999999998</v>
      </c>
      <c r="AJ88" s="100">
        <v>12</v>
      </c>
      <c r="AK88" s="100">
        <v>22708.799999999999</v>
      </c>
      <c r="AL88" s="100">
        <v>9</v>
      </c>
      <c r="AM88" s="100">
        <v>17031.599999999999</v>
      </c>
      <c r="AN88" s="100">
        <v>16</v>
      </c>
      <c r="AO88" s="100">
        <v>30278.399999999998</v>
      </c>
      <c r="AP88" s="100">
        <v>15</v>
      </c>
      <c r="AQ88" s="100">
        <v>28385.999999999996</v>
      </c>
      <c r="AR88" s="100">
        <v>17</v>
      </c>
      <c r="AS88" s="100">
        <v>32170.799999999999</v>
      </c>
      <c r="AT88" s="100">
        <v>13</v>
      </c>
      <c r="AU88" s="100">
        <v>24601.199999999997</v>
      </c>
      <c r="AV88" s="100">
        <v>16</v>
      </c>
      <c r="AW88" s="100">
        <v>30278.399999999998</v>
      </c>
      <c r="AX88" s="100">
        <v>19</v>
      </c>
      <c r="AY88" s="100">
        <v>35955.599999999999</v>
      </c>
      <c r="AZ88" s="100">
        <v>14</v>
      </c>
      <c r="BA88" s="100">
        <v>26493.599999999999</v>
      </c>
      <c r="BB88" s="100">
        <v>8</v>
      </c>
      <c r="BC88" s="100">
        <v>15139.199999999999</v>
      </c>
      <c r="BD88" s="100">
        <v>19</v>
      </c>
      <c r="BE88" s="100">
        <v>35955.599999999999</v>
      </c>
      <c r="BF88" s="100">
        <v>15</v>
      </c>
      <c r="BG88" s="100">
        <v>28385.999999999996</v>
      </c>
      <c r="BH88" s="100">
        <v>18</v>
      </c>
      <c r="BI88" s="100">
        <v>34063.199999999997</v>
      </c>
      <c r="BJ88" s="100">
        <v>17</v>
      </c>
      <c r="BK88" s="100">
        <v>32170.799999999999</v>
      </c>
      <c r="BL88" s="100">
        <v>11</v>
      </c>
      <c r="BM88" s="100">
        <v>20816.399999999998</v>
      </c>
      <c r="BN88" s="100">
        <v>10</v>
      </c>
      <c r="BO88" s="100">
        <v>18924</v>
      </c>
      <c r="BP88" s="100">
        <v>14</v>
      </c>
      <c r="BQ88" s="100">
        <v>26493.599999999999</v>
      </c>
      <c r="BR88" s="100">
        <v>10</v>
      </c>
      <c r="BS88" s="100">
        <v>18924</v>
      </c>
      <c r="BT88" s="100">
        <v>10</v>
      </c>
      <c r="BU88" s="100">
        <v>18924</v>
      </c>
      <c r="BV88" s="100">
        <v>18</v>
      </c>
      <c r="BW88" s="100">
        <v>34063.199999999997</v>
      </c>
      <c r="BX88" s="100">
        <v>13</v>
      </c>
      <c r="BY88" s="100">
        <v>24601.199999999997</v>
      </c>
      <c r="BZ88" s="100">
        <v>17</v>
      </c>
      <c r="CA88" s="100">
        <v>32170.799999999999</v>
      </c>
      <c r="CB88" s="100">
        <v>12</v>
      </c>
      <c r="CC88" s="100">
        <v>22708.799999999999</v>
      </c>
      <c r="CD88" s="100">
        <v>16</v>
      </c>
      <c r="CE88" s="100">
        <v>30278.399999999998</v>
      </c>
      <c r="CF88" s="100">
        <v>16</v>
      </c>
      <c r="CG88" s="100">
        <v>30278.399999999998</v>
      </c>
      <c r="CH88" s="100">
        <v>13</v>
      </c>
      <c r="CI88" s="100">
        <v>24601.199999999997</v>
      </c>
      <c r="CJ88" s="100">
        <v>13</v>
      </c>
      <c r="CK88" s="100">
        <v>24601.199999999997</v>
      </c>
      <c r="CL88" s="100">
        <v>11</v>
      </c>
      <c r="CM88" s="100">
        <v>20816.399999999998</v>
      </c>
      <c r="CN88" s="100">
        <v>14</v>
      </c>
      <c r="CO88" s="100">
        <v>26493.599999999999</v>
      </c>
      <c r="CP88" s="100">
        <v>16</v>
      </c>
      <c r="CQ88" s="100">
        <v>30278.399999999998</v>
      </c>
      <c r="CR88" s="100">
        <v>12</v>
      </c>
      <c r="CS88" s="100">
        <v>22708.799999999999</v>
      </c>
      <c r="CT88" s="100">
        <v>19</v>
      </c>
      <c r="CU88" s="100">
        <v>35955.599999999999</v>
      </c>
    </row>
    <row r="89" spans="2:99">
      <c r="C89" s="99" t="s">
        <v>255</v>
      </c>
      <c r="D89" s="100">
        <v>11.406258606284073</v>
      </c>
      <c r="E89" s="100">
        <v>27347.645634426692</v>
      </c>
      <c r="F89" s="100">
        <v>11</v>
      </c>
      <c r="G89" s="100">
        <v>26373.599999999999</v>
      </c>
      <c r="H89" s="100">
        <v>12</v>
      </c>
      <c r="I89" s="100">
        <v>28771.199999999997</v>
      </c>
      <c r="J89" s="100">
        <v>13</v>
      </c>
      <c r="K89" s="100">
        <v>31168.799999999999</v>
      </c>
      <c r="L89" s="100">
        <v>11</v>
      </c>
      <c r="M89" s="100">
        <v>26373.599999999999</v>
      </c>
      <c r="N89" s="100">
        <v>15</v>
      </c>
      <c r="O89" s="100">
        <v>35964</v>
      </c>
      <c r="P89" s="100">
        <v>13</v>
      </c>
      <c r="Q89" s="100">
        <v>31168.799999999999</v>
      </c>
      <c r="R89" s="100">
        <v>16</v>
      </c>
      <c r="S89" s="100">
        <v>38361.599999999999</v>
      </c>
      <c r="T89" s="100">
        <v>15</v>
      </c>
      <c r="U89" s="100">
        <v>35964</v>
      </c>
      <c r="V89" s="100">
        <v>9</v>
      </c>
      <c r="W89" s="100">
        <v>21578.399999999998</v>
      </c>
      <c r="X89" s="100">
        <v>8</v>
      </c>
      <c r="Y89" s="100">
        <v>19180.8</v>
      </c>
      <c r="Z89" s="100">
        <v>9</v>
      </c>
      <c r="AA89" s="100">
        <v>21578.399999999998</v>
      </c>
      <c r="AB89" s="100">
        <v>15</v>
      </c>
      <c r="AC89" s="100">
        <v>35964</v>
      </c>
      <c r="AD89" s="100">
        <v>17</v>
      </c>
      <c r="AE89" s="100">
        <v>40759.199999999997</v>
      </c>
      <c r="AF89" s="100">
        <v>9</v>
      </c>
      <c r="AG89" s="100">
        <v>21578.399999999998</v>
      </c>
      <c r="AH89" s="100">
        <v>16</v>
      </c>
      <c r="AI89" s="100">
        <v>38361.599999999999</v>
      </c>
      <c r="AJ89" s="100">
        <v>12</v>
      </c>
      <c r="AK89" s="100">
        <v>28771.199999999997</v>
      </c>
      <c r="AL89" s="100">
        <v>9</v>
      </c>
      <c r="AM89" s="100">
        <v>21578.399999999998</v>
      </c>
      <c r="AN89" s="100">
        <v>15</v>
      </c>
      <c r="AO89" s="100">
        <v>35964</v>
      </c>
      <c r="AP89" s="100">
        <v>12</v>
      </c>
      <c r="AQ89" s="100">
        <v>28771.199999999997</v>
      </c>
      <c r="AR89" s="100">
        <v>15</v>
      </c>
      <c r="AS89" s="100">
        <v>35964</v>
      </c>
      <c r="AT89" s="100">
        <v>12</v>
      </c>
      <c r="AU89" s="100">
        <v>28771.199999999997</v>
      </c>
      <c r="AV89" s="100">
        <v>16</v>
      </c>
      <c r="AW89" s="100">
        <v>38361.599999999999</v>
      </c>
      <c r="AX89" s="100">
        <v>18</v>
      </c>
      <c r="AY89" s="100">
        <v>43156.799999999996</v>
      </c>
      <c r="AZ89" s="100">
        <v>15</v>
      </c>
      <c r="BA89" s="100">
        <v>35964</v>
      </c>
      <c r="BB89" s="100">
        <v>8</v>
      </c>
      <c r="BC89" s="100">
        <v>19180.8</v>
      </c>
      <c r="BD89" s="100">
        <v>16</v>
      </c>
      <c r="BE89" s="100">
        <v>38361.599999999999</v>
      </c>
      <c r="BF89" s="100">
        <v>14</v>
      </c>
      <c r="BG89" s="100">
        <v>33566.400000000001</v>
      </c>
      <c r="BH89" s="100">
        <v>15</v>
      </c>
      <c r="BI89" s="100">
        <v>35964</v>
      </c>
      <c r="BJ89" s="100">
        <v>19</v>
      </c>
      <c r="BK89" s="100">
        <v>45554.400000000001</v>
      </c>
      <c r="BL89" s="100">
        <v>11</v>
      </c>
      <c r="BM89" s="100">
        <v>26373.599999999999</v>
      </c>
      <c r="BN89" s="100">
        <v>10</v>
      </c>
      <c r="BO89" s="100">
        <v>23976</v>
      </c>
      <c r="BP89" s="100">
        <v>13</v>
      </c>
      <c r="BQ89" s="100">
        <v>31168.799999999999</v>
      </c>
      <c r="BR89" s="100">
        <v>8</v>
      </c>
      <c r="BS89" s="100">
        <v>19180.8</v>
      </c>
      <c r="BT89" s="100">
        <v>10</v>
      </c>
      <c r="BU89" s="100">
        <v>23976</v>
      </c>
      <c r="BV89" s="100">
        <v>17</v>
      </c>
      <c r="BW89" s="100">
        <v>40759.199999999997</v>
      </c>
      <c r="BX89" s="100">
        <v>13</v>
      </c>
      <c r="BY89" s="100">
        <v>31168.799999999999</v>
      </c>
      <c r="BZ89" s="100">
        <v>15</v>
      </c>
      <c r="CA89" s="100">
        <v>35964</v>
      </c>
      <c r="CB89" s="100">
        <v>13</v>
      </c>
      <c r="CC89" s="100">
        <v>31168.799999999999</v>
      </c>
      <c r="CD89" s="100">
        <v>14</v>
      </c>
      <c r="CE89" s="100">
        <v>33566.400000000001</v>
      </c>
      <c r="CF89" s="100">
        <v>17</v>
      </c>
      <c r="CG89" s="100">
        <v>40759.199999999997</v>
      </c>
      <c r="CH89" s="100">
        <v>13</v>
      </c>
      <c r="CI89" s="100">
        <v>31168.799999999999</v>
      </c>
      <c r="CJ89" s="100">
        <v>11</v>
      </c>
      <c r="CK89" s="100">
        <v>26373.599999999999</v>
      </c>
      <c r="CL89" s="100">
        <v>11</v>
      </c>
      <c r="CM89" s="100">
        <v>26373.599999999999</v>
      </c>
      <c r="CN89" s="100">
        <v>14</v>
      </c>
      <c r="CO89" s="100">
        <v>33566.400000000001</v>
      </c>
      <c r="CP89" s="100">
        <v>15</v>
      </c>
      <c r="CQ89" s="100">
        <v>35964</v>
      </c>
      <c r="CR89" s="100">
        <v>13</v>
      </c>
      <c r="CS89" s="100">
        <v>31168.799999999999</v>
      </c>
      <c r="CT89" s="100">
        <v>18</v>
      </c>
      <c r="CU89" s="100">
        <v>43156.799999999996</v>
      </c>
    </row>
    <row r="90" spans="2:99">
      <c r="C90" s="99" t="s">
        <v>256</v>
      </c>
      <c r="D90" s="100">
        <v>13.406258606284073</v>
      </c>
      <c r="E90" s="100">
        <v>29456.231409727363</v>
      </c>
      <c r="F90" s="100">
        <v>12</v>
      </c>
      <c r="G90" s="100">
        <v>26366.399999999998</v>
      </c>
      <c r="H90" s="100">
        <v>14</v>
      </c>
      <c r="I90" s="100">
        <v>30760.799999999996</v>
      </c>
      <c r="J90" s="100">
        <v>15</v>
      </c>
      <c r="K90" s="100">
        <v>32958</v>
      </c>
      <c r="L90" s="100">
        <v>12</v>
      </c>
      <c r="M90" s="100">
        <v>26366.399999999998</v>
      </c>
      <c r="N90" s="100">
        <v>14</v>
      </c>
      <c r="O90" s="100">
        <v>30760.799999999996</v>
      </c>
      <c r="P90" s="100">
        <v>13</v>
      </c>
      <c r="Q90" s="100">
        <v>28563.599999999999</v>
      </c>
      <c r="R90" s="100">
        <v>14</v>
      </c>
      <c r="S90" s="100">
        <v>30760.799999999996</v>
      </c>
      <c r="T90" s="100">
        <v>15</v>
      </c>
      <c r="U90" s="100">
        <v>32958</v>
      </c>
      <c r="V90" s="100">
        <v>9</v>
      </c>
      <c r="W90" s="100">
        <v>19774.8</v>
      </c>
      <c r="X90" s="100">
        <v>10</v>
      </c>
      <c r="Y90" s="100">
        <v>21972</v>
      </c>
      <c r="Z90" s="100">
        <v>10</v>
      </c>
      <c r="AA90" s="100">
        <v>21972</v>
      </c>
      <c r="AB90" s="100">
        <v>15</v>
      </c>
      <c r="AC90" s="100">
        <v>32958</v>
      </c>
      <c r="AD90" s="100">
        <v>16</v>
      </c>
      <c r="AE90" s="100">
        <v>35155.199999999997</v>
      </c>
      <c r="AF90" s="100">
        <v>8</v>
      </c>
      <c r="AG90" s="100">
        <v>17577.599999999999</v>
      </c>
      <c r="AH90" s="100">
        <v>14</v>
      </c>
      <c r="AI90" s="100">
        <v>30760.799999999996</v>
      </c>
      <c r="AJ90" s="100">
        <v>11</v>
      </c>
      <c r="AK90" s="100">
        <v>24169.199999999997</v>
      </c>
      <c r="AL90" s="100">
        <v>10</v>
      </c>
      <c r="AM90" s="100">
        <v>21972</v>
      </c>
      <c r="AN90" s="100">
        <v>16</v>
      </c>
      <c r="AO90" s="100">
        <v>35155.199999999997</v>
      </c>
      <c r="AP90" s="100">
        <v>15</v>
      </c>
      <c r="AQ90" s="100">
        <v>32958</v>
      </c>
      <c r="AR90" s="100">
        <v>18</v>
      </c>
      <c r="AS90" s="100">
        <v>39549.599999999999</v>
      </c>
      <c r="AT90" s="100">
        <v>13</v>
      </c>
      <c r="AU90" s="100">
        <v>28563.599999999999</v>
      </c>
      <c r="AV90" s="100">
        <v>17</v>
      </c>
      <c r="AW90" s="100">
        <v>37352.399999999994</v>
      </c>
      <c r="AX90" s="100">
        <v>17</v>
      </c>
      <c r="AY90" s="100">
        <v>37352.399999999994</v>
      </c>
      <c r="AZ90" s="100">
        <v>15</v>
      </c>
      <c r="BA90" s="100">
        <v>32958</v>
      </c>
      <c r="BB90" s="100">
        <v>10</v>
      </c>
      <c r="BC90" s="100">
        <v>21972</v>
      </c>
      <c r="BD90" s="100">
        <v>17</v>
      </c>
      <c r="BE90" s="100">
        <v>37352.399999999994</v>
      </c>
      <c r="BF90" s="100">
        <v>14</v>
      </c>
      <c r="BG90" s="100">
        <v>30760.799999999996</v>
      </c>
      <c r="BH90" s="100">
        <v>15</v>
      </c>
      <c r="BI90" s="100">
        <v>32958</v>
      </c>
      <c r="BJ90" s="100">
        <v>18</v>
      </c>
      <c r="BK90" s="100">
        <v>39549.599999999999</v>
      </c>
      <c r="BL90" s="100">
        <v>11</v>
      </c>
      <c r="BM90" s="100">
        <v>24169.199999999997</v>
      </c>
      <c r="BN90" s="100">
        <v>10</v>
      </c>
      <c r="BO90" s="100">
        <v>21972</v>
      </c>
      <c r="BP90" s="100">
        <v>14</v>
      </c>
      <c r="BQ90" s="100">
        <v>30760.799999999996</v>
      </c>
      <c r="BR90" s="100">
        <v>10</v>
      </c>
      <c r="BS90" s="100">
        <v>21972</v>
      </c>
      <c r="BT90" s="100">
        <v>10</v>
      </c>
      <c r="BU90" s="100">
        <v>21972</v>
      </c>
      <c r="BV90" s="100">
        <v>16</v>
      </c>
      <c r="BW90" s="100">
        <v>35155.199999999997</v>
      </c>
      <c r="BX90" s="100">
        <v>14</v>
      </c>
      <c r="BY90" s="100">
        <v>30760.799999999996</v>
      </c>
      <c r="BZ90" s="100">
        <v>15</v>
      </c>
      <c r="CA90" s="100">
        <v>32958</v>
      </c>
      <c r="CB90" s="100">
        <v>12</v>
      </c>
      <c r="CC90" s="100">
        <v>26366.399999999998</v>
      </c>
      <c r="CD90" s="100">
        <v>15</v>
      </c>
      <c r="CE90" s="100">
        <v>32958</v>
      </c>
      <c r="CF90" s="100">
        <v>17</v>
      </c>
      <c r="CG90" s="100">
        <v>37352.399999999994</v>
      </c>
      <c r="CH90" s="100">
        <v>14</v>
      </c>
      <c r="CI90" s="100">
        <v>30760.799999999996</v>
      </c>
      <c r="CJ90" s="100">
        <v>13</v>
      </c>
      <c r="CK90" s="100">
        <v>28563.599999999999</v>
      </c>
      <c r="CL90" s="100">
        <v>10</v>
      </c>
      <c r="CM90" s="100">
        <v>21972</v>
      </c>
      <c r="CN90" s="100">
        <v>12</v>
      </c>
      <c r="CO90" s="100">
        <v>26366.399999999998</v>
      </c>
      <c r="CP90" s="100">
        <v>15</v>
      </c>
      <c r="CQ90" s="100">
        <v>32958</v>
      </c>
      <c r="CR90" s="100">
        <v>12</v>
      </c>
      <c r="CS90" s="100">
        <v>26366.399999999998</v>
      </c>
      <c r="CT90" s="100">
        <v>17</v>
      </c>
      <c r="CU90" s="100">
        <v>37352.399999999994</v>
      </c>
    </row>
    <row r="91" spans="2:99">
      <c r="C91" s="99" t="s">
        <v>257</v>
      </c>
      <c r="D91" s="100">
        <v>11.406258606284073</v>
      </c>
      <c r="E91" s="100">
        <v>26197.894766913254</v>
      </c>
      <c r="F91" s="100">
        <v>11</v>
      </c>
      <c r="G91" s="100">
        <v>25264.799999999996</v>
      </c>
      <c r="H91" s="100">
        <v>12</v>
      </c>
      <c r="I91" s="100">
        <v>27561.599999999999</v>
      </c>
      <c r="J91" s="100">
        <v>14</v>
      </c>
      <c r="K91" s="100">
        <v>32155.199999999997</v>
      </c>
      <c r="L91" s="100">
        <v>13</v>
      </c>
      <c r="M91" s="100">
        <v>29858.399999999998</v>
      </c>
      <c r="N91" s="100">
        <v>13</v>
      </c>
      <c r="O91" s="100">
        <v>29858.399999999998</v>
      </c>
      <c r="P91" s="100">
        <v>13</v>
      </c>
      <c r="Q91" s="100">
        <v>29858.399999999998</v>
      </c>
      <c r="R91" s="100">
        <v>15</v>
      </c>
      <c r="S91" s="100">
        <v>34451.999999999993</v>
      </c>
      <c r="T91" s="100">
        <v>14</v>
      </c>
      <c r="U91" s="100">
        <v>32155.199999999997</v>
      </c>
      <c r="V91" s="100">
        <v>8</v>
      </c>
      <c r="W91" s="100">
        <v>18374.399999999998</v>
      </c>
      <c r="X91" s="100">
        <v>10</v>
      </c>
      <c r="Y91" s="100">
        <v>22967.999999999996</v>
      </c>
      <c r="Z91" s="100">
        <v>10</v>
      </c>
      <c r="AA91" s="100">
        <v>22967.999999999996</v>
      </c>
      <c r="AB91" s="100">
        <v>14</v>
      </c>
      <c r="AC91" s="100">
        <v>32155.199999999997</v>
      </c>
      <c r="AD91" s="100">
        <v>17</v>
      </c>
      <c r="AE91" s="100">
        <v>39045.599999999999</v>
      </c>
      <c r="AF91" s="100">
        <v>9</v>
      </c>
      <c r="AG91" s="100">
        <v>20671.199999999997</v>
      </c>
      <c r="AH91" s="100">
        <v>15</v>
      </c>
      <c r="AI91" s="100">
        <v>34451.999999999993</v>
      </c>
      <c r="AJ91" s="100">
        <v>11</v>
      </c>
      <c r="AK91" s="100">
        <v>25264.799999999996</v>
      </c>
      <c r="AL91" s="100">
        <v>9</v>
      </c>
      <c r="AM91" s="100">
        <v>20671.199999999997</v>
      </c>
      <c r="AN91" s="100">
        <v>16</v>
      </c>
      <c r="AO91" s="100">
        <v>36748.799999999996</v>
      </c>
      <c r="AP91" s="100">
        <v>12</v>
      </c>
      <c r="AQ91" s="100">
        <v>27561.599999999999</v>
      </c>
      <c r="AR91" s="100">
        <v>15</v>
      </c>
      <c r="AS91" s="100">
        <v>34451.999999999993</v>
      </c>
      <c r="AT91" s="100">
        <v>13</v>
      </c>
      <c r="AU91" s="100">
        <v>29858.399999999998</v>
      </c>
      <c r="AV91" s="100">
        <v>15</v>
      </c>
      <c r="AW91" s="100">
        <v>34451.999999999993</v>
      </c>
      <c r="AX91" s="100">
        <v>17</v>
      </c>
      <c r="AY91" s="100">
        <v>39045.599999999999</v>
      </c>
      <c r="AZ91" s="100">
        <v>14</v>
      </c>
      <c r="BA91" s="100">
        <v>32155.199999999997</v>
      </c>
      <c r="BB91" s="100">
        <v>9</v>
      </c>
      <c r="BC91" s="100">
        <v>20671.199999999997</v>
      </c>
      <c r="BD91" s="100">
        <v>16</v>
      </c>
      <c r="BE91" s="100">
        <v>36748.799999999996</v>
      </c>
      <c r="BF91" s="100">
        <v>14</v>
      </c>
      <c r="BG91" s="100">
        <v>32155.199999999997</v>
      </c>
      <c r="BH91" s="100">
        <v>17</v>
      </c>
      <c r="BI91" s="100">
        <v>39045.599999999999</v>
      </c>
      <c r="BJ91" s="100">
        <v>17</v>
      </c>
      <c r="BK91" s="100">
        <v>39045.599999999999</v>
      </c>
      <c r="BL91" s="100">
        <v>11</v>
      </c>
      <c r="BM91" s="100">
        <v>25264.799999999996</v>
      </c>
      <c r="BN91" s="100">
        <v>10</v>
      </c>
      <c r="BO91" s="100">
        <v>22967.999999999996</v>
      </c>
      <c r="BP91" s="100">
        <v>12</v>
      </c>
      <c r="BQ91" s="100">
        <v>27561.599999999999</v>
      </c>
      <c r="BR91" s="100">
        <v>9</v>
      </c>
      <c r="BS91" s="100">
        <v>20671.199999999997</v>
      </c>
      <c r="BT91" s="100">
        <v>10</v>
      </c>
      <c r="BU91" s="100">
        <v>22967.999999999996</v>
      </c>
      <c r="BV91" s="100">
        <v>15</v>
      </c>
      <c r="BW91" s="100">
        <v>34451.999999999993</v>
      </c>
      <c r="BX91" s="100">
        <v>13</v>
      </c>
      <c r="BY91" s="100">
        <v>29858.399999999998</v>
      </c>
      <c r="BZ91" s="100">
        <v>13</v>
      </c>
      <c r="CA91" s="100">
        <v>29858.399999999998</v>
      </c>
      <c r="CB91" s="100">
        <v>12</v>
      </c>
      <c r="CC91" s="100">
        <v>27561.599999999999</v>
      </c>
      <c r="CD91" s="100">
        <v>14</v>
      </c>
      <c r="CE91" s="100">
        <v>32155.199999999997</v>
      </c>
      <c r="CF91" s="100">
        <v>16</v>
      </c>
      <c r="CG91" s="100">
        <v>36748.799999999996</v>
      </c>
      <c r="CH91" s="100">
        <v>12</v>
      </c>
      <c r="CI91" s="100">
        <v>27561.599999999999</v>
      </c>
      <c r="CJ91" s="100">
        <v>13</v>
      </c>
      <c r="CK91" s="100">
        <v>29858.399999999998</v>
      </c>
      <c r="CL91" s="100">
        <v>10</v>
      </c>
      <c r="CM91" s="100">
        <v>22967.999999999996</v>
      </c>
      <c r="CN91" s="100">
        <v>14</v>
      </c>
      <c r="CO91" s="100">
        <v>32155.199999999997</v>
      </c>
      <c r="CP91" s="100">
        <v>17</v>
      </c>
      <c r="CQ91" s="100">
        <v>39045.599999999999</v>
      </c>
      <c r="CR91" s="100">
        <v>11</v>
      </c>
      <c r="CS91" s="100">
        <v>25264.799999999996</v>
      </c>
      <c r="CT91" s="100">
        <v>18</v>
      </c>
      <c r="CU91" s="100">
        <v>41342.399999999994</v>
      </c>
    </row>
    <row r="92" spans="2:99">
      <c r="C92" s="99" t="s">
        <v>258</v>
      </c>
      <c r="D92" s="100">
        <v>12.464295550038941</v>
      </c>
      <c r="E92" s="100">
        <v>17709.271117495326</v>
      </c>
      <c r="F92" s="100">
        <v>13</v>
      </c>
      <c r="G92" s="100">
        <v>18470.399999999998</v>
      </c>
      <c r="H92" s="100">
        <v>13</v>
      </c>
      <c r="I92" s="100">
        <v>18470.399999999998</v>
      </c>
      <c r="J92" s="100">
        <v>15</v>
      </c>
      <c r="K92" s="100">
        <v>21312</v>
      </c>
      <c r="L92" s="100">
        <v>14</v>
      </c>
      <c r="M92" s="100">
        <v>19891.2</v>
      </c>
      <c r="N92" s="100">
        <v>15</v>
      </c>
      <c r="O92" s="100">
        <v>21312</v>
      </c>
      <c r="P92" s="100">
        <v>15</v>
      </c>
      <c r="Q92" s="100">
        <v>21312</v>
      </c>
      <c r="R92" s="100">
        <v>16</v>
      </c>
      <c r="S92" s="100">
        <v>22732.799999999999</v>
      </c>
      <c r="T92" s="100">
        <v>16</v>
      </c>
      <c r="U92" s="100">
        <v>22732.799999999999</v>
      </c>
      <c r="V92" s="100">
        <v>10</v>
      </c>
      <c r="W92" s="100">
        <v>14208</v>
      </c>
      <c r="X92" s="100">
        <v>10</v>
      </c>
      <c r="Y92" s="100">
        <v>14208</v>
      </c>
      <c r="Z92" s="100">
        <v>12</v>
      </c>
      <c r="AA92" s="100">
        <v>17049.599999999999</v>
      </c>
      <c r="AB92" s="100">
        <v>15</v>
      </c>
      <c r="AC92" s="100">
        <v>21312</v>
      </c>
      <c r="AD92" s="100">
        <v>19</v>
      </c>
      <c r="AE92" s="100">
        <v>26995.200000000001</v>
      </c>
      <c r="AF92" s="100">
        <v>10</v>
      </c>
      <c r="AG92" s="100">
        <v>14208</v>
      </c>
      <c r="AH92" s="100">
        <v>15</v>
      </c>
      <c r="AI92" s="100">
        <v>21312</v>
      </c>
      <c r="AJ92" s="100">
        <v>12</v>
      </c>
      <c r="AK92" s="100">
        <v>17049.599999999999</v>
      </c>
      <c r="AL92" s="100">
        <v>10</v>
      </c>
      <c r="AM92" s="100">
        <v>14208</v>
      </c>
      <c r="AN92" s="100">
        <v>17</v>
      </c>
      <c r="AO92" s="100">
        <v>24153.599999999999</v>
      </c>
      <c r="AP92" s="100">
        <v>14</v>
      </c>
      <c r="AQ92" s="100">
        <v>19891.2</v>
      </c>
      <c r="AR92" s="100">
        <v>16</v>
      </c>
      <c r="AS92" s="100">
        <v>22732.799999999999</v>
      </c>
      <c r="AT92" s="100">
        <v>14</v>
      </c>
      <c r="AU92" s="100">
        <v>19891.2</v>
      </c>
      <c r="AV92" s="100">
        <v>18</v>
      </c>
      <c r="AW92" s="100">
        <v>25574.399999999998</v>
      </c>
      <c r="AX92" s="100">
        <v>18</v>
      </c>
      <c r="AY92" s="100">
        <v>25574.399999999998</v>
      </c>
      <c r="AZ92" s="100">
        <v>14</v>
      </c>
      <c r="BA92" s="100">
        <v>19891.2</v>
      </c>
      <c r="BB92" s="100">
        <v>9</v>
      </c>
      <c r="BC92" s="100">
        <v>12787.199999999999</v>
      </c>
      <c r="BD92" s="100">
        <v>20</v>
      </c>
      <c r="BE92" s="100">
        <v>28416</v>
      </c>
      <c r="BF92" s="100">
        <v>16</v>
      </c>
      <c r="BG92" s="100">
        <v>22732.799999999999</v>
      </c>
      <c r="BH92" s="100">
        <v>18</v>
      </c>
      <c r="BI92" s="100">
        <v>25574.399999999998</v>
      </c>
      <c r="BJ92" s="100">
        <v>19</v>
      </c>
      <c r="BK92" s="100">
        <v>26995.200000000001</v>
      </c>
      <c r="BL92" s="100">
        <v>11</v>
      </c>
      <c r="BM92" s="100">
        <v>15628.8</v>
      </c>
      <c r="BN92" s="100">
        <v>11</v>
      </c>
      <c r="BO92" s="100">
        <v>15628.8</v>
      </c>
      <c r="BP92" s="100">
        <v>13</v>
      </c>
      <c r="BQ92" s="100">
        <v>18470.399999999998</v>
      </c>
      <c r="BR92" s="100">
        <v>10</v>
      </c>
      <c r="BS92" s="100">
        <v>14208</v>
      </c>
      <c r="BT92" s="100">
        <v>10</v>
      </c>
      <c r="BU92" s="100">
        <v>14208</v>
      </c>
      <c r="BV92" s="100">
        <v>16</v>
      </c>
      <c r="BW92" s="100">
        <v>22732.799999999999</v>
      </c>
      <c r="BX92" s="100">
        <v>14</v>
      </c>
      <c r="BY92" s="100">
        <v>19891.2</v>
      </c>
      <c r="BZ92" s="100">
        <v>16</v>
      </c>
      <c r="CA92" s="100">
        <v>22732.799999999999</v>
      </c>
      <c r="CB92" s="100">
        <v>14</v>
      </c>
      <c r="CC92" s="100">
        <v>19891.2</v>
      </c>
      <c r="CD92" s="100">
        <v>14</v>
      </c>
      <c r="CE92" s="100">
        <v>19891.2</v>
      </c>
      <c r="CF92" s="100">
        <v>18</v>
      </c>
      <c r="CG92" s="100">
        <v>25574.399999999998</v>
      </c>
      <c r="CH92" s="100">
        <v>13</v>
      </c>
      <c r="CI92" s="100">
        <v>18470.399999999998</v>
      </c>
      <c r="CJ92" s="100">
        <v>12</v>
      </c>
      <c r="CK92" s="100">
        <v>17049.599999999999</v>
      </c>
      <c r="CL92" s="100">
        <v>12</v>
      </c>
      <c r="CM92" s="100">
        <v>17049.599999999999</v>
      </c>
      <c r="CN92" s="100">
        <v>14</v>
      </c>
      <c r="CO92" s="100">
        <v>19891.2</v>
      </c>
      <c r="CP92" s="100">
        <v>19</v>
      </c>
      <c r="CQ92" s="100">
        <v>26995.200000000001</v>
      </c>
      <c r="CR92" s="100">
        <v>14</v>
      </c>
      <c r="CS92" s="100">
        <v>19891.2</v>
      </c>
      <c r="CT92" s="100">
        <v>18</v>
      </c>
      <c r="CU92" s="100">
        <v>25574.399999999998</v>
      </c>
    </row>
    <row r="93" spans="2:99">
      <c r="C93" s="99" t="s">
        <v>259</v>
      </c>
      <c r="D93" s="100">
        <v>12.435277078161507</v>
      </c>
      <c r="E93" s="100">
        <v>22040.285093333452</v>
      </c>
      <c r="F93" s="100">
        <v>12</v>
      </c>
      <c r="G93" s="100">
        <v>21268.799999999999</v>
      </c>
      <c r="H93" s="100">
        <v>14</v>
      </c>
      <c r="I93" s="100">
        <v>24813.599999999999</v>
      </c>
      <c r="J93" s="100">
        <v>13</v>
      </c>
      <c r="K93" s="100">
        <v>23041.199999999997</v>
      </c>
      <c r="L93" s="100">
        <v>13</v>
      </c>
      <c r="M93" s="100">
        <v>23041.199999999997</v>
      </c>
      <c r="N93" s="100">
        <v>14</v>
      </c>
      <c r="O93" s="100">
        <v>24813.599999999999</v>
      </c>
      <c r="P93" s="100">
        <v>14</v>
      </c>
      <c r="Q93" s="100">
        <v>24813.599999999999</v>
      </c>
      <c r="R93" s="100">
        <v>17</v>
      </c>
      <c r="S93" s="100">
        <v>30130.799999999999</v>
      </c>
      <c r="T93" s="100">
        <v>17</v>
      </c>
      <c r="U93" s="100">
        <v>30130.799999999999</v>
      </c>
      <c r="V93" s="100">
        <v>10</v>
      </c>
      <c r="W93" s="100">
        <v>17724</v>
      </c>
      <c r="X93" s="100">
        <v>10</v>
      </c>
      <c r="Y93" s="100">
        <v>17724</v>
      </c>
      <c r="Z93" s="100">
        <v>10</v>
      </c>
      <c r="AA93" s="100">
        <v>17724</v>
      </c>
      <c r="AB93" s="100">
        <v>14</v>
      </c>
      <c r="AC93" s="100">
        <v>24813.599999999999</v>
      </c>
      <c r="AD93" s="100">
        <v>18</v>
      </c>
      <c r="AE93" s="100">
        <v>31903.199999999997</v>
      </c>
      <c r="AF93" s="100">
        <v>10</v>
      </c>
      <c r="AG93" s="100">
        <v>17724</v>
      </c>
      <c r="AH93" s="100">
        <v>16</v>
      </c>
      <c r="AI93" s="100">
        <v>28358.399999999998</v>
      </c>
      <c r="AJ93" s="100">
        <v>12</v>
      </c>
      <c r="AK93" s="100">
        <v>21268.799999999999</v>
      </c>
      <c r="AL93" s="100">
        <v>10</v>
      </c>
      <c r="AM93" s="100">
        <v>17724</v>
      </c>
      <c r="AN93" s="100">
        <v>17</v>
      </c>
      <c r="AO93" s="100">
        <v>30130.799999999999</v>
      </c>
      <c r="AP93" s="100">
        <v>13</v>
      </c>
      <c r="AQ93" s="100">
        <v>23041.199999999997</v>
      </c>
      <c r="AR93" s="100">
        <v>16</v>
      </c>
      <c r="AS93" s="100">
        <v>28358.399999999998</v>
      </c>
      <c r="AT93" s="100">
        <v>13</v>
      </c>
      <c r="AU93" s="100">
        <v>23041.199999999997</v>
      </c>
      <c r="AV93" s="100">
        <v>18</v>
      </c>
      <c r="AW93" s="100">
        <v>31903.199999999997</v>
      </c>
      <c r="AX93" s="100">
        <v>16</v>
      </c>
      <c r="AY93" s="100">
        <v>28358.399999999998</v>
      </c>
      <c r="AZ93" s="100">
        <v>14</v>
      </c>
      <c r="BA93" s="100">
        <v>24813.599999999999</v>
      </c>
      <c r="BB93" s="100">
        <v>9</v>
      </c>
      <c r="BC93" s="100">
        <v>15951.599999999999</v>
      </c>
      <c r="BD93" s="100">
        <v>18</v>
      </c>
      <c r="BE93" s="100">
        <v>31903.199999999997</v>
      </c>
      <c r="BF93" s="100">
        <v>15</v>
      </c>
      <c r="BG93" s="100">
        <v>26585.999999999996</v>
      </c>
      <c r="BH93" s="100">
        <v>19</v>
      </c>
      <c r="BI93" s="100">
        <v>33675.599999999999</v>
      </c>
      <c r="BJ93" s="100">
        <v>17</v>
      </c>
      <c r="BK93" s="100">
        <v>30130.799999999999</v>
      </c>
      <c r="BL93" s="100">
        <v>11</v>
      </c>
      <c r="BM93" s="100">
        <v>19496.399999999998</v>
      </c>
      <c r="BN93" s="100">
        <v>11</v>
      </c>
      <c r="BO93" s="100">
        <v>19496.399999999998</v>
      </c>
      <c r="BP93" s="100">
        <v>14</v>
      </c>
      <c r="BQ93" s="100">
        <v>24813.599999999999</v>
      </c>
      <c r="BR93" s="100">
        <v>10</v>
      </c>
      <c r="BS93" s="100">
        <v>17724</v>
      </c>
      <c r="BT93" s="100">
        <v>9</v>
      </c>
      <c r="BU93" s="100">
        <v>15951.599999999999</v>
      </c>
      <c r="BV93" s="100">
        <v>16</v>
      </c>
      <c r="BW93" s="100">
        <v>28358.399999999998</v>
      </c>
      <c r="BX93" s="100">
        <v>14</v>
      </c>
      <c r="BY93" s="100">
        <v>24813.599999999999</v>
      </c>
      <c r="BZ93" s="100">
        <v>16</v>
      </c>
      <c r="CA93" s="100">
        <v>28358.399999999998</v>
      </c>
      <c r="CB93" s="100">
        <v>14</v>
      </c>
      <c r="CC93" s="100">
        <v>24813.599999999999</v>
      </c>
      <c r="CD93" s="100">
        <v>16</v>
      </c>
      <c r="CE93" s="100">
        <v>28358.399999999998</v>
      </c>
      <c r="CF93" s="100">
        <v>16</v>
      </c>
      <c r="CG93" s="100">
        <v>28358.399999999998</v>
      </c>
      <c r="CH93" s="100">
        <v>13</v>
      </c>
      <c r="CI93" s="100">
        <v>23041.199999999997</v>
      </c>
      <c r="CJ93" s="100">
        <v>13</v>
      </c>
      <c r="CK93" s="100">
        <v>23041.199999999997</v>
      </c>
      <c r="CL93" s="100">
        <v>10</v>
      </c>
      <c r="CM93" s="100">
        <v>17724</v>
      </c>
      <c r="CN93" s="100">
        <v>13</v>
      </c>
      <c r="CO93" s="100">
        <v>23041.199999999997</v>
      </c>
      <c r="CP93" s="100">
        <v>18</v>
      </c>
      <c r="CQ93" s="100">
        <v>31903.199999999997</v>
      </c>
      <c r="CR93" s="100">
        <v>12</v>
      </c>
      <c r="CS93" s="100">
        <v>21268.799999999999</v>
      </c>
      <c r="CT93" s="100">
        <v>18</v>
      </c>
      <c r="CU93" s="100">
        <v>31903.199999999997</v>
      </c>
    </row>
    <row r="94" spans="2:99">
      <c r="C94" s="99" t="s">
        <v>260</v>
      </c>
      <c r="D94" s="100">
        <v>12.377240134406639</v>
      </c>
      <c r="E94" s="100">
        <v>29645.96556993078</v>
      </c>
      <c r="F94" s="100">
        <v>12</v>
      </c>
      <c r="G94" s="100">
        <v>28742.399999999998</v>
      </c>
      <c r="H94" s="100">
        <v>11</v>
      </c>
      <c r="I94" s="100">
        <v>26347.199999999997</v>
      </c>
      <c r="J94" s="100">
        <v>12</v>
      </c>
      <c r="K94" s="100">
        <v>28742.399999999998</v>
      </c>
      <c r="L94" s="100">
        <v>12</v>
      </c>
      <c r="M94" s="100">
        <v>28742.399999999998</v>
      </c>
      <c r="N94" s="100">
        <v>15</v>
      </c>
      <c r="O94" s="100">
        <v>35928</v>
      </c>
      <c r="P94" s="100">
        <v>13</v>
      </c>
      <c r="Q94" s="100">
        <v>31137.599999999999</v>
      </c>
      <c r="R94" s="100">
        <v>16</v>
      </c>
      <c r="S94" s="100">
        <v>38323.199999999997</v>
      </c>
      <c r="T94" s="100">
        <v>14</v>
      </c>
      <c r="U94" s="100">
        <v>33532.799999999996</v>
      </c>
      <c r="V94" s="100">
        <v>9</v>
      </c>
      <c r="W94" s="100">
        <v>21556.799999999999</v>
      </c>
      <c r="X94" s="100">
        <v>9</v>
      </c>
      <c r="Y94" s="100">
        <v>21556.799999999999</v>
      </c>
      <c r="Z94" s="100">
        <v>9</v>
      </c>
      <c r="AA94" s="100">
        <v>21556.799999999999</v>
      </c>
      <c r="AB94" s="100">
        <v>15</v>
      </c>
      <c r="AC94" s="100">
        <v>35928</v>
      </c>
      <c r="AD94" s="100">
        <v>14</v>
      </c>
      <c r="AE94" s="100">
        <v>33532.799999999996</v>
      </c>
      <c r="AF94" s="100">
        <v>9</v>
      </c>
      <c r="AG94" s="100">
        <v>21556.799999999999</v>
      </c>
      <c r="AH94" s="100">
        <v>15</v>
      </c>
      <c r="AI94" s="100">
        <v>35928</v>
      </c>
      <c r="AJ94" s="100">
        <v>11</v>
      </c>
      <c r="AK94" s="100">
        <v>26347.199999999997</v>
      </c>
      <c r="AL94" s="100">
        <v>9</v>
      </c>
      <c r="AM94" s="100">
        <v>21556.799999999999</v>
      </c>
      <c r="AN94" s="100">
        <v>15</v>
      </c>
      <c r="AO94" s="100">
        <v>35928</v>
      </c>
      <c r="AP94" s="100">
        <v>13</v>
      </c>
      <c r="AQ94" s="100">
        <v>31137.599999999999</v>
      </c>
      <c r="AR94" s="100">
        <v>16</v>
      </c>
      <c r="AS94" s="100">
        <v>38323.199999999997</v>
      </c>
      <c r="AT94" s="100">
        <v>14</v>
      </c>
      <c r="AU94" s="100">
        <v>33532.799999999996</v>
      </c>
      <c r="AV94" s="100">
        <v>16</v>
      </c>
      <c r="AW94" s="100">
        <v>38323.199999999997</v>
      </c>
      <c r="AX94" s="100">
        <v>16</v>
      </c>
      <c r="AY94" s="100">
        <v>38323.199999999997</v>
      </c>
      <c r="AZ94" s="100">
        <v>14</v>
      </c>
      <c r="BA94" s="100">
        <v>33532.799999999996</v>
      </c>
      <c r="BB94" s="100">
        <v>8</v>
      </c>
      <c r="BC94" s="100">
        <v>19161.599999999999</v>
      </c>
      <c r="BD94" s="100">
        <v>18</v>
      </c>
      <c r="BE94" s="100">
        <v>43113.599999999999</v>
      </c>
      <c r="BF94" s="100">
        <v>16</v>
      </c>
      <c r="BG94" s="100">
        <v>38323.199999999997</v>
      </c>
      <c r="BH94" s="100">
        <v>16</v>
      </c>
      <c r="BI94" s="100">
        <v>38323.199999999997</v>
      </c>
      <c r="BJ94" s="100">
        <v>17</v>
      </c>
      <c r="BK94" s="100">
        <v>40718.399999999994</v>
      </c>
      <c r="BL94" s="100">
        <v>10</v>
      </c>
      <c r="BM94" s="100">
        <v>23952</v>
      </c>
      <c r="BN94" s="100">
        <v>9</v>
      </c>
      <c r="BO94" s="100">
        <v>21556.799999999999</v>
      </c>
      <c r="BP94" s="100">
        <v>12</v>
      </c>
      <c r="BQ94" s="100">
        <v>28742.399999999998</v>
      </c>
      <c r="BR94" s="100">
        <v>9</v>
      </c>
      <c r="BS94" s="100">
        <v>21556.799999999999</v>
      </c>
      <c r="BT94" s="100">
        <v>10</v>
      </c>
      <c r="BU94" s="100">
        <v>23952</v>
      </c>
      <c r="BV94" s="100">
        <v>16</v>
      </c>
      <c r="BW94" s="100">
        <v>38323.199999999997</v>
      </c>
      <c r="BX94" s="100">
        <v>12</v>
      </c>
      <c r="BY94" s="100">
        <v>28742.399999999998</v>
      </c>
      <c r="BZ94" s="100">
        <v>15</v>
      </c>
      <c r="CA94" s="100">
        <v>35928</v>
      </c>
      <c r="CB94" s="100">
        <v>12</v>
      </c>
      <c r="CC94" s="100">
        <v>28742.399999999998</v>
      </c>
      <c r="CD94" s="100">
        <v>13</v>
      </c>
      <c r="CE94" s="100">
        <v>31137.599999999999</v>
      </c>
      <c r="CF94" s="100">
        <v>17</v>
      </c>
      <c r="CG94" s="100">
        <v>40718.399999999994</v>
      </c>
      <c r="CH94" s="100">
        <v>12</v>
      </c>
      <c r="CI94" s="100">
        <v>28742.399999999998</v>
      </c>
      <c r="CJ94" s="100">
        <v>12</v>
      </c>
      <c r="CK94" s="100">
        <v>28742.399999999998</v>
      </c>
      <c r="CL94" s="100">
        <v>10</v>
      </c>
      <c r="CM94" s="100">
        <v>23952</v>
      </c>
      <c r="CN94" s="100">
        <v>13</v>
      </c>
      <c r="CO94" s="100">
        <v>31137.599999999999</v>
      </c>
      <c r="CP94" s="100">
        <v>15</v>
      </c>
      <c r="CQ94" s="100">
        <v>35928</v>
      </c>
      <c r="CR94" s="100">
        <v>13</v>
      </c>
      <c r="CS94" s="100">
        <v>31137.599999999999</v>
      </c>
      <c r="CT94" s="100">
        <v>16</v>
      </c>
      <c r="CU94" s="100">
        <v>38323.199999999997</v>
      </c>
    </row>
    <row r="95" spans="2:99">
      <c r="B95" s="99" t="s">
        <v>132</v>
      </c>
      <c r="C95" s="99" t="s">
        <v>261</v>
      </c>
      <c r="D95" s="100">
        <v>13.464295550038941</v>
      </c>
      <c r="E95" s="100">
        <v>23330.931329107476</v>
      </c>
      <c r="F95" s="100">
        <v>12</v>
      </c>
      <c r="G95" s="100">
        <v>20793.599999999999</v>
      </c>
      <c r="H95" s="100">
        <v>15</v>
      </c>
      <c r="I95" s="100">
        <v>25992</v>
      </c>
      <c r="J95" s="100">
        <v>19</v>
      </c>
      <c r="K95" s="100">
        <v>32923.199999999997</v>
      </c>
      <c r="L95" s="100">
        <v>19</v>
      </c>
      <c r="M95" s="100">
        <v>32923.199999999997</v>
      </c>
      <c r="N95" s="100">
        <v>15</v>
      </c>
      <c r="O95" s="100">
        <v>25992</v>
      </c>
      <c r="P95" s="100">
        <v>14</v>
      </c>
      <c r="Q95" s="100">
        <v>24259.200000000001</v>
      </c>
      <c r="R95" s="100">
        <v>14</v>
      </c>
      <c r="S95" s="100">
        <v>24259.200000000001</v>
      </c>
      <c r="T95" s="100">
        <v>11</v>
      </c>
      <c r="U95" s="100">
        <v>19060.8</v>
      </c>
      <c r="V95" s="100">
        <v>11</v>
      </c>
      <c r="W95" s="100">
        <v>19060.8</v>
      </c>
      <c r="X95" s="100">
        <v>13</v>
      </c>
      <c r="Y95" s="100">
        <v>22526.399999999998</v>
      </c>
      <c r="Z95" s="100">
        <v>19</v>
      </c>
      <c r="AA95" s="100">
        <v>32923.199999999997</v>
      </c>
      <c r="AB95" s="100">
        <v>20</v>
      </c>
      <c r="AC95" s="100">
        <v>34656</v>
      </c>
      <c r="AD95" s="100">
        <v>16</v>
      </c>
      <c r="AE95" s="100">
        <v>27724.799999999999</v>
      </c>
      <c r="AF95" s="100">
        <v>11</v>
      </c>
      <c r="AG95" s="100">
        <v>19060.8</v>
      </c>
      <c r="AH95" s="100">
        <v>17</v>
      </c>
      <c r="AI95" s="100">
        <v>29457.599999999999</v>
      </c>
      <c r="AJ95" s="100">
        <v>19</v>
      </c>
      <c r="AK95" s="100">
        <v>32923.199999999997</v>
      </c>
      <c r="AL95" s="100">
        <v>20</v>
      </c>
      <c r="AM95" s="100">
        <v>34656</v>
      </c>
      <c r="AN95" s="100">
        <v>13</v>
      </c>
      <c r="AO95" s="100">
        <v>22526.399999999998</v>
      </c>
      <c r="AP95" s="100">
        <v>12</v>
      </c>
      <c r="AQ95" s="100">
        <v>20793.599999999999</v>
      </c>
      <c r="AR95" s="100">
        <v>15</v>
      </c>
      <c r="AS95" s="100">
        <v>25992</v>
      </c>
      <c r="AT95" s="100">
        <v>11</v>
      </c>
      <c r="AU95" s="100">
        <v>19060.8</v>
      </c>
      <c r="AV95" s="100">
        <v>12</v>
      </c>
      <c r="AW95" s="100">
        <v>20793.599999999999</v>
      </c>
      <c r="AX95" s="100">
        <v>20</v>
      </c>
      <c r="AY95" s="100">
        <v>34656</v>
      </c>
      <c r="AZ95" s="100">
        <v>17</v>
      </c>
      <c r="BA95" s="100">
        <v>29457.599999999999</v>
      </c>
      <c r="BB95" s="100">
        <v>14</v>
      </c>
      <c r="BC95" s="100">
        <v>24259.200000000001</v>
      </c>
      <c r="BD95" s="100">
        <v>13</v>
      </c>
      <c r="BE95" s="100">
        <v>22526.399999999998</v>
      </c>
      <c r="BF95" s="100">
        <v>13</v>
      </c>
      <c r="BG95" s="100">
        <v>22526.399999999998</v>
      </c>
      <c r="BH95" s="100">
        <v>20</v>
      </c>
      <c r="BI95" s="100">
        <v>34656</v>
      </c>
      <c r="BJ95" s="100">
        <v>16</v>
      </c>
      <c r="BK95" s="100">
        <v>27724.799999999999</v>
      </c>
      <c r="BL95" s="100">
        <v>20</v>
      </c>
      <c r="BM95" s="100">
        <v>34656</v>
      </c>
      <c r="BN95" s="100">
        <v>19</v>
      </c>
      <c r="BO95" s="100">
        <v>32923.199999999997</v>
      </c>
      <c r="BP95" s="100">
        <v>14</v>
      </c>
      <c r="BQ95" s="100">
        <v>24259.200000000001</v>
      </c>
      <c r="BR95" s="100">
        <v>18</v>
      </c>
      <c r="BS95" s="100">
        <v>31190.399999999998</v>
      </c>
      <c r="BT95" s="100">
        <v>19</v>
      </c>
      <c r="BU95" s="100">
        <v>32923.199999999997</v>
      </c>
      <c r="BV95" s="100">
        <v>21</v>
      </c>
      <c r="BW95" s="100">
        <v>36388.799999999996</v>
      </c>
      <c r="BX95" s="100">
        <v>10</v>
      </c>
      <c r="BY95" s="100">
        <v>17328</v>
      </c>
      <c r="BZ95" s="100">
        <v>18</v>
      </c>
      <c r="CA95" s="100">
        <v>31190.399999999998</v>
      </c>
      <c r="CB95" s="100">
        <v>15</v>
      </c>
      <c r="CC95" s="100">
        <v>25992</v>
      </c>
      <c r="CD95" s="100">
        <v>13</v>
      </c>
      <c r="CE95" s="100">
        <v>22526.399999999998</v>
      </c>
      <c r="CF95" s="100">
        <v>12</v>
      </c>
      <c r="CG95" s="100">
        <v>20793.599999999999</v>
      </c>
      <c r="CH95" s="100">
        <v>22</v>
      </c>
      <c r="CI95" s="100">
        <v>38121.599999999999</v>
      </c>
      <c r="CJ95" s="100">
        <v>18</v>
      </c>
      <c r="CK95" s="100">
        <v>31190.399999999998</v>
      </c>
      <c r="CL95" s="100">
        <v>19</v>
      </c>
      <c r="CM95" s="100">
        <v>32923.199999999997</v>
      </c>
      <c r="CN95" s="100">
        <v>21</v>
      </c>
      <c r="CO95" s="100">
        <v>36388.799999999996</v>
      </c>
      <c r="CP95" s="100">
        <v>12</v>
      </c>
      <c r="CQ95" s="100">
        <v>20793.599999999999</v>
      </c>
      <c r="CR95" s="100">
        <v>13</v>
      </c>
      <c r="CS95" s="100">
        <v>22526.399999999998</v>
      </c>
      <c r="CT95" s="100">
        <v>12</v>
      </c>
      <c r="CU95" s="100">
        <v>20793.599999999999</v>
      </c>
    </row>
    <row r="96" spans="2:99">
      <c r="C96" s="99" t="s">
        <v>262</v>
      </c>
      <c r="D96" s="100">
        <v>16.464295550038941</v>
      </c>
      <c r="E96" s="100">
        <v>13553.408096792054</v>
      </c>
      <c r="F96" s="100">
        <v>15</v>
      </c>
      <c r="G96" s="100">
        <v>12347.999999999998</v>
      </c>
      <c r="H96" s="100">
        <v>14</v>
      </c>
      <c r="I96" s="100">
        <v>11524.8</v>
      </c>
      <c r="J96" s="100">
        <v>21</v>
      </c>
      <c r="K96" s="100">
        <v>17287.199999999997</v>
      </c>
      <c r="L96" s="100">
        <v>19</v>
      </c>
      <c r="M96" s="100">
        <v>15640.8</v>
      </c>
      <c r="N96" s="100">
        <v>17</v>
      </c>
      <c r="O96" s="100">
        <v>13994.4</v>
      </c>
      <c r="P96" s="100">
        <v>15</v>
      </c>
      <c r="Q96" s="100">
        <v>12347.999999999998</v>
      </c>
      <c r="R96" s="100">
        <v>16</v>
      </c>
      <c r="S96" s="100">
        <v>13171.199999999999</v>
      </c>
      <c r="T96" s="100">
        <v>12</v>
      </c>
      <c r="U96" s="100">
        <v>9878.4</v>
      </c>
      <c r="V96" s="100">
        <v>12</v>
      </c>
      <c r="W96" s="100">
        <v>9878.4</v>
      </c>
      <c r="X96" s="100">
        <v>15</v>
      </c>
      <c r="Y96" s="100">
        <v>12347.999999999998</v>
      </c>
      <c r="Z96" s="100">
        <v>21</v>
      </c>
      <c r="AA96" s="100">
        <v>17287.199999999997</v>
      </c>
      <c r="AB96" s="100">
        <v>20</v>
      </c>
      <c r="AC96" s="100">
        <v>16464</v>
      </c>
      <c r="AD96" s="100">
        <v>19</v>
      </c>
      <c r="AE96" s="100">
        <v>15640.8</v>
      </c>
      <c r="AF96" s="100">
        <v>12</v>
      </c>
      <c r="AG96" s="100">
        <v>9878.4</v>
      </c>
      <c r="AH96" s="100">
        <v>20</v>
      </c>
      <c r="AI96" s="100">
        <v>16464</v>
      </c>
      <c r="AJ96" s="100">
        <v>19</v>
      </c>
      <c r="AK96" s="100">
        <v>15640.8</v>
      </c>
      <c r="AL96" s="100">
        <v>18</v>
      </c>
      <c r="AM96" s="100">
        <v>14817.599999999999</v>
      </c>
      <c r="AN96" s="100">
        <v>17</v>
      </c>
      <c r="AO96" s="100">
        <v>13994.4</v>
      </c>
      <c r="AP96" s="100">
        <v>14</v>
      </c>
      <c r="AQ96" s="100">
        <v>11524.8</v>
      </c>
      <c r="AR96" s="100">
        <v>14</v>
      </c>
      <c r="AS96" s="100">
        <v>11524.8</v>
      </c>
      <c r="AT96" s="100">
        <v>12</v>
      </c>
      <c r="AU96" s="100">
        <v>9878.4</v>
      </c>
      <c r="AV96" s="100">
        <v>14</v>
      </c>
      <c r="AW96" s="100">
        <v>11524.8</v>
      </c>
      <c r="AX96" s="100">
        <v>18</v>
      </c>
      <c r="AY96" s="100">
        <v>14817.599999999999</v>
      </c>
      <c r="AZ96" s="100">
        <v>21</v>
      </c>
      <c r="BA96" s="100">
        <v>17287.199999999997</v>
      </c>
      <c r="BB96" s="100">
        <v>14</v>
      </c>
      <c r="BC96" s="100">
        <v>11524.8</v>
      </c>
      <c r="BD96" s="100">
        <v>16</v>
      </c>
      <c r="BE96" s="100">
        <v>13171.199999999999</v>
      </c>
      <c r="BF96" s="100">
        <v>16</v>
      </c>
      <c r="BG96" s="100">
        <v>13171.199999999999</v>
      </c>
      <c r="BH96" s="100">
        <v>22</v>
      </c>
      <c r="BI96" s="100">
        <v>18110.399999999998</v>
      </c>
      <c r="BJ96" s="100">
        <v>15</v>
      </c>
      <c r="BK96" s="100">
        <v>12347.999999999998</v>
      </c>
      <c r="BL96" s="100">
        <v>24</v>
      </c>
      <c r="BM96" s="100">
        <v>19756.8</v>
      </c>
      <c r="BN96" s="100">
        <v>20</v>
      </c>
      <c r="BO96" s="100">
        <v>16464</v>
      </c>
      <c r="BP96" s="100">
        <v>17</v>
      </c>
      <c r="BQ96" s="100">
        <v>13994.4</v>
      </c>
      <c r="BR96" s="100">
        <v>21</v>
      </c>
      <c r="BS96" s="100">
        <v>17287.199999999997</v>
      </c>
      <c r="BT96" s="100">
        <v>22</v>
      </c>
      <c r="BU96" s="100">
        <v>18110.399999999998</v>
      </c>
      <c r="BV96" s="100">
        <v>20</v>
      </c>
      <c r="BW96" s="100">
        <v>16464</v>
      </c>
      <c r="BX96" s="100">
        <v>11</v>
      </c>
      <c r="BY96" s="100">
        <v>9055.1999999999989</v>
      </c>
      <c r="BZ96" s="100">
        <v>21</v>
      </c>
      <c r="CA96" s="100">
        <v>17287.199999999997</v>
      </c>
      <c r="CB96" s="100">
        <v>18</v>
      </c>
      <c r="CC96" s="100">
        <v>14817.599999999999</v>
      </c>
      <c r="CD96" s="100">
        <v>15</v>
      </c>
      <c r="CE96" s="100">
        <v>12347.999999999998</v>
      </c>
      <c r="CF96" s="100">
        <v>14</v>
      </c>
      <c r="CG96" s="100">
        <v>11524.8</v>
      </c>
      <c r="CH96" s="100">
        <v>25</v>
      </c>
      <c r="CI96" s="100">
        <v>20580</v>
      </c>
      <c r="CJ96" s="100">
        <v>21</v>
      </c>
      <c r="CK96" s="100">
        <v>17287.199999999997</v>
      </c>
      <c r="CL96" s="100">
        <v>23</v>
      </c>
      <c r="CM96" s="100">
        <v>18933.599999999999</v>
      </c>
      <c r="CN96" s="100">
        <v>24</v>
      </c>
      <c r="CO96" s="100">
        <v>19756.8</v>
      </c>
      <c r="CP96" s="100">
        <v>15</v>
      </c>
      <c r="CQ96" s="100">
        <v>12347.999999999998</v>
      </c>
      <c r="CR96" s="100">
        <v>16</v>
      </c>
      <c r="CS96" s="100">
        <v>13171.199999999999</v>
      </c>
      <c r="CT96" s="100">
        <v>13</v>
      </c>
      <c r="CU96" s="100">
        <v>10701.599999999999</v>
      </c>
    </row>
    <row r="97" spans="2:99">
      <c r="C97" s="99" t="s">
        <v>263</v>
      </c>
      <c r="D97" s="100">
        <v>14.377240134406639</v>
      </c>
      <c r="E97" s="100">
        <v>26293.096757802861</v>
      </c>
      <c r="F97" s="100">
        <v>12</v>
      </c>
      <c r="G97" s="100">
        <v>21945.599999999999</v>
      </c>
      <c r="H97" s="100">
        <v>14</v>
      </c>
      <c r="I97" s="100">
        <v>25603.200000000001</v>
      </c>
      <c r="J97" s="100">
        <v>19</v>
      </c>
      <c r="K97" s="100">
        <v>34747.199999999997</v>
      </c>
      <c r="L97" s="100">
        <v>18</v>
      </c>
      <c r="M97" s="100">
        <v>32918.400000000001</v>
      </c>
      <c r="N97" s="100">
        <v>13</v>
      </c>
      <c r="O97" s="100">
        <v>23774.399999999998</v>
      </c>
      <c r="P97" s="100">
        <v>13</v>
      </c>
      <c r="Q97" s="100">
        <v>23774.399999999998</v>
      </c>
      <c r="R97" s="100">
        <v>13</v>
      </c>
      <c r="S97" s="100">
        <v>23774.399999999998</v>
      </c>
      <c r="T97" s="100">
        <v>10</v>
      </c>
      <c r="U97" s="100">
        <v>18288</v>
      </c>
      <c r="V97" s="100">
        <v>10</v>
      </c>
      <c r="W97" s="100">
        <v>18288</v>
      </c>
      <c r="X97" s="100">
        <v>13</v>
      </c>
      <c r="Y97" s="100">
        <v>23774.399999999998</v>
      </c>
      <c r="Z97" s="100">
        <v>19</v>
      </c>
      <c r="AA97" s="100">
        <v>34747.199999999997</v>
      </c>
      <c r="AB97" s="100">
        <v>17</v>
      </c>
      <c r="AC97" s="100">
        <v>31089.599999999999</v>
      </c>
      <c r="AD97" s="100">
        <v>15</v>
      </c>
      <c r="AE97" s="100">
        <v>27432</v>
      </c>
      <c r="AF97" s="100">
        <v>12</v>
      </c>
      <c r="AG97" s="100">
        <v>21945.599999999999</v>
      </c>
      <c r="AH97" s="100">
        <v>17</v>
      </c>
      <c r="AI97" s="100">
        <v>31089.599999999999</v>
      </c>
      <c r="AJ97" s="100">
        <v>19</v>
      </c>
      <c r="AK97" s="100">
        <v>34747.199999999997</v>
      </c>
      <c r="AL97" s="100">
        <v>19</v>
      </c>
      <c r="AM97" s="100">
        <v>34747.199999999997</v>
      </c>
      <c r="AN97" s="100">
        <v>14</v>
      </c>
      <c r="AO97" s="100">
        <v>25603.200000000001</v>
      </c>
      <c r="AP97" s="100">
        <v>13</v>
      </c>
      <c r="AQ97" s="100">
        <v>23774.399999999998</v>
      </c>
      <c r="AR97" s="100">
        <v>12</v>
      </c>
      <c r="AS97" s="100">
        <v>21945.599999999999</v>
      </c>
      <c r="AT97" s="100">
        <v>10</v>
      </c>
      <c r="AU97" s="100">
        <v>18288</v>
      </c>
      <c r="AV97" s="100">
        <v>12</v>
      </c>
      <c r="AW97" s="100">
        <v>21945.599999999999</v>
      </c>
      <c r="AX97" s="100">
        <v>20</v>
      </c>
      <c r="AY97" s="100">
        <v>36576</v>
      </c>
      <c r="AZ97" s="100">
        <v>17</v>
      </c>
      <c r="BA97" s="100">
        <v>31089.599999999999</v>
      </c>
      <c r="BB97" s="100">
        <v>14</v>
      </c>
      <c r="BC97" s="100">
        <v>25603.200000000001</v>
      </c>
      <c r="BD97" s="100">
        <v>12</v>
      </c>
      <c r="BE97" s="100">
        <v>21945.599999999999</v>
      </c>
      <c r="BF97" s="100">
        <v>14</v>
      </c>
      <c r="BG97" s="100">
        <v>25603.200000000001</v>
      </c>
      <c r="BH97" s="100">
        <v>21</v>
      </c>
      <c r="BI97" s="100">
        <v>38404.799999999996</v>
      </c>
      <c r="BJ97" s="100">
        <v>14</v>
      </c>
      <c r="BK97" s="100">
        <v>25603.200000000001</v>
      </c>
      <c r="BL97" s="100">
        <v>20</v>
      </c>
      <c r="BM97" s="100">
        <v>36576</v>
      </c>
      <c r="BN97" s="100">
        <v>17</v>
      </c>
      <c r="BO97" s="100">
        <v>31089.599999999999</v>
      </c>
      <c r="BP97" s="100">
        <v>13</v>
      </c>
      <c r="BQ97" s="100">
        <v>23774.399999999998</v>
      </c>
      <c r="BR97" s="100">
        <v>18</v>
      </c>
      <c r="BS97" s="100">
        <v>32918.400000000001</v>
      </c>
      <c r="BT97" s="100">
        <v>21</v>
      </c>
      <c r="BU97" s="100">
        <v>38404.799999999996</v>
      </c>
      <c r="BV97" s="100">
        <v>18</v>
      </c>
      <c r="BW97" s="100">
        <v>32918.400000000001</v>
      </c>
      <c r="BX97" s="100">
        <v>11</v>
      </c>
      <c r="BY97" s="100">
        <v>20116.8</v>
      </c>
      <c r="BZ97" s="100">
        <v>18</v>
      </c>
      <c r="CA97" s="100">
        <v>32918.400000000001</v>
      </c>
      <c r="CB97" s="100">
        <v>16</v>
      </c>
      <c r="CC97" s="100">
        <v>29260.799999999999</v>
      </c>
      <c r="CD97" s="100">
        <v>13</v>
      </c>
      <c r="CE97" s="100">
        <v>23774.399999999998</v>
      </c>
      <c r="CF97" s="100">
        <v>12</v>
      </c>
      <c r="CG97" s="100">
        <v>21945.599999999999</v>
      </c>
      <c r="CH97" s="100">
        <v>19</v>
      </c>
      <c r="CI97" s="100">
        <v>34747.199999999997</v>
      </c>
      <c r="CJ97" s="100">
        <v>17</v>
      </c>
      <c r="CK97" s="100">
        <v>31089.599999999999</v>
      </c>
      <c r="CL97" s="100">
        <v>19</v>
      </c>
      <c r="CM97" s="100">
        <v>34747.199999999997</v>
      </c>
      <c r="CN97" s="100">
        <v>19</v>
      </c>
      <c r="CO97" s="100">
        <v>34747.199999999997</v>
      </c>
      <c r="CP97" s="100">
        <v>11</v>
      </c>
      <c r="CQ97" s="100">
        <v>20116.8</v>
      </c>
      <c r="CR97" s="100">
        <v>12</v>
      </c>
      <c r="CS97" s="100">
        <v>21945.599999999999</v>
      </c>
      <c r="CT97" s="100">
        <v>10</v>
      </c>
      <c r="CU97" s="100">
        <v>18288</v>
      </c>
    </row>
    <row r="98" spans="2:99">
      <c r="C98" s="99" t="s">
        <v>264</v>
      </c>
      <c r="D98" s="100">
        <v>15.464295550038941</v>
      </c>
      <c r="E98" s="100">
        <v>19540.683857029202</v>
      </c>
      <c r="F98" s="100">
        <v>13</v>
      </c>
      <c r="G98" s="100">
        <v>16426.8</v>
      </c>
      <c r="H98" s="100">
        <v>15</v>
      </c>
      <c r="I98" s="100">
        <v>18954</v>
      </c>
      <c r="J98" s="100">
        <v>18</v>
      </c>
      <c r="K98" s="100">
        <v>22744.799999999999</v>
      </c>
      <c r="L98" s="100">
        <v>17</v>
      </c>
      <c r="M98" s="100">
        <v>21481.199999999997</v>
      </c>
      <c r="N98" s="100">
        <v>15</v>
      </c>
      <c r="O98" s="100">
        <v>18954</v>
      </c>
      <c r="P98" s="100">
        <v>13</v>
      </c>
      <c r="Q98" s="100">
        <v>16426.8</v>
      </c>
      <c r="R98" s="100">
        <v>16</v>
      </c>
      <c r="S98" s="100">
        <v>20217.599999999999</v>
      </c>
      <c r="T98" s="100">
        <v>12</v>
      </c>
      <c r="U98" s="100">
        <v>15163.199999999999</v>
      </c>
      <c r="V98" s="100">
        <v>13</v>
      </c>
      <c r="W98" s="100">
        <v>16426.8</v>
      </c>
      <c r="X98" s="100">
        <v>13</v>
      </c>
      <c r="Y98" s="100">
        <v>16426.8</v>
      </c>
      <c r="Z98" s="100">
        <v>22</v>
      </c>
      <c r="AA98" s="100">
        <v>27799.199999999997</v>
      </c>
      <c r="AB98" s="100">
        <v>21</v>
      </c>
      <c r="AC98" s="100">
        <v>26535.599999999999</v>
      </c>
      <c r="AD98" s="100">
        <v>16</v>
      </c>
      <c r="AE98" s="100">
        <v>20217.599999999999</v>
      </c>
      <c r="AF98" s="100">
        <v>12</v>
      </c>
      <c r="AG98" s="100">
        <v>15163.199999999999</v>
      </c>
      <c r="AH98" s="100">
        <v>19</v>
      </c>
      <c r="AI98" s="100">
        <v>24008.399999999998</v>
      </c>
      <c r="AJ98" s="100">
        <v>18</v>
      </c>
      <c r="AK98" s="100">
        <v>22744.799999999999</v>
      </c>
      <c r="AL98" s="100">
        <v>17</v>
      </c>
      <c r="AM98" s="100">
        <v>21481.199999999997</v>
      </c>
      <c r="AN98" s="100">
        <v>16</v>
      </c>
      <c r="AO98" s="100">
        <v>20217.599999999999</v>
      </c>
      <c r="AP98" s="100">
        <v>15</v>
      </c>
      <c r="AQ98" s="100">
        <v>18954</v>
      </c>
      <c r="AR98" s="100">
        <v>13</v>
      </c>
      <c r="AS98" s="100">
        <v>16426.8</v>
      </c>
      <c r="AT98" s="100">
        <v>10</v>
      </c>
      <c r="AU98" s="100">
        <v>12636</v>
      </c>
      <c r="AV98" s="100">
        <v>12</v>
      </c>
      <c r="AW98" s="100">
        <v>15163.199999999999</v>
      </c>
      <c r="AX98" s="100">
        <v>19</v>
      </c>
      <c r="AY98" s="100">
        <v>24008.399999999998</v>
      </c>
      <c r="AZ98" s="100">
        <v>18</v>
      </c>
      <c r="BA98" s="100">
        <v>22744.799999999999</v>
      </c>
      <c r="BB98" s="100">
        <v>14</v>
      </c>
      <c r="BC98" s="100">
        <v>17690.399999999998</v>
      </c>
      <c r="BD98" s="100">
        <v>15</v>
      </c>
      <c r="BE98" s="100">
        <v>18954</v>
      </c>
      <c r="BF98" s="100">
        <v>14</v>
      </c>
      <c r="BG98" s="100">
        <v>17690.399999999998</v>
      </c>
      <c r="BH98" s="100">
        <v>23</v>
      </c>
      <c r="BI98" s="100">
        <v>29062.799999999999</v>
      </c>
      <c r="BJ98" s="100">
        <v>15</v>
      </c>
      <c r="BK98" s="100">
        <v>18954</v>
      </c>
      <c r="BL98" s="100">
        <v>22</v>
      </c>
      <c r="BM98" s="100">
        <v>27799.199999999997</v>
      </c>
      <c r="BN98" s="100">
        <v>19</v>
      </c>
      <c r="BO98" s="100">
        <v>24008.399999999998</v>
      </c>
      <c r="BP98" s="100">
        <v>15</v>
      </c>
      <c r="BQ98" s="100">
        <v>18954</v>
      </c>
      <c r="BR98" s="100">
        <v>19</v>
      </c>
      <c r="BS98" s="100">
        <v>24008.399999999998</v>
      </c>
      <c r="BT98" s="100">
        <v>23</v>
      </c>
      <c r="BU98" s="100">
        <v>29062.799999999999</v>
      </c>
      <c r="BV98" s="100">
        <v>19</v>
      </c>
      <c r="BW98" s="100">
        <v>24008.399999999998</v>
      </c>
      <c r="BX98" s="100">
        <v>11</v>
      </c>
      <c r="BY98" s="100">
        <v>13899.599999999999</v>
      </c>
      <c r="BZ98" s="100">
        <v>18</v>
      </c>
      <c r="CA98" s="100">
        <v>22744.799999999999</v>
      </c>
      <c r="CB98" s="100">
        <v>17</v>
      </c>
      <c r="CC98" s="100">
        <v>21481.199999999997</v>
      </c>
      <c r="CD98" s="100">
        <v>12</v>
      </c>
      <c r="CE98" s="100">
        <v>15163.199999999999</v>
      </c>
      <c r="CF98" s="100">
        <v>12</v>
      </c>
      <c r="CG98" s="100">
        <v>15163.199999999999</v>
      </c>
      <c r="CH98" s="100">
        <v>23</v>
      </c>
      <c r="CI98" s="100">
        <v>29062.799999999999</v>
      </c>
      <c r="CJ98" s="100">
        <v>21</v>
      </c>
      <c r="CK98" s="100">
        <v>26535.599999999999</v>
      </c>
      <c r="CL98" s="100">
        <v>20</v>
      </c>
      <c r="CM98" s="100">
        <v>25272</v>
      </c>
      <c r="CN98" s="100">
        <v>21</v>
      </c>
      <c r="CO98" s="100">
        <v>26535.599999999999</v>
      </c>
      <c r="CP98" s="100">
        <v>13</v>
      </c>
      <c r="CQ98" s="100">
        <v>16426.8</v>
      </c>
      <c r="CR98" s="100">
        <v>15</v>
      </c>
      <c r="CS98" s="100">
        <v>18954</v>
      </c>
      <c r="CT98" s="100">
        <v>12</v>
      </c>
      <c r="CU98" s="100">
        <v>15163.199999999999</v>
      </c>
    </row>
    <row r="99" spans="2:99">
      <c r="C99" s="99" t="s">
        <v>265</v>
      </c>
      <c r="D99" s="100">
        <v>9.3482216625292054</v>
      </c>
      <c r="E99" s="100">
        <v>51243.211865320089</v>
      </c>
      <c r="F99" s="100">
        <v>9</v>
      </c>
      <c r="G99" s="100">
        <v>49334.399999999994</v>
      </c>
      <c r="H99" s="100">
        <v>9</v>
      </c>
      <c r="I99" s="100">
        <v>49334.399999999994</v>
      </c>
      <c r="J99" s="100">
        <v>11</v>
      </c>
      <c r="K99" s="100">
        <v>60297.599999999991</v>
      </c>
      <c r="L99" s="100">
        <v>12</v>
      </c>
      <c r="M99" s="100">
        <v>65779.199999999997</v>
      </c>
      <c r="N99" s="100">
        <v>10</v>
      </c>
      <c r="O99" s="100">
        <v>54815.999999999993</v>
      </c>
      <c r="P99" s="100">
        <v>10</v>
      </c>
      <c r="Q99" s="100">
        <v>54815.999999999993</v>
      </c>
      <c r="R99" s="100">
        <v>9</v>
      </c>
      <c r="S99" s="100">
        <v>49334.399999999994</v>
      </c>
      <c r="T99" s="100">
        <v>7</v>
      </c>
      <c r="U99" s="100">
        <v>38371.199999999997</v>
      </c>
      <c r="V99" s="100">
        <v>8</v>
      </c>
      <c r="W99" s="100">
        <v>43852.799999999996</v>
      </c>
      <c r="X99" s="100">
        <v>8</v>
      </c>
      <c r="Y99" s="100">
        <v>43852.799999999996</v>
      </c>
      <c r="Z99" s="100">
        <v>13</v>
      </c>
      <c r="AA99" s="100">
        <v>71260.799999999988</v>
      </c>
      <c r="AB99" s="100">
        <v>11</v>
      </c>
      <c r="AC99" s="100">
        <v>60297.599999999991</v>
      </c>
      <c r="AD99" s="100">
        <v>11</v>
      </c>
      <c r="AE99" s="100">
        <v>60297.599999999991</v>
      </c>
      <c r="AF99" s="100">
        <v>8</v>
      </c>
      <c r="AG99" s="100">
        <v>43852.799999999996</v>
      </c>
      <c r="AH99" s="100">
        <v>13</v>
      </c>
      <c r="AI99" s="100">
        <v>71260.799999999988</v>
      </c>
      <c r="AJ99" s="100">
        <v>12</v>
      </c>
      <c r="AK99" s="100">
        <v>65779.199999999997</v>
      </c>
      <c r="AL99" s="100">
        <v>13</v>
      </c>
      <c r="AM99" s="100">
        <v>71260.799999999988</v>
      </c>
      <c r="AN99" s="100">
        <v>9</v>
      </c>
      <c r="AO99" s="100">
        <v>49334.399999999994</v>
      </c>
      <c r="AP99" s="100">
        <v>8</v>
      </c>
      <c r="AQ99" s="100">
        <v>43852.799999999996</v>
      </c>
      <c r="AR99" s="100">
        <v>8</v>
      </c>
      <c r="AS99" s="100">
        <v>43852.799999999996</v>
      </c>
      <c r="AT99" s="100">
        <v>8</v>
      </c>
      <c r="AU99" s="100">
        <v>43852.799999999996</v>
      </c>
      <c r="AV99" s="100">
        <v>8</v>
      </c>
      <c r="AW99" s="100">
        <v>43852.799999999996</v>
      </c>
      <c r="AX99" s="100">
        <v>12</v>
      </c>
      <c r="AY99" s="100">
        <v>65779.199999999997</v>
      </c>
      <c r="AZ99" s="100">
        <v>11</v>
      </c>
      <c r="BA99" s="100">
        <v>60297.599999999991</v>
      </c>
      <c r="BB99" s="100">
        <v>10</v>
      </c>
      <c r="BC99" s="100">
        <v>54815.999999999993</v>
      </c>
      <c r="BD99" s="100">
        <v>9</v>
      </c>
      <c r="BE99" s="100">
        <v>49334.399999999994</v>
      </c>
      <c r="BF99" s="100">
        <v>9</v>
      </c>
      <c r="BG99" s="100">
        <v>49334.399999999994</v>
      </c>
      <c r="BH99" s="100">
        <v>14</v>
      </c>
      <c r="BI99" s="100">
        <v>76742.399999999994</v>
      </c>
      <c r="BJ99" s="100">
        <v>11</v>
      </c>
      <c r="BK99" s="100">
        <v>60297.599999999991</v>
      </c>
      <c r="BL99" s="100">
        <v>13</v>
      </c>
      <c r="BM99" s="100">
        <v>71260.799999999988</v>
      </c>
      <c r="BN99" s="100">
        <v>12</v>
      </c>
      <c r="BO99" s="100">
        <v>65779.199999999997</v>
      </c>
      <c r="BP99" s="100">
        <v>9</v>
      </c>
      <c r="BQ99" s="100">
        <v>49334.399999999994</v>
      </c>
      <c r="BR99" s="100">
        <v>13</v>
      </c>
      <c r="BS99" s="100">
        <v>71260.799999999988</v>
      </c>
      <c r="BT99" s="100">
        <v>14</v>
      </c>
      <c r="BU99" s="100">
        <v>76742.399999999994</v>
      </c>
      <c r="BV99" s="100">
        <v>12</v>
      </c>
      <c r="BW99" s="100">
        <v>65779.199999999997</v>
      </c>
      <c r="BX99" s="100">
        <v>7</v>
      </c>
      <c r="BY99" s="100">
        <v>38371.199999999997</v>
      </c>
      <c r="BZ99" s="100">
        <v>11</v>
      </c>
      <c r="CA99" s="100">
        <v>60297.599999999991</v>
      </c>
      <c r="CB99" s="100">
        <v>11</v>
      </c>
      <c r="CC99" s="100">
        <v>60297.599999999991</v>
      </c>
      <c r="CD99" s="100">
        <v>9</v>
      </c>
      <c r="CE99" s="100">
        <v>49334.399999999994</v>
      </c>
      <c r="CF99" s="100">
        <v>8</v>
      </c>
      <c r="CG99" s="100">
        <v>43852.799999999996</v>
      </c>
      <c r="CH99" s="100">
        <v>14</v>
      </c>
      <c r="CI99" s="100">
        <v>76742.399999999994</v>
      </c>
      <c r="CJ99" s="100">
        <v>12</v>
      </c>
      <c r="CK99" s="100">
        <v>65779.199999999997</v>
      </c>
      <c r="CL99" s="100">
        <v>13</v>
      </c>
      <c r="CM99" s="100">
        <v>71260.799999999988</v>
      </c>
      <c r="CN99" s="100">
        <v>14</v>
      </c>
      <c r="CO99" s="100">
        <v>76742.399999999994</v>
      </c>
      <c r="CP99" s="100">
        <v>9</v>
      </c>
      <c r="CQ99" s="100">
        <v>49334.399999999994</v>
      </c>
      <c r="CR99" s="100">
        <v>9</v>
      </c>
      <c r="CS99" s="100">
        <v>49334.399999999994</v>
      </c>
      <c r="CT99" s="100">
        <v>7</v>
      </c>
      <c r="CU99" s="100">
        <v>38371.199999999997</v>
      </c>
    </row>
    <row r="100" spans="2:99">
      <c r="C100" s="99" t="s">
        <v>266</v>
      </c>
      <c r="D100" s="100">
        <v>15.435277078161507</v>
      </c>
      <c r="E100" s="100">
        <v>25042.193531609228</v>
      </c>
      <c r="F100" s="100">
        <v>14</v>
      </c>
      <c r="G100" s="100">
        <v>22713.599999999999</v>
      </c>
      <c r="H100" s="100">
        <v>13</v>
      </c>
      <c r="I100" s="100">
        <v>21091.199999999997</v>
      </c>
      <c r="J100" s="100">
        <v>20</v>
      </c>
      <c r="K100" s="100">
        <v>32447.999999999996</v>
      </c>
      <c r="L100" s="100">
        <v>18</v>
      </c>
      <c r="M100" s="100">
        <v>29203.199999999997</v>
      </c>
      <c r="N100" s="100">
        <v>14</v>
      </c>
      <c r="O100" s="100">
        <v>22713.599999999999</v>
      </c>
      <c r="P100" s="100">
        <v>14</v>
      </c>
      <c r="Q100" s="100">
        <v>22713.599999999999</v>
      </c>
      <c r="R100" s="100">
        <v>14</v>
      </c>
      <c r="S100" s="100">
        <v>22713.599999999999</v>
      </c>
      <c r="T100" s="100">
        <v>11</v>
      </c>
      <c r="U100" s="100">
        <v>17846.399999999998</v>
      </c>
      <c r="V100" s="100">
        <v>11</v>
      </c>
      <c r="W100" s="100">
        <v>17846.399999999998</v>
      </c>
      <c r="X100" s="100">
        <v>13</v>
      </c>
      <c r="Y100" s="100">
        <v>21091.199999999997</v>
      </c>
      <c r="Z100" s="100">
        <v>19</v>
      </c>
      <c r="AA100" s="100">
        <v>30825.599999999999</v>
      </c>
      <c r="AB100" s="100">
        <v>17</v>
      </c>
      <c r="AC100" s="100">
        <v>27580.799999999999</v>
      </c>
      <c r="AD100" s="100">
        <v>15</v>
      </c>
      <c r="AE100" s="100">
        <v>24335.999999999996</v>
      </c>
      <c r="AF100" s="100">
        <v>11</v>
      </c>
      <c r="AG100" s="100">
        <v>17846.399999999998</v>
      </c>
      <c r="AH100" s="100">
        <v>19</v>
      </c>
      <c r="AI100" s="100">
        <v>30825.599999999999</v>
      </c>
      <c r="AJ100" s="100">
        <v>19</v>
      </c>
      <c r="AK100" s="100">
        <v>30825.599999999999</v>
      </c>
      <c r="AL100" s="100">
        <v>18</v>
      </c>
      <c r="AM100" s="100">
        <v>29203.199999999997</v>
      </c>
      <c r="AN100" s="100">
        <v>14</v>
      </c>
      <c r="AO100" s="100">
        <v>22713.599999999999</v>
      </c>
      <c r="AP100" s="100">
        <v>14</v>
      </c>
      <c r="AQ100" s="100">
        <v>22713.599999999999</v>
      </c>
      <c r="AR100" s="100">
        <v>14</v>
      </c>
      <c r="AS100" s="100">
        <v>22713.599999999999</v>
      </c>
      <c r="AT100" s="100">
        <v>11</v>
      </c>
      <c r="AU100" s="100">
        <v>17846.399999999998</v>
      </c>
      <c r="AV100" s="100">
        <v>12</v>
      </c>
      <c r="AW100" s="100">
        <v>19468.8</v>
      </c>
      <c r="AX100" s="100">
        <v>19</v>
      </c>
      <c r="AY100" s="100">
        <v>30825.599999999999</v>
      </c>
      <c r="AZ100" s="100">
        <v>16</v>
      </c>
      <c r="BA100" s="100">
        <v>25958.399999999998</v>
      </c>
      <c r="BB100" s="100">
        <v>15</v>
      </c>
      <c r="BC100" s="100">
        <v>24335.999999999996</v>
      </c>
      <c r="BD100" s="100">
        <v>15</v>
      </c>
      <c r="BE100" s="100">
        <v>24335.999999999996</v>
      </c>
      <c r="BF100" s="100">
        <v>15</v>
      </c>
      <c r="BG100" s="100">
        <v>24335.999999999996</v>
      </c>
      <c r="BH100" s="100">
        <v>20</v>
      </c>
      <c r="BI100" s="100">
        <v>32447.999999999996</v>
      </c>
      <c r="BJ100" s="100">
        <v>15</v>
      </c>
      <c r="BK100" s="100">
        <v>24335.999999999996</v>
      </c>
      <c r="BL100" s="100">
        <v>22</v>
      </c>
      <c r="BM100" s="100">
        <v>35692.799999999996</v>
      </c>
      <c r="BN100" s="100">
        <v>16</v>
      </c>
      <c r="BO100" s="100">
        <v>25958.399999999998</v>
      </c>
      <c r="BP100" s="100">
        <v>15</v>
      </c>
      <c r="BQ100" s="100">
        <v>24335.999999999996</v>
      </c>
      <c r="BR100" s="100">
        <v>18</v>
      </c>
      <c r="BS100" s="100">
        <v>29203.199999999997</v>
      </c>
      <c r="BT100" s="100">
        <v>22</v>
      </c>
      <c r="BU100" s="100">
        <v>35692.799999999996</v>
      </c>
      <c r="BV100" s="100">
        <v>20</v>
      </c>
      <c r="BW100" s="100">
        <v>32447.999999999996</v>
      </c>
      <c r="BX100" s="100">
        <v>10</v>
      </c>
      <c r="BY100" s="100">
        <v>16223.999999999998</v>
      </c>
      <c r="BZ100" s="100">
        <v>19</v>
      </c>
      <c r="CA100" s="100">
        <v>30825.599999999999</v>
      </c>
      <c r="CB100" s="100">
        <v>16</v>
      </c>
      <c r="CC100" s="100">
        <v>25958.399999999998</v>
      </c>
      <c r="CD100" s="100">
        <v>13</v>
      </c>
      <c r="CE100" s="100">
        <v>21091.199999999997</v>
      </c>
      <c r="CF100" s="100">
        <v>12</v>
      </c>
      <c r="CG100" s="100">
        <v>19468.8</v>
      </c>
      <c r="CH100" s="100">
        <v>20</v>
      </c>
      <c r="CI100" s="100">
        <v>32447.999999999996</v>
      </c>
      <c r="CJ100" s="100">
        <v>21</v>
      </c>
      <c r="CK100" s="100">
        <v>34070.399999999994</v>
      </c>
      <c r="CL100" s="100">
        <v>21</v>
      </c>
      <c r="CM100" s="100">
        <v>34070.399999999994</v>
      </c>
      <c r="CN100" s="100">
        <v>21</v>
      </c>
      <c r="CO100" s="100">
        <v>34070.399999999994</v>
      </c>
      <c r="CP100" s="100">
        <v>12</v>
      </c>
      <c r="CQ100" s="100">
        <v>19468.8</v>
      </c>
      <c r="CR100" s="100">
        <v>14</v>
      </c>
      <c r="CS100" s="100">
        <v>22713.599999999999</v>
      </c>
      <c r="CT100" s="100">
        <v>10</v>
      </c>
      <c r="CU100" s="100">
        <v>16223.999999999998</v>
      </c>
    </row>
    <row r="101" spans="2:99">
      <c r="C101" s="99" t="s">
        <v>267</v>
      </c>
      <c r="D101" s="100">
        <v>16.435277078161509</v>
      </c>
      <c r="E101" s="100">
        <v>19564.553833843456</v>
      </c>
      <c r="F101" s="100">
        <v>13</v>
      </c>
      <c r="G101" s="100">
        <v>15475.199999999999</v>
      </c>
      <c r="H101" s="100">
        <v>14</v>
      </c>
      <c r="I101" s="100">
        <v>16665.599999999999</v>
      </c>
      <c r="J101" s="100">
        <v>18</v>
      </c>
      <c r="K101" s="100">
        <v>21427.199999999997</v>
      </c>
      <c r="L101" s="100">
        <v>17</v>
      </c>
      <c r="M101" s="100">
        <v>20236.8</v>
      </c>
      <c r="N101" s="100">
        <v>17</v>
      </c>
      <c r="O101" s="100">
        <v>20236.8</v>
      </c>
      <c r="P101" s="100">
        <v>14</v>
      </c>
      <c r="Q101" s="100">
        <v>16665.599999999999</v>
      </c>
      <c r="R101" s="100">
        <v>16</v>
      </c>
      <c r="S101" s="100">
        <v>19046.399999999998</v>
      </c>
      <c r="T101" s="100">
        <v>11</v>
      </c>
      <c r="U101" s="100">
        <v>13094.399999999998</v>
      </c>
      <c r="V101" s="100">
        <v>12</v>
      </c>
      <c r="W101" s="100">
        <v>14284.8</v>
      </c>
      <c r="X101" s="100">
        <v>14</v>
      </c>
      <c r="Y101" s="100">
        <v>16665.599999999999</v>
      </c>
      <c r="Z101" s="100">
        <v>22</v>
      </c>
      <c r="AA101" s="100">
        <v>26188.799999999996</v>
      </c>
      <c r="AB101" s="100">
        <v>20</v>
      </c>
      <c r="AC101" s="100">
        <v>23807.999999999996</v>
      </c>
      <c r="AD101" s="100">
        <v>16</v>
      </c>
      <c r="AE101" s="100">
        <v>19046.399999999998</v>
      </c>
      <c r="AF101" s="100">
        <v>12</v>
      </c>
      <c r="AG101" s="100">
        <v>14284.8</v>
      </c>
      <c r="AH101" s="100">
        <v>21</v>
      </c>
      <c r="AI101" s="100">
        <v>24998.399999999998</v>
      </c>
      <c r="AJ101" s="100">
        <v>20</v>
      </c>
      <c r="AK101" s="100">
        <v>23807.999999999996</v>
      </c>
      <c r="AL101" s="100">
        <v>19</v>
      </c>
      <c r="AM101" s="100">
        <v>22617.599999999999</v>
      </c>
      <c r="AN101" s="100">
        <v>14</v>
      </c>
      <c r="AO101" s="100">
        <v>16665.599999999999</v>
      </c>
      <c r="AP101" s="100">
        <v>13</v>
      </c>
      <c r="AQ101" s="100">
        <v>15475.199999999999</v>
      </c>
      <c r="AR101" s="100">
        <v>13</v>
      </c>
      <c r="AS101" s="100">
        <v>15475.199999999999</v>
      </c>
      <c r="AT101" s="100">
        <v>12</v>
      </c>
      <c r="AU101" s="100">
        <v>14284.8</v>
      </c>
      <c r="AV101" s="100">
        <v>13</v>
      </c>
      <c r="AW101" s="100">
        <v>15475.199999999999</v>
      </c>
      <c r="AX101" s="100">
        <v>18</v>
      </c>
      <c r="AY101" s="100">
        <v>21427.199999999997</v>
      </c>
      <c r="AZ101" s="100">
        <v>18</v>
      </c>
      <c r="BA101" s="100">
        <v>21427.199999999997</v>
      </c>
      <c r="BB101" s="100">
        <v>16</v>
      </c>
      <c r="BC101" s="100">
        <v>19046.399999999998</v>
      </c>
      <c r="BD101" s="100">
        <v>15</v>
      </c>
      <c r="BE101" s="100">
        <v>17855.999999999996</v>
      </c>
      <c r="BF101" s="100">
        <v>15</v>
      </c>
      <c r="BG101" s="100">
        <v>17855.999999999996</v>
      </c>
      <c r="BH101" s="100">
        <v>21</v>
      </c>
      <c r="BI101" s="100">
        <v>24998.399999999998</v>
      </c>
      <c r="BJ101" s="100">
        <v>15</v>
      </c>
      <c r="BK101" s="100">
        <v>17855.999999999996</v>
      </c>
      <c r="BL101" s="100">
        <v>21</v>
      </c>
      <c r="BM101" s="100">
        <v>24998.399999999998</v>
      </c>
      <c r="BN101" s="100">
        <v>21</v>
      </c>
      <c r="BO101" s="100">
        <v>24998.399999999998</v>
      </c>
      <c r="BP101" s="100">
        <v>14</v>
      </c>
      <c r="BQ101" s="100">
        <v>16665.599999999999</v>
      </c>
      <c r="BR101" s="100">
        <v>17</v>
      </c>
      <c r="BS101" s="100">
        <v>20236.8</v>
      </c>
      <c r="BT101" s="100">
        <v>20</v>
      </c>
      <c r="BU101" s="100">
        <v>23807.999999999996</v>
      </c>
      <c r="BV101" s="100">
        <v>19</v>
      </c>
      <c r="BW101" s="100">
        <v>22617.599999999999</v>
      </c>
      <c r="BX101" s="100">
        <v>11</v>
      </c>
      <c r="BY101" s="100">
        <v>13094.399999999998</v>
      </c>
      <c r="BZ101" s="100">
        <v>19</v>
      </c>
      <c r="CA101" s="100">
        <v>22617.599999999999</v>
      </c>
      <c r="CB101" s="100">
        <v>16</v>
      </c>
      <c r="CC101" s="100">
        <v>19046.399999999998</v>
      </c>
      <c r="CD101" s="100">
        <v>13</v>
      </c>
      <c r="CE101" s="100">
        <v>15475.199999999999</v>
      </c>
      <c r="CF101" s="100">
        <v>13</v>
      </c>
      <c r="CG101" s="100">
        <v>15475.199999999999</v>
      </c>
      <c r="CH101" s="100">
        <v>21</v>
      </c>
      <c r="CI101" s="100">
        <v>24998.399999999998</v>
      </c>
      <c r="CJ101" s="100">
        <v>20</v>
      </c>
      <c r="CK101" s="100">
        <v>23807.999999999996</v>
      </c>
      <c r="CL101" s="100">
        <v>21</v>
      </c>
      <c r="CM101" s="100">
        <v>24998.399999999998</v>
      </c>
      <c r="CN101" s="100">
        <v>20</v>
      </c>
      <c r="CO101" s="100">
        <v>23807.999999999996</v>
      </c>
      <c r="CP101" s="100">
        <v>12</v>
      </c>
      <c r="CQ101" s="100">
        <v>14284.8</v>
      </c>
      <c r="CR101" s="100">
        <v>15</v>
      </c>
      <c r="CS101" s="100">
        <v>17855.999999999996</v>
      </c>
      <c r="CT101" s="100">
        <v>12</v>
      </c>
      <c r="CU101" s="100">
        <v>14284.8</v>
      </c>
    </row>
    <row r="102" spans="2:99">
      <c r="C102" s="99" t="s">
        <v>268</v>
      </c>
      <c r="D102" s="100">
        <v>12.435277078161507</v>
      </c>
      <c r="E102" s="100">
        <v>24114.489309970792</v>
      </c>
      <c r="F102" s="100">
        <v>14</v>
      </c>
      <c r="G102" s="100">
        <v>27148.799999999996</v>
      </c>
      <c r="H102" s="100">
        <v>13</v>
      </c>
      <c r="I102" s="100">
        <v>25209.599999999999</v>
      </c>
      <c r="J102" s="100">
        <v>17</v>
      </c>
      <c r="K102" s="100">
        <v>32966.399999999994</v>
      </c>
      <c r="L102" s="100">
        <v>16</v>
      </c>
      <c r="M102" s="100">
        <v>31027.199999999997</v>
      </c>
      <c r="N102" s="100">
        <v>13</v>
      </c>
      <c r="O102" s="100">
        <v>25209.599999999999</v>
      </c>
      <c r="P102" s="100">
        <v>12</v>
      </c>
      <c r="Q102" s="100">
        <v>23270.399999999998</v>
      </c>
      <c r="R102" s="100">
        <v>15</v>
      </c>
      <c r="S102" s="100">
        <v>29087.999999999996</v>
      </c>
      <c r="T102" s="100">
        <v>10</v>
      </c>
      <c r="U102" s="100">
        <v>19392</v>
      </c>
      <c r="V102" s="100">
        <v>11</v>
      </c>
      <c r="W102" s="100">
        <v>21331.199999999997</v>
      </c>
      <c r="X102" s="100">
        <v>13</v>
      </c>
      <c r="Y102" s="100">
        <v>25209.599999999999</v>
      </c>
      <c r="Z102" s="100">
        <v>20</v>
      </c>
      <c r="AA102" s="100">
        <v>38784</v>
      </c>
      <c r="AB102" s="100">
        <v>18</v>
      </c>
      <c r="AC102" s="100">
        <v>34905.599999999999</v>
      </c>
      <c r="AD102" s="100">
        <v>15</v>
      </c>
      <c r="AE102" s="100">
        <v>29087.999999999996</v>
      </c>
      <c r="AF102" s="100">
        <v>11</v>
      </c>
      <c r="AG102" s="100">
        <v>21331.199999999997</v>
      </c>
      <c r="AH102" s="100">
        <v>18</v>
      </c>
      <c r="AI102" s="100">
        <v>34905.599999999999</v>
      </c>
      <c r="AJ102" s="100">
        <v>17</v>
      </c>
      <c r="AK102" s="100">
        <v>32966.399999999994</v>
      </c>
      <c r="AL102" s="100">
        <v>16</v>
      </c>
      <c r="AM102" s="100">
        <v>31027.199999999997</v>
      </c>
      <c r="AN102" s="100">
        <v>14</v>
      </c>
      <c r="AO102" s="100">
        <v>27148.799999999996</v>
      </c>
      <c r="AP102" s="100">
        <v>13</v>
      </c>
      <c r="AQ102" s="100">
        <v>25209.599999999999</v>
      </c>
      <c r="AR102" s="100">
        <v>14</v>
      </c>
      <c r="AS102" s="100">
        <v>27148.799999999996</v>
      </c>
      <c r="AT102" s="100">
        <v>11</v>
      </c>
      <c r="AU102" s="100">
        <v>21331.199999999997</v>
      </c>
      <c r="AV102" s="100">
        <v>13</v>
      </c>
      <c r="AW102" s="100">
        <v>25209.599999999999</v>
      </c>
      <c r="AX102" s="100">
        <v>17</v>
      </c>
      <c r="AY102" s="100">
        <v>32966.399999999994</v>
      </c>
      <c r="AZ102" s="100">
        <v>17</v>
      </c>
      <c r="BA102" s="100">
        <v>32966.399999999994</v>
      </c>
      <c r="BB102" s="100">
        <v>13</v>
      </c>
      <c r="BC102" s="100">
        <v>25209.599999999999</v>
      </c>
      <c r="BD102" s="100">
        <v>12</v>
      </c>
      <c r="BE102" s="100">
        <v>23270.399999999998</v>
      </c>
      <c r="BF102" s="100">
        <v>13</v>
      </c>
      <c r="BG102" s="100">
        <v>25209.599999999999</v>
      </c>
      <c r="BH102" s="100">
        <v>20</v>
      </c>
      <c r="BI102" s="100">
        <v>38784</v>
      </c>
      <c r="BJ102" s="100">
        <v>14</v>
      </c>
      <c r="BK102" s="100">
        <v>27148.799999999996</v>
      </c>
      <c r="BL102" s="100">
        <v>21</v>
      </c>
      <c r="BM102" s="100">
        <v>40723.199999999997</v>
      </c>
      <c r="BN102" s="100">
        <v>18</v>
      </c>
      <c r="BO102" s="100">
        <v>34905.599999999999</v>
      </c>
      <c r="BP102" s="100">
        <v>14</v>
      </c>
      <c r="BQ102" s="100">
        <v>27148.799999999996</v>
      </c>
      <c r="BR102" s="100">
        <v>18</v>
      </c>
      <c r="BS102" s="100">
        <v>34905.599999999999</v>
      </c>
      <c r="BT102" s="100">
        <v>22</v>
      </c>
      <c r="BU102" s="100">
        <v>42662.399999999994</v>
      </c>
      <c r="BV102" s="100">
        <v>20</v>
      </c>
      <c r="BW102" s="100">
        <v>38784</v>
      </c>
      <c r="BX102" s="100">
        <v>11</v>
      </c>
      <c r="BY102" s="100">
        <v>21331.199999999997</v>
      </c>
      <c r="BZ102" s="100">
        <v>19</v>
      </c>
      <c r="CA102" s="100">
        <v>36844.799999999996</v>
      </c>
      <c r="CB102" s="100">
        <v>16</v>
      </c>
      <c r="CC102" s="100">
        <v>31027.199999999997</v>
      </c>
      <c r="CD102" s="100">
        <v>12</v>
      </c>
      <c r="CE102" s="100">
        <v>23270.399999999998</v>
      </c>
      <c r="CF102" s="100">
        <v>13</v>
      </c>
      <c r="CG102" s="100">
        <v>25209.599999999999</v>
      </c>
      <c r="CH102" s="100">
        <v>21</v>
      </c>
      <c r="CI102" s="100">
        <v>40723.199999999997</v>
      </c>
      <c r="CJ102" s="100">
        <v>17</v>
      </c>
      <c r="CK102" s="100">
        <v>32966.399999999994</v>
      </c>
      <c r="CL102" s="100">
        <v>21</v>
      </c>
      <c r="CM102" s="100">
        <v>40723.199999999997</v>
      </c>
      <c r="CN102" s="100">
        <v>21</v>
      </c>
      <c r="CO102" s="100">
        <v>40723.199999999997</v>
      </c>
      <c r="CP102" s="100">
        <v>13</v>
      </c>
      <c r="CQ102" s="100">
        <v>25209.599999999999</v>
      </c>
      <c r="CR102" s="100">
        <v>12</v>
      </c>
      <c r="CS102" s="100">
        <v>23270.399999999998</v>
      </c>
      <c r="CT102" s="100">
        <v>10</v>
      </c>
      <c r="CU102" s="100">
        <v>19392</v>
      </c>
    </row>
    <row r="103" spans="2:99">
      <c r="C103" s="99" t="s">
        <v>269</v>
      </c>
      <c r="D103" s="100">
        <v>12.377240134406639</v>
      </c>
      <c r="E103" s="100">
        <v>25101.042992576666</v>
      </c>
      <c r="F103" s="100">
        <v>12</v>
      </c>
      <c r="G103" s="100">
        <v>24336</v>
      </c>
      <c r="H103" s="100">
        <v>14</v>
      </c>
      <c r="I103" s="100">
        <v>28392</v>
      </c>
      <c r="J103" s="100">
        <v>19</v>
      </c>
      <c r="K103" s="100">
        <v>38532</v>
      </c>
      <c r="L103" s="100">
        <v>17</v>
      </c>
      <c r="M103" s="100">
        <v>34476</v>
      </c>
      <c r="N103" s="100">
        <v>15</v>
      </c>
      <c r="O103" s="100">
        <v>30420</v>
      </c>
      <c r="P103" s="100">
        <v>12</v>
      </c>
      <c r="Q103" s="100">
        <v>24336</v>
      </c>
      <c r="R103" s="100">
        <v>15</v>
      </c>
      <c r="S103" s="100">
        <v>30420</v>
      </c>
      <c r="T103" s="100">
        <v>10</v>
      </c>
      <c r="U103" s="100">
        <v>20280</v>
      </c>
      <c r="V103" s="100">
        <v>10</v>
      </c>
      <c r="W103" s="100">
        <v>20280</v>
      </c>
      <c r="X103" s="100">
        <v>11</v>
      </c>
      <c r="Y103" s="100">
        <v>22308</v>
      </c>
      <c r="Z103" s="100">
        <v>17</v>
      </c>
      <c r="AA103" s="100">
        <v>34476</v>
      </c>
      <c r="AB103" s="100">
        <v>17</v>
      </c>
      <c r="AC103" s="100">
        <v>34476</v>
      </c>
      <c r="AD103" s="100">
        <v>14</v>
      </c>
      <c r="AE103" s="100">
        <v>28392</v>
      </c>
      <c r="AF103" s="100">
        <v>11</v>
      </c>
      <c r="AG103" s="100">
        <v>22308</v>
      </c>
      <c r="AH103" s="100">
        <v>18</v>
      </c>
      <c r="AI103" s="100">
        <v>36504</v>
      </c>
      <c r="AJ103" s="100">
        <v>17</v>
      </c>
      <c r="AK103" s="100">
        <v>34476</v>
      </c>
      <c r="AL103" s="100">
        <v>18</v>
      </c>
      <c r="AM103" s="100">
        <v>36504</v>
      </c>
      <c r="AN103" s="100">
        <v>13</v>
      </c>
      <c r="AO103" s="100">
        <v>26364</v>
      </c>
      <c r="AP103" s="100">
        <v>12</v>
      </c>
      <c r="AQ103" s="100">
        <v>24336</v>
      </c>
      <c r="AR103" s="100">
        <v>12</v>
      </c>
      <c r="AS103" s="100">
        <v>24336</v>
      </c>
      <c r="AT103" s="100">
        <v>11</v>
      </c>
      <c r="AU103" s="100">
        <v>22308</v>
      </c>
      <c r="AV103" s="100">
        <v>12</v>
      </c>
      <c r="AW103" s="100">
        <v>24336</v>
      </c>
      <c r="AX103" s="100">
        <v>18</v>
      </c>
      <c r="AY103" s="100">
        <v>36504</v>
      </c>
      <c r="AZ103" s="100">
        <v>17</v>
      </c>
      <c r="BA103" s="100">
        <v>34476</v>
      </c>
      <c r="BB103" s="100">
        <v>13</v>
      </c>
      <c r="BC103" s="100">
        <v>26364</v>
      </c>
      <c r="BD103" s="100">
        <v>14</v>
      </c>
      <c r="BE103" s="100">
        <v>28392</v>
      </c>
      <c r="BF103" s="100">
        <v>15</v>
      </c>
      <c r="BG103" s="100">
        <v>30420</v>
      </c>
      <c r="BH103" s="100">
        <v>20</v>
      </c>
      <c r="BI103" s="100">
        <v>40560</v>
      </c>
      <c r="BJ103" s="100">
        <v>14</v>
      </c>
      <c r="BK103" s="100">
        <v>28392</v>
      </c>
      <c r="BL103" s="100">
        <v>18</v>
      </c>
      <c r="BM103" s="100">
        <v>36504</v>
      </c>
      <c r="BN103" s="100">
        <v>18</v>
      </c>
      <c r="BO103" s="100">
        <v>36504</v>
      </c>
      <c r="BP103" s="100">
        <v>13</v>
      </c>
      <c r="BQ103" s="100">
        <v>26364</v>
      </c>
      <c r="BR103" s="100">
        <v>15</v>
      </c>
      <c r="BS103" s="100">
        <v>30420</v>
      </c>
      <c r="BT103" s="100">
        <v>21</v>
      </c>
      <c r="BU103" s="100">
        <v>42588</v>
      </c>
      <c r="BV103" s="100">
        <v>18</v>
      </c>
      <c r="BW103" s="100">
        <v>36504</v>
      </c>
      <c r="BX103" s="100">
        <v>10</v>
      </c>
      <c r="BY103" s="100">
        <v>20280</v>
      </c>
      <c r="BZ103" s="100">
        <v>20</v>
      </c>
      <c r="CA103" s="100">
        <v>40560</v>
      </c>
      <c r="CB103" s="100">
        <v>17</v>
      </c>
      <c r="CC103" s="100">
        <v>34476</v>
      </c>
      <c r="CD103" s="100">
        <v>11</v>
      </c>
      <c r="CE103" s="100">
        <v>22308</v>
      </c>
      <c r="CF103" s="100">
        <v>11</v>
      </c>
      <c r="CG103" s="100">
        <v>22308</v>
      </c>
      <c r="CH103" s="100">
        <v>21</v>
      </c>
      <c r="CI103" s="100">
        <v>42588</v>
      </c>
      <c r="CJ103" s="100">
        <v>18</v>
      </c>
      <c r="CK103" s="100">
        <v>36504</v>
      </c>
      <c r="CL103" s="100">
        <v>20</v>
      </c>
      <c r="CM103" s="100">
        <v>40560</v>
      </c>
      <c r="CN103" s="100">
        <v>19</v>
      </c>
      <c r="CO103" s="100">
        <v>38532</v>
      </c>
      <c r="CP103" s="100">
        <v>11</v>
      </c>
      <c r="CQ103" s="100">
        <v>22308</v>
      </c>
      <c r="CR103" s="100">
        <v>13</v>
      </c>
      <c r="CS103" s="100">
        <v>26364</v>
      </c>
      <c r="CT103" s="100">
        <v>11</v>
      </c>
      <c r="CU103" s="100">
        <v>22308</v>
      </c>
    </row>
    <row r="104" spans="2:99">
      <c r="C104" s="99" t="s">
        <v>270</v>
      </c>
      <c r="D104" s="100">
        <v>13.435277078161507</v>
      </c>
      <c r="E104" s="100">
        <v>27843.268216781908</v>
      </c>
      <c r="F104" s="100">
        <v>14</v>
      </c>
      <c r="G104" s="100">
        <v>29013.600000000002</v>
      </c>
      <c r="H104" s="100">
        <v>13</v>
      </c>
      <c r="I104" s="100">
        <v>26941.200000000001</v>
      </c>
      <c r="J104" s="100">
        <v>18</v>
      </c>
      <c r="K104" s="100">
        <v>37303.200000000004</v>
      </c>
      <c r="L104" s="100">
        <v>17</v>
      </c>
      <c r="M104" s="100">
        <v>35230.800000000003</v>
      </c>
      <c r="N104" s="100">
        <v>15</v>
      </c>
      <c r="O104" s="100">
        <v>31086</v>
      </c>
      <c r="P104" s="100">
        <v>13</v>
      </c>
      <c r="Q104" s="100">
        <v>26941.200000000001</v>
      </c>
      <c r="R104" s="100">
        <v>15</v>
      </c>
      <c r="S104" s="100">
        <v>31086</v>
      </c>
      <c r="T104" s="100">
        <v>11</v>
      </c>
      <c r="U104" s="100">
        <v>22796.400000000001</v>
      </c>
      <c r="V104" s="100">
        <v>11</v>
      </c>
      <c r="W104" s="100">
        <v>22796.400000000001</v>
      </c>
      <c r="X104" s="100">
        <v>12</v>
      </c>
      <c r="Y104" s="100">
        <v>24868.800000000003</v>
      </c>
      <c r="Z104" s="100">
        <v>17</v>
      </c>
      <c r="AA104" s="100">
        <v>35230.800000000003</v>
      </c>
      <c r="AB104" s="100">
        <v>18</v>
      </c>
      <c r="AC104" s="100">
        <v>37303.200000000004</v>
      </c>
      <c r="AD104" s="100">
        <v>15</v>
      </c>
      <c r="AE104" s="100">
        <v>31086</v>
      </c>
      <c r="AF104" s="100">
        <v>10</v>
      </c>
      <c r="AG104" s="100">
        <v>20724</v>
      </c>
      <c r="AH104" s="100">
        <v>20</v>
      </c>
      <c r="AI104" s="100">
        <v>41448</v>
      </c>
      <c r="AJ104" s="100">
        <v>18</v>
      </c>
      <c r="AK104" s="100">
        <v>37303.200000000004</v>
      </c>
      <c r="AL104" s="100">
        <v>16</v>
      </c>
      <c r="AM104" s="100">
        <v>33158.400000000001</v>
      </c>
      <c r="AN104" s="100">
        <v>13</v>
      </c>
      <c r="AO104" s="100">
        <v>26941.200000000001</v>
      </c>
      <c r="AP104" s="100">
        <v>12</v>
      </c>
      <c r="AQ104" s="100">
        <v>24868.800000000003</v>
      </c>
      <c r="AR104" s="100">
        <v>12</v>
      </c>
      <c r="AS104" s="100">
        <v>24868.800000000003</v>
      </c>
      <c r="AT104" s="100">
        <v>11</v>
      </c>
      <c r="AU104" s="100">
        <v>22796.400000000001</v>
      </c>
      <c r="AV104" s="100">
        <v>12</v>
      </c>
      <c r="AW104" s="100">
        <v>24868.800000000003</v>
      </c>
      <c r="AX104" s="100">
        <v>16</v>
      </c>
      <c r="AY104" s="100">
        <v>33158.400000000001</v>
      </c>
      <c r="AZ104" s="100">
        <v>18</v>
      </c>
      <c r="BA104" s="100">
        <v>37303.200000000004</v>
      </c>
      <c r="BB104" s="100">
        <v>13</v>
      </c>
      <c r="BC104" s="100">
        <v>26941.200000000001</v>
      </c>
      <c r="BD104" s="100">
        <v>14</v>
      </c>
      <c r="BE104" s="100">
        <v>29013.600000000002</v>
      </c>
      <c r="BF104" s="100">
        <v>15</v>
      </c>
      <c r="BG104" s="100">
        <v>31086</v>
      </c>
      <c r="BH104" s="100">
        <v>20</v>
      </c>
      <c r="BI104" s="100">
        <v>41448</v>
      </c>
      <c r="BJ104" s="100">
        <v>14</v>
      </c>
      <c r="BK104" s="100">
        <v>29013.600000000002</v>
      </c>
      <c r="BL104" s="100">
        <v>18</v>
      </c>
      <c r="BM104" s="100">
        <v>37303.200000000004</v>
      </c>
      <c r="BN104" s="100">
        <v>17</v>
      </c>
      <c r="BO104" s="100">
        <v>35230.800000000003</v>
      </c>
      <c r="BP104" s="100">
        <v>12</v>
      </c>
      <c r="BQ104" s="100">
        <v>24868.800000000003</v>
      </c>
      <c r="BR104" s="100">
        <v>18</v>
      </c>
      <c r="BS104" s="100">
        <v>37303.200000000004</v>
      </c>
      <c r="BT104" s="100">
        <v>21</v>
      </c>
      <c r="BU104" s="100">
        <v>43520.4</v>
      </c>
      <c r="BV104" s="100">
        <v>19</v>
      </c>
      <c r="BW104" s="100">
        <v>39375.599999999999</v>
      </c>
      <c r="BX104" s="100">
        <v>11</v>
      </c>
      <c r="BY104" s="100">
        <v>22796.400000000001</v>
      </c>
      <c r="BZ104" s="100">
        <v>19</v>
      </c>
      <c r="CA104" s="100">
        <v>39375.599999999999</v>
      </c>
      <c r="CB104" s="100">
        <v>15</v>
      </c>
      <c r="CC104" s="100">
        <v>31086</v>
      </c>
      <c r="CD104" s="100">
        <v>11</v>
      </c>
      <c r="CE104" s="100">
        <v>22796.400000000001</v>
      </c>
      <c r="CF104" s="100">
        <v>11</v>
      </c>
      <c r="CG104" s="100">
        <v>22796.400000000001</v>
      </c>
      <c r="CH104" s="100">
        <v>20</v>
      </c>
      <c r="CI104" s="100">
        <v>41448</v>
      </c>
      <c r="CJ104" s="100">
        <v>19</v>
      </c>
      <c r="CK104" s="100">
        <v>39375.599999999999</v>
      </c>
      <c r="CL104" s="100">
        <v>18</v>
      </c>
      <c r="CM104" s="100">
        <v>37303.200000000004</v>
      </c>
      <c r="CN104" s="100">
        <v>18</v>
      </c>
      <c r="CO104" s="100">
        <v>37303.200000000004</v>
      </c>
      <c r="CP104" s="100">
        <v>13</v>
      </c>
      <c r="CQ104" s="100">
        <v>26941.200000000001</v>
      </c>
      <c r="CR104" s="100">
        <v>13</v>
      </c>
      <c r="CS104" s="100">
        <v>26941.200000000001</v>
      </c>
      <c r="CT104" s="100">
        <v>11</v>
      </c>
      <c r="CU104" s="100">
        <v>22796.400000000001</v>
      </c>
    </row>
    <row r="105" spans="2:99">
      <c r="C105" s="99" t="s">
        <v>271</v>
      </c>
      <c r="D105" s="100">
        <v>12.377240134406639</v>
      </c>
      <c r="E105" s="100">
        <v>24729.725788544463</v>
      </c>
      <c r="F105" s="100">
        <v>12</v>
      </c>
      <c r="G105" s="100">
        <v>23976</v>
      </c>
      <c r="H105" s="100">
        <v>14</v>
      </c>
      <c r="I105" s="100">
        <v>27972</v>
      </c>
      <c r="J105" s="100">
        <v>16</v>
      </c>
      <c r="K105" s="100">
        <v>31968</v>
      </c>
      <c r="L105" s="100">
        <v>17</v>
      </c>
      <c r="M105" s="100">
        <v>33966</v>
      </c>
      <c r="N105" s="100">
        <v>15</v>
      </c>
      <c r="O105" s="100">
        <v>29970</v>
      </c>
      <c r="P105" s="100">
        <v>14</v>
      </c>
      <c r="Q105" s="100">
        <v>27972</v>
      </c>
      <c r="R105" s="100">
        <v>13</v>
      </c>
      <c r="S105" s="100">
        <v>25974</v>
      </c>
      <c r="T105" s="100">
        <v>11</v>
      </c>
      <c r="U105" s="100">
        <v>21978</v>
      </c>
      <c r="V105" s="100">
        <v>12</v>
      </c>
      <c r="W105" s="100">
        <v>23976</v>
      </c>
      <c r="X105" s="100">
        <v>11</v>
      </c>
      <c r="Y105" s="100">
        <v>21978</v>
      </c>
      <c r="Z105" s="100">
        <v>20</v>
      </c>
      <c r="AA105" s="100">
        <v>39960</v>
      </c>
      <c r="AB105" s="100">
        <v>16</v>
      </c>
      <c r="AC105" s="100">
        <v>31968</v>
      </c>
      <c r="AD105" s="100">
        <v>17</v>
      </c>
      <c r="AE105" s="100">
        <v>33966</v>
      </c>
      <c r="AF105" s="100">
        <v>12</v>
      </c>
      <c r="AG105" s="100">
        <v>23976</v>
      </c>
      <c r="AH105" s="100">
        <v>19</v>
      </c>
      <c r="AI105" s="100">
        <v>37962</v>
      </c>
      <c r="AJ105" s="100">
        <v>19</v>
      </c>
      <c r="AK105" s="100">
        <v>37962</v>
      </c>
      <c r="AL105" s="100">
        <v>17</v>
      </c>
      <c r="AM105" s="100">
        <v>33966</v>
      </c>
      <c r="AN105" s="100">
        <v>14</v>
      </c>
      <c r="AO105" s="100">
        <v>27972</v>
      </c>
      <c r="AP105" s="100">
        <v>13</v>
      </c>
      <c r="AQ105" s="100">
        <v>25974</v>
      </c>
      <c r="AR105" s="100">
        <v>12</v>
      </c>
      <c r="AS105" s="100">
        <v>23976</v>
      </c>
      <c r="AT105" s="100">
        <v>10</v>
      </c>
      <c r="AU105" s="100">
        <v>19980</v>
      </c>
      <c r="AV105" s="100">
        <v>11</v>
      </c>
      <c r="AW105" s="100">
        <v>21978</v>
      </c>
      <c r="AX105" s="100">
        <v>19</v>
      </c>
      <c r="AY105" s="100">
        <v>37962</v>
      </c>
      <c r="AZ105" s="100">
        <v>17</v>
      </c>
      <c r="BA105" s="100">
        <v>33966</v>
      </c>
      <c r="BB105" s="100">
        <v>12</v>
      </c>
      <c r="BC105" s="100">
        <v>23976</v>
      </c>
      <c r="BD105" s="100">
        <v>14</v>
      </c>
      <c r="BE105" s="100">
        <v>27972</v>
      </c>
      <c r="BF105" s="100">
        <v>13</v>
      </c>
      <c r="BG105" s="100">
        <v>25974</v>
      </c>
      <c r="BH105" s="100">
        <v>18</v>
      </c>
      <c r="BI105" s="100">
        <v>35964</v>
      </c>
      <c r="BJ105" s="100">
        <v>14</v>
      </c>
      <c r="BK105" s="100">
        <v>27972</v>
      </c>
      <c r="BL105" s="100">
        <v>19</v>
      </c>
      <c r="BM105" s="100">
        <v>37962</v>
      </c>
      <c r="BN105" s="100">
        <v>18</v>
      </c>
      <c r="BO105" s="100">
        <v>35964</v>
      </c>
      <c r="BP105" s="100">
        <v>14</v>
      </c>
      <c r="BQ105" s="100">
        <v>27972</v>
      </c>
      <c r="BR105" s="100">
        <v>16</v>
      </c>
      <c r="BS105" s="100">
        <v>31968</v>
      </c>
      <c r="BT105" s="100">
        <v>18</v>
      </c>
      <c r="BU105" s="100">
        <v>35964</v>
      </c>
      <c r="BV105" s="100">
        <v>17</v>
      </c>
      <c r="BW105" s="100">
        <v>33966</v>
      </c>
      <c r="BX105" s="100">
        <v>10</v>
      </c>
      <c r="BY105" s="100">
        <v>19980</v>
      </c>
      <c r="BZ105" s="100">
        <v>17</v>
      </c>
      <c r="CA105" s="100">
        <v>33966</v>
      </c>
      <c r="CB105" s="100">
        <v>17</v>
      </c>
      <c r="CC105" s="100">
        <v>33966</v>
      </c>
      <c r="CD105" s="100">
        <v>12</v>
      </c>
      <c r="CE105" s="100">
        <v>23976</v>
      </c>
      <c r="CF105" s="100">
        <v>13</v>
      </c>
      <c r="CG105" s="100">
        <v>25974</v>
      </c>
      <c r="CH105" s="100">
        <v>20</v>
      </c>
      <c r="CI105" s="100">
        <v>39960</v>
      </c>
      <c r="CJ105" s="100">
        <v>18</v>
      </c>
      <c r="CK105" s="100">
        <v>35964</v>
      </c>
      <c r="CL105" s="100">
        <v>19</v>
      </c>
      <c r="CM105" s="100">
        <v>37962</v>
      </c>
      <c r="CN105" s="100">
        <v>19</v>
      </c>
      <c r="CO105" s="100">
        <v>37962</v>
      </c>
      <c r="CP105" s="100">
        <v>12</v>
      </c>
      <c r="CQ105" s="100">
        <v>23976</v>
      </c>
      <c r="CR105" s="100">
        <v>12</v>
      </c>
      <c r="CS105" s="100">
        <v>23976</v>
      </c>
      <c r="CT105" s="100">
        <v>11</v>
      </c>
      <c r="CU105" s="100">
        <v>21978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899.6559316334168</v>
      </c>
      <c r="E109" s="100">
        <f>SUM(L$6:L$19)+SUM(N$6:N$19)+SUM(P$6:P$19)+SUM(R$6:R$19)</f>
        <v>599.59126290498216</v>
      </c>
      <c r="F109" s="100">
        <f>SUM(T$6:T$19)+SUM(V$6:V$19)+SUM(X$6:X$19)+SUM(Z$6:Z$19)</f>
        <v>570.37916571143433</v>
      </c>
      <c r="G109" s="100">
        <f>SUM(AB$6:AB$19)+SUM(AD$6:AD$19)+SUM(AF$6:AF$19)+SUM(AH$6:AH$19)</f>
        <v>543.90490612571193</v>
      </c>
      <c r="H109" s="100">
        <f>SUM(AJ$6:AJ$19)+SUM(AL$6:AL$19)+SUM(AN$6:AN$19)+SUM(AP$6:AP$19)</f>
        <v>725.69266386901791</v>
      </c>
      <c r="I109" s="100">
        <f>SUM(AR$6:AR$19)+SUM(AT$6:AT$19)+SUM(AV$6:AV$19)+SUM(AX$6:AX$19)</f>
        <v>735.79760078829509</v>
      </c>
      <c r="J109" s="100">
        <f>SUM(AZ$6:AZ$19)+SUM(BB$6:BB$19)+SUM(BD$6:BD$19)+SUM(BF$6:BF$19)</f>
        <v>556.41562542396832</v>
      </c>
      <c r="K109" s="100">
        <f>SUM(BH$6:BH$19)+SUM(BJ$6:BJ$19)+SUM(BL$6:BL$19)+SUM(BN$6:BN$19)</f>
        <v>692.16240053940066</v>
      </c>
      <c r="L109" s="100">
        <f>SUM(BP$6:BP$19)+SUM(BR$6:BR$19)+SUM(BT$6:BT$19)+SUM(BV$6:BV$19)</f>
        <v>636.04865883743048</v>
      </c>
      <c r="M109" s="100">
        <f>SUM(BX$6:BX$19)+SUM(BZ$6:BZ$19)+SUM(CB$6:CB$19)+SUM(CD$6:CD$19)</f>
        <v>708.28503193919903</v>
      </c>
      <c r="N109" s="100">
        <f>SUM(CF$6:CF$19)+SUM(CH$6:CH$19)+SUM(CJ$6:CJ$19)+SUM(CL$6:CL$19)</f>
        <v>664.77153525041103</v>
      </c>
      <c r="O109" s="100">
        <f>SUM(CN$6:CN$19)+SUM(CP$6:CP$19)+SUM(CR$6:CR$19)+SUM(CT$6:CT$19)</f>
        <v>656.02096610691365</v>
      </c>
    </row>
    <row r="110" spans="2:99">
      <c r="C110" s="99" t="s">
        <v>127</v>
      </c>
      <c r="D110" s="100">
        <f>SUM(D$20:D$36)+SUM(F$20:F$36)+SUM(H$20:H$36)+SUM(J$20:J$36)</f>
        <v>887.45066461099566</v>
      </c>
      <c r="E110" s="100">
        <f>SUM(L$20:L$36)+SUM(N$20:N$36)+SUM(P$20:P$36)+SUM(R$20:R$36)</f>
        <v>503.79413747071987</v>
      </c>
      <c r="F110" s="100">
        <f>SUM(T$20:T$36)+SUM(V$20:V$36)+SUM(X$20:X$36)+SUM(Z$20:Z$36)</f>
        <v>491.89103093391748</v>
      </c>
      <c r="G110" s="100">
        <f>SUM(AB$20:AB$36)+SUM(AD$20:AD$36)+SUM(AF$20:AF$36)+SUM(AH$20:AH$36)</f>
        <v>559.23737443247649</v>
      </c>
      <c r="H110" s="100">
        <f>SUM(AJ$20:AJ$36)+SUM(AL$20:AL$36)+SUM(AN$20:AN$36)+SUM(AP$20:AP$36)</f>
        <v>502.61010032862987</v>
      </c>
      <c r="I110" s="100">
        <f>SUM(AR$20:AR$36)+SUM(AT$20:AT$36)+SUM(AV$20:AV$36)+SUM(AX$20:AX$36)</f>
        <v>521.6184422584854</v>
      </c>
      <c r="J110" s="100">
        <f>SUM(AZ$20:AZ$36)+SUM(BB$20:BB$36)+SUM(BD$20:BD$36)+SUM(BF$20:BF$36)</f>
        <v>587.7402896864985</v>
      </c>
      <c r="K110" s="100">
        <f>SUM(BH$20:BH$36)+SUM(BJ$20:BJ$36)+SUM(BL$20:BL$36)+SUM(BN$20:BN$36)</f>
        <v>569.10669964794761</v>
      </c>
      <c r="L110" s="100">
        <f>SUM(BP$20:BP$36)+SUM(BR$20:BR$36)+SUM(BT$20:BT$36)+SUM(BV$20:BV$36)</f>
        <v>560.01738827785891</v>
      </c>
      <c r="M110" s="100">
        <f>SUM(BX$20:BX$36)+SUM(BZ$20:BZ$36)+SUM(CB$20:CB$36)+SUM(CD$20:CD$36)</f>
        <v>503.41209935312514</v>
      </c>
      <c r="N110" s="100">
        <f>SUM(CF$20:CF$36)+SUM(CH$20:CH$36)+SUM(CJ$20:CJ$36)+SUM(CL$20:CL$36)</f>
        <v>536.08765779170585</v>
      </c>
      <c r="O110" s="100">
        <f>SUM(CN$20:CN$36)+SUM(CP$20:CP$36)+SUM(CR$20:CR$36)+SUM(CT$20:CT$36)</f>
        <v>516.6169099303861</v>
      </c>
    </row>
    <row r="111" spans="2:99">
      <c r="C111" s="99" t="s">
        <v>128</v>
      </c>
      <c r="D111" s="100">
        <f>SUM(D$37:D$48)+SUM(F$37:F$48)+SUM(H$37:H$48)+SUM(J$37:J$48)</f>
        <v>1109.5290824212414</v>
      </c>
      <c r="E111" s="100">
        <f>SUM(L$37:L$48)+SUM(N$37:N$48)+SUM(P$37:P$48)+SUM(R$37:R$48)</f>
        <v>756.83665079096761</v>
      </c>
      <c r="F111" s="100">
        <f>SUM(T$37:T$48)+SUM(V$37:V$48)+SUM(X$37:X$48)+SUM(Z$37:Z$48)</f>
        <v>658.51770901377472</v>
      </c>
      <c r="G111" s="100">
        <f>SUM(AB$37:AB$48)+SUM(AD$37:AD$48)+SUM(AF$37:AF$48)+SUM(AH$37:AH$48)</f>
        <v>735.61809013758102</v>
      </c>
      <c r="H111" s="100">
        <f>SUM(AJ$37:AJ$48)+SUM(AL$37:AL$48)+SUM(AN$37:AN$48)+SUM(AP$37:AP$48)</f>
        <v>645.9851870545574</v>
      </c>
      <c r="I111" s="100">
        <f>SUM(AR$37:AR$48)+SUM(AT$37:AT$48)+SUM(AV$37:AV$48)+SUM(AX$37:AX$48)</f>
        <v>579.3436906691702</v>
      </c>
      <c r="J111" s="100">
        <f>SUM(AZ$37:AZ$48)+SUM(BB$37:BB$48)+SUM(BD$37:BD$48)+SUM(BF$37:BF$48)</f>
        <v>716.80147625687221</v>
      </c>
      <c r="K111" s="100">
        <f>SUM(BH$37:BH$48)+SUM(BJ$37:BJ$48)+SUM(BL$37:BL$48)+SUM(BN$37:BN$48)</f>
        <v>638.62648782304586</v>
      </c>
      <c r="L111" s="100">
        <f>SUM(BP$37:BP$48)+SUM(BR$37:BR$48)+SUM(BT$37:BT$48)+SUM(BV$37:BV$48)</f>
        <v>680.32071829136362</v>
      </c>
      <c r="M111" s="100">
        <f>SUM(BX$37:BX$48)+SUM(BZ$37:BZ$48)+SUM(CB$37:CB$48)+SUM(CD$37:CD$48)</f>
        <v>727.06210720130082</v>
      </c>
      <c r="N111" s="100">
        <f>SUM(CF$37:CF$48)+SUM(CH$37:CH$48)+SUM(CJ$37:CJ$48)+SUM(CL$37:CL$48)</f>
        <v>738.34530885288757</v>
      </c>
      <c r="O111" s="100">
        <f>SUM(CN$37:CN$48)+SUM(CP$37:CP$48)+SUM(CR$37:CR$48)+SUM(CT$37:CT$48)</f>
        <v>708.4970484591795</v>
      </c>
    </row>
    <row r="112" spans="2:99">
      <c r="C112" s="99" t="s">
        <v>129</v>
      </c>
      <c r="D112" s="100">
        <f>SUM(D$49:D$70)+SUM(F$49:F$70)+SUM(H$49:H$70)+SUM(J$49:J$70)</f>
        <v>1000.8455686651612</v>
      </c>
      <c r="E112" s="100">
        <f>SUM(L$49:L$70)+SUM(N$49:N$70)+SUM(P$49:P$70)+SUM(R$49:R$70)</f>
        <v>668.61863262717827</v>
      </c>
      <c r="F112" s="100">
        <f>SUM(T$49:T$70)+SUM(V$49:V$70)+SUM(X$49:X$70)+SUM(Z$49:Z$70)</f>
        <v>839.05277813472139</v>
      </c>
      <c r="G112" s="100">
        <f>SUM(AB$49:AB$70)+SUM(AD$49:AD$70)+SUM(AF$49:AF$70)+SUM(AH$49:AH$70)</f>
        <v>686.08031309807848</v>
      </c>
      <c r="H112" s="100">
        <f>SUM(AJ$49:AJ$70)+SUM(AL$49:AL$70)+SUM(AN$49:AN$70)+SUM(AP$49:AP$70)</f>
        <v>649.55273254164274</v>
      </c>
      <c r="I112" s="100">
        <f>SUM(AR$49:AR$70)+SUM(AT$49:AT$70)+SUM(AV$49:AV$70)+SUM(AX$49:AX$70)</f>
        <v>710.08095007789734</v>
      </c>
      <c r="J112" s="100">
        <f>SUM(AZ$49:AZ$70)+SUM(BB$49:BB$70)+SUM(BD$49:BD$70)+SUM(BF$49:BF$70)</f>
        <v>669.88329242650866</v>
      </c>
      <c r="K112" s="100">
        <f>SUM(BH$49:BH$70)+SUM(BJ$49:BJ$70)+SUM(BL$49:BL$70)+SUM(BN$49:BN$70)</f>
        <v>625.94509578345378</v>
      </c>
      <c r="L112" s="100">
        <f>SUM(BP$49:BP$70)+SUM(BR$49:BR$70)+SUM(BT$49:BT$70)+SUM(BV$49:BV$70)</f>
        <v>666.45391838719479</v>
      </c>
      <c r="M112" s="100">
        <f>SUM(BX$49:BX$70)+SUM(BZ$49:BZ$70)+SUM(CB$49:CB$70)+SUM(CD$49:CD$70)</f>
        <v>576.08144530022287</v>
      </c>
      <c r="N112" s="100">
        <f>SUM(CF$49:CF$70)+SUM(CH$49:CH$70)+SUM(CJ$49:CJ$70)+SUM(CL$49:CL$70)</f>
        <v>580.63618189884323</v>
      </c>
      <c r="O112" s="100">
        <f>SUM(CN$49:CN$70)+SUM(CP$49:CP$70)+SUM(CR$49:CR$70)+SUM(CT$49:CT$70)</f>
        <v>660.70575929736856</v>
      </c>
    </row>
    <row r="113" spans="2:15">
      <c r="C113" s="99" t="s">
        <v>130</v>
      </c>
      <c r="D113" s="100">
        <f>SUM(D$71:D$86)+SUM(F$71:F$86)+SUM(H$71:H$86)+SUM(J$71:J$86)</f>
        <v>1121.8819269540377</v>
      </c>
      <c r="E113" s="100">
        <f>SUM(L$71:L$86)+SUM(N$71:N$86)+SUM(P$71:P$86)+SUM(R$71:R$86)</f>
        <v>1176</v>
      </c>
      <c r="F113" s="100">
        <f>SUM(T$71:T$86)+SUM(V$71:V$86)+SUM(X$71:X$86)+SUM(Z$71:Z$86)</f>
        <v>1200</v>
      </c>
      <c r="G113" s="100">
        <f>SUM(AB$71:AB$86)+SUM(AD$71:AD$86)+SUM(AF$71:AF$86)+SUM(AH$71:AH$86)</f>
        <v>1040</v>
      </c>
      <c r="H113" s="100">
        <f>SUM(AJ$71:AJ$86)+SUM(AL$71:AL$86)+SUM(AN$71:AN$86)+SUM(AP$71:AP$86)</f>
        <v>1155</v>
      </c>
      <c r="I113" s="100">
        <f>SUM(AR$71:AR$86)+SUM(AT$71:AT$86)+SUM(AV$71:AV$86)+SUM(AX$71:AX$86)</f>
        <v>1030</v>
      </c>
      <c r="J113" s="100">
        <f>SUM(AZ$71:AZ$86)+SUM(BB$71:BB$86)+SUM(BD$71:BD$86)+SUM(BF$71:BF$86)</f>
        <v>1213</v>
      </c>
      <c r="K113" s="100">
        <f>SUM(BH$71:BH$86)+SUM(BJ$71:BJ$86)+SUM(BL$71:BL$86)+SUM(BN$71:BN$86)</f>
        <v>905</v>
      </c>
      <c r="L113" s="100">
        <f>SUM(BP$71:BP$86)+SUM(BR$71:BR$86)+SUM(BT$71:BT$86)+SUM(BV$71:BV$86)</f>
        <v>957</v>
      </c>
      <c r="M113" s="100">
        <f>SUM(BX$71:BX$86)+SUM(BZ$71:BZ$86)+SUM(CB$71:CB$86)+SUM(CD$71:CD$86)</f>
        <v>1083</v>
      </c>
      <c r="N113" s="100">
        <f>SUM(CF$71:CF$86)+SUM(CH$71:CH$86)+SUM(CJ$71:CJ$86)+SUM(CL$71:CL$86)</f>
        <v>1083</v>
      </c>
      <c r="O113" s="100">
        <f>SUM(CN$71:CN$86)+SUM(CP$71:CP$86)+SUM(CR$71:CR$86)+SUM(CT$71:CT$86)</f>
        <v>1334</v>
      </c>
    </row>
    <row r="114" spans="2:15">
      <c r="C114" s="99" t="s">
        <v>131</v>
      </c>
      <c r="D114" s="100">
        <f>SUM(D$87:D$94)+SUM(F$87:F$94)+SUM(H$87:H$94)+SUM(J$87:J$94)</f>
        <v>408.3661427377823</v>
      </c>
      <c r="E114" s="100">
        <f>SUM(L$87:L$94)+SUM(N$87:N$94)+SUM(P$87:P$94)+SUM(R$87:R$94)</f>
        <v>453</v>
      </c>
      <c r="F114" s="100">
        <f>SUM(T$87:T$94)+SUM(V$87:V$94)+SUM(X$87:X$94)+SUM(Z$87:Z$94)</f>
        <v>353</v>
      </c>
      <c r="G114" s="100">
        <f>SUM(AB$87:AB$94)+SUM(AD$87:AD$94)+SUM(AF$87:AF$94)+SUM(AH$87:AH$94)</f>
        <v>447</v>
      </c>
      <c r="H114" s="100">
        <f>SUM(AJ$87:AJ$94)+SUM(AL$87:AL$94)+SUM(AN$87:AN$94)+SUM(AP$87:AP$94)</f>
        <v>403</v>
      </c>
      <c r="I114" s="100">
        <f>SUM(AR$87:AR$94)+SUM(AT$87:AT$94)+SUM(AV$87:AV$94)+SUM(AX$87:AX$94)</f>
        <v>509</v>
      </c>
      <c r="J114" s="100">
        <f>SUM(AZ$87:AZ$94)+SUM(BB$87:BB$94)+SUM(BD$87:BD$94)+SUM(BF$87:BF$94)</f>
        <v>446</v>
      </c>
      <c r="K114" s="100">
        <f>SUM(BH$87:BH$94)+SUM(BJ$87:BJ$94)+SUM(BL$87:BL$94)+SUM(BN$87:BN$94)</f>
        <v>447</v>
      </c>
      <c r="L114" s="100">
        <f>SUM(BP$87:BP$94)+SUM(BR$87:BR$94)+SUM(BT$87:BT$94)+SUM(BV$87:BV$94)</f>
        <v>389</v>
      </c>
      <c r="M114" s="100">
        <f>SUM(BX$87:BX$94)+SUM(BZ$87:BZ$94)+SUM(CB$87:CB$94)+SUM(CD$87:CD$94)</f>
        <v>450</v>
      </c>
      <c r="N114" s="100">
        <f>SUM(CF$87:CF$94)+SUM(CH$87:CH$94)+SUM(CJ$87:CJ$94)+SUM(CL$87:CL$94)</f>
        <v>421</v>
      </c>
      <c r="O114" s="100">
        <f>SUM(CN$87:CN$94)+SUM(CP$87:CP$94)+SUM(CR$87:CR$94)+SUM(CT$87:CT$94)</f>
        <v>481</v>
      </c>
    </row>
    <row r="115" spans="2:15">
      <c r="C115" s="99" t="s">
        <v>132</v>
      </c>
      <c r="D115" s="100">
        <f>SUM(D$95:D$105)+SUM(F$95:F$105)+SUM(H$95:H$105)+SUM(J$95:J$105)</f>
        <v>635.61393702851194</v>
      </c>
      <c r="E115" s="100">
        <f>SUM(L$95:L$105)+SUM(N$95:N$105)+SUM(P$95:P$105)+SUM(R$95:R$105)</f>
        <v>646</v>
      </c>
      <c r="F115" s="100">
        <f>SUM(T$95:T$105)+SUM(V$95:V$105)+SUM(X$95:X$105)+SUM(Z$95:Z$105)</f>
        <v>582</v>
      </c>
      <c r="G115" s="100">
        <f>SUM(AB$95:AB$105)+SUM(AD$95:AD$105)+SUM(AF$95:AF$105)+SUM(AH$95:AH$105)</f>
        <v>687</v>
      </c>
      <c r="H115" s="100">
        <f>SUM(AJ$95:AJ$105)+SUM(AL$95:AL$105)+SUM(AN$95:AN$105)+SUM(AP$95:AP$105)</f>
        <v>678</v>
      </c>
      <c r="I115" s="100">
        <f>SUM(AR$95:AR$105)+SUM(AT$95:AT$105)+SUM(AV$95:AV$105)+SUM(AX$95:AX$105)</f>
        <v>583</v>
      </c>
      <c r="J115" s="100">
        <f>SUM(AZ$95:AZ$105)+SUM(BB$95:BB$105)+SUM(BD$95:BD$105)+SUM(BF$95:BF$105)</f>
        <v>636</v>
      </c>
      <c r="K115" s="100">
        <f>SUM(BH$95:BH$105)+SUM(BJ$95:BJ$105)+SUM(BL$95:BL$105)+SUM(BN$95:BN$105)</f>
        <v>789</v>
      </c>
      <c r="L115" s="100">
        <f>SUM(BP$95:BP$105)+SUM(BR$95:BR$105)+SUM(BT$95:BT$105)+SUM(BV$95:BV$105)</f>
        <v>767</v>
      </c>
      <c r="M115" s="100">
        <f>SUM(BX$95:BX$105)+SUM(BZ$95:BZ$105)+SUM(CB$95:CB$105)+SUM(CD$95:CD$105)</f>
        <v>620</v>
      </c>
      <c r="N115" s="100">
        <f>SUM(CF$95:CF$105)+SUM(CH$95:CH$105)+SUM(CJ$95:CJ$105)+SUM(CL$95:CL$105)</f>
        <v>773</v>
      </c>
      <c r="O115" s="100">
        <f>SUM(CN$95:CN$105)+SUM(CP$95:CP$105)+SUM(CR$95:CR$105)+SUM(CT$95:CT$105)</f>
        <v>613</v>
      </c>
    </row>
    <row r="116" spans="2:15">
      <c r="C116" s="99" t="s">
        <v>278</v>
      </c>
      <c r="D116" s="100">
        <f t="shared" ref="D116:O116" si="0">SUM(D$109:D$115)</f>
        <v>6063.3432540511458</v>
      </c>
      <c r="E116" s="100">
        <f t="shared" si="0"/>
        <v>4803.8406837938473</v>
      </c>
      <c r="F116" s="100">
        <f t="shared" si="0"/>
        <v>4694.8406837938483</v>
      </c>
      <c r="G116" s="100">
        <f t="shared" si="0"/>
        <v>4698.8406837938473</v>
      </c>
      <c r="H116" s="100">
        <f t="shared" si="0"/>
        <v>4759.8406837938473</v>
      </c>
      <c r="I116" s="100">
        <f t="shared" si="0"/>
        <v>4668.8406837938483</v>
      </c>
      <c r="J116" s="100">
        <f t="shared" si="0"/>
        <v>4825.8406837938473</v>
      </c>
      <c r="K116" s="100">
        <f t="shared" si="0"/>
        <v>4666.8406837938473</v>
      </c>
      <c r="L116" s="100">
        <f t="shared" si="0"/>
        <v>4655.8406837938473</v>
      </c>
      <c r="M116" s="100">
        <f t="shared" si="0"/>
        <v>4667.8406837938483</v>
      </c>
      <c r="N116" s="100">
        <f t="shared" si="0"/>
        <v>4796.8406837938473</v>
      </c>
      <c r="O116" s="100">
        <f t="shared" si="0"/>
        <v>4969.8406837938473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D109*pricing!D33*2000</f>
        <v>3269803.0468017538</v>
      </c>
      <c r="E120" s="100">
        <f>E109*pricing!E33*2000</f>
        <v>2179216.8198378379</v>
      </c>
      <c r="F120" s="100">
        <f>F109*pricing!F33*2000</f>
        <v>2073045.3368871177</v>
      </c>
      <c r="G120" s="100">
        <f>G109*pricing!G33*2000</f>
        <v>1976824.5355658317</v>
      </c>
      <c r="H120" s="100">
        <f>H109*pricing!H33*2000</f>
        <v>2637532.8610932459</v>
      </c>
      <c r="I120" s="100">
        <f>I109*pricing!I33*2000</f>
        <v>2674259.2943491274</v>
      </c>
      <c r="J120" s="100">
        <f>J109*pricing!J33*2000</f>
        <v>2022294.7944067291</v>
      </c>
      <c r="K120" s="100">
        <f>K109*pricing!K33*2000</f>
        <v>2515666.9862179593</v>
      </c>
      <c r="L120" s="100">
        <f>L109*pricing!L33*2000</f>
        <v>2311721.3697516504</v>
      </c>
      <c r="M120" s="100">
        <f>M109*pricing!M33*2000</f>
        <v>2574264.7538976632</v>
      </c>
      <c r="N120" s="100">
        <f>N109*pricing!N33*2000</f>
        <v>2416114.7778377351</v>
      </c>
      <c r="O120" s="100">
        <f>O109*pricing!O33*2000</f>
        <v>2384310.7996271895</v>
      </c>
    </row>
    <row r="121" spans="2:15">
      <c r="C121" s="99" t="s">
        <v>127</v>
      </c>
      <c r="D121" s="100">
        <f>D110*pricing!D34*2000</f>
        <v>3483602.2111765281</v>
      </c>
      <c r="E121" s="100">
        <f>E110*pricing!E34*2000</f>
        <v>1977595.4216452863</v>
      </c>
      <c r="F121" s="100">
        <f>F110*pricing!F34*2000</f>
        <v>1930870.9220139175</v>
      </c>
      <c r="G121" s="100">
        <f>G110*pricing!G34*2000</f>
        <v>2195232.5146992663</v>
      </c>
      <c r="H121" s="100">
        <f>H110*pricing!H34*2000</f>
        <v>1972947.597748385</v>
      </c>
      <c r="I121" s="100">
        <f>I110*pricing!I34*2000</f>
        <v>2047563.0153915393</v>
      </c>
      <c r="J121" s="100">
        <f>J110*pricing!J34*2000</f>
        <v>2307117.966548482</v>
      </c>
      <c r="K121" s="100">
        <f>K110*pricing!K34*2000</f>
        <v>2233973.6014035125</v>
      </c>
      <c r="L121" s="100">
        <f>L110*pricing!L34*2000</f>
        <v>2198294.3840119829</v>
      </c>
      <c r="M121" s="100">
        <f>M110*pricing!M34*2000</f>
        <v>1976095.7677667351</v>
      </c>
      <c r="N121" s="100">
        <f>N110*pricing!N34*2000</f>
        <v>2104360.529028662</v>
      </c>
      <c r="O121" s="100">
        <f>O110*pricing!O34*2000</f>
        <v>2027929.9813849954</v>
      </c>
    </row>
    <row r="122" spans="2:15">
      <c r="C122" s="99" t="s">
        <v>128</v>
      </c>
      <c r="D122" s="100">
        <f>D111*pricing!D35*2000</f>
        <v>4123898.6042817249</v>
      </c>
      <c r="E122" s="100">
        <f>E111*pricing!E35*2000</f>
        <v>2813011.084896619</v>
      </c>
      <c r="F122" s="100">
        <f>F111*pricing!F35*2000</f>
        <v>2447579.1613956839</v>
      </c>
      <c r="G122" s="100">
        <f>G111*pricing!G35*2000</f>
        <v>2734145.9212432099</v>
      </c>
      <c r="H122" s="100">
        <f>H111*pricing!H35*2000</f>
        <v>2400998.2734905528</v>
      </c>
      <c r="I122" s="100">
        <f>I111*pricing!I35*2000</f>
        <v>2153305.1050237846</v>
      </c>
      <c r="J122" s="100">
        <f>J111*pricing!J35*2000</f>
        <v>2664208.3153260872</v>
      </c>
      <c r="K122" s="100">
        <f>K111*pricing!K35*2000</f>
        <v>2373647.4541466055</v>
      </c>
      <c r="L122" s="100">
        <f>L111*pricing!L35*2000</f>
        <v>2528616.6041752631</v>
      </c>
      <c r="M122" s="100">
        <f>M111*pricing!M35*2000</f>
        <v>2702345.0368426074</v>
      </c>
      <c r="N122" s="100">
        <f>N111*pricing!N35*2000</f>
        <v>2744282.4500028533</v>
      </c>
      <c r="O122" s="100">
        <f>O111*pricing!O35*2000</f>
        <v>2633342.4112710725</v>
      </c>
    </row>
    <row r="123" spans="2:15">
      <c r="C123" s="99" t="s">
        <v>129</v>
      </c>
      <c r="D123" s="100">
        <f>D112*pricing!D36*2000</f>
        <v>4284783.0559522798</v>
      </c>
      <c r="E123" s="100">
        <f>E112*pricing!E36*2000</f>
        <v>2862465.3769470607</v>
      </c>
      <c r="F123" s="100">
        <f>F112*pricing!F36*2000</f>
        <v>3592121.7412155257</v>
      </c>
      <c r="G123" s="100">
        <f>G112*pricing!G36*2000</f>
        <v>2937221.6779715568</v>
      </c>
      <c r="H123" s="100">
        <f>H112*pricing!H36*2000</f>
        <v>2780841.1502025318</v>
      </c>
      <c r="I123" s="100">
        <f>I112*pricing!I36*2000</f>
        <v>3039972.3179132864</v>
      </c>
      <c r="J123" s="100">
        <f>J112*pricing!J36*2000</f>
        <v>2867879.5917364033</v>
      </c>
      <c r="K123" s="100">
        <f>K112*pricing!K36*2000</f>
        <v>2679773.00828382</v>
      </c>
      <c r="L123" s="100">
        <f>L112*pricing!L36*2000</f>
        <v>2853197.8823536332</v>
      </c>
      <c r="M123" s="100">
        <f>M112*pricing!M36*2000</f>
        <v>2466298.5908635296</v>
      </c>
      <c r="N123" s="100">
        <f>N112*pricing!N36*2000</f>
        <v>2485798.1608402673</v>
      </c>
      <c r="O123" s="100">
        <f>O112*pricing!O36*2000</f>
        <v>2828589.0761180678</v>
      </c>
    </row>
    <row r="124" spans="2:15">
      <c r="C124" s="99" t="s">
        <v>130</v>
      </c>
      <c r="D124" s="100">
        <f>D113*pricing!D37*2000</f>
        <v>4015755.5886928043</v>
      </c>
      <c r="E124" s="100">
        <f>E113*pricing!E37*2000</f>
        <v>4209470.2292999988</v>
      </c>
      <c r="F124" s="100">
        <f>F113*pricing!F37*2000</f>
        <v>4295377.7849999992</v>
      </c>
      <c r="G124" s="100">
        <f>G113*pricing!G37*2000</f>
        <v>3722660.7469999995</v>
      </c>
      <c r="H124" s="100">
        <f>H113*pricing!H37*2000</f>
        <v>4134301.118062499</v>
      </c>
      <c r="I124" s="100">
        <f>I113*pricing!I37*2000</f>
        <v>3686865.9321249994</v>
      </c>
      <c r="J124" s="100">
        <f>J113*pricing!J37*2000</f>
        <v>4341911.044337499</v>
      </c>
      <c r="K124" s="100">
        <f>K113*pricing!K37*2000</f>
        <v>3239430.7461874997</v>
      </c>
      <c r="L124" s="100">
        <f>L113*pricing!L37*2000</f>
        <v>3425563.7835374996</v>
      </c>
      <c r="M124" s="100">
        <f>M113*pricing!M37*2000</f>
        <v>3876578.4509624992</v>
      </c>
      <c r="N124" s="100">
        <f>N113*pricing!N37*2000</f>
        <v>3876578.4509624992</v>
      </c>
      <c r="O124" s="100">
        <f>O113*pricing!O37*2000</f>
        <v>4775028.3043249995</v>
      </c>
    </row>
    <row r="125" spans="2:15">
      <c r="C125" s="99" t="s">
        <v>131</v>
      </c>
      <c r="D125" s="100">
        <f>D114*pricing!D38*2000</f>
        <v>1592391.8776579457</v>
      </c>
      <c r="E125" s="100">
        <f>E114*pricing!E38*2000</f>
        <v>1766438.1178687499</v>
      </c>
      <c r="F125" s="100">
        <f>F114*pricing!F38*2000</f>
        <v>1376495.92849375</v>
      </c>
      <c r="G125" s="100">
        <f>G114*pricing!G38*2000</f>
        <v>1743041.5865062501</v>
      </c>
      <c r="H125" s="100">
        <f>H114*pricing!H38*2000</f>
        <v>1571467.0231812499</v>
      </c>
      <c r="I125" s="100">
        <f>I114*pricing!I38*2000</f>
        <v>1984805.74391875</v>
      </c>
      <c r="J125" s="100">
        <f>J114*pricing!J38*2000</f>
        <v>1739142.1646125</v>
      </c>
      <c r="K125" s="100">
        <f>K114*pricing!K38*2000</f>
        <v>1743041.5865062501</v>
      </c>
      <c r="L125" s="100">
        <f>L114*pricing!L38*2000</f>
        <v>1516875.1166687501</v>
      </c>
      <c r="M125" s="100">
        <f>M114*pricing!M38*2000</f>
        <v>1754739.8521875001</v>
      </c>
      <c r="N125" s="100">
        <f>N114*pricing!N38*2000</f>
        <v>1641656.6172687502</v>
      </c>
      <c r="O125" s="100">
        <f>O114*pricing!O38*2000</f>
        <v>1875621.9308937499</v>
      </c>
    </row>
    <row r="126" spans="2:15">
      <c r="C126" s="99" t="s">
        <v>132</v>
      </c>
      <c r="D126" s="100">
        <f>D115*pricing!D39*2000</f>
        <v>2526676.2434792332</v>
      </c>
      <c r="E126" s="100">
        <f>E115*pricing!E39*2000</f>
        <v>2567962.6550013288</v>
      </c>
      <c r="F126" s="100">
        <f>F115*pricing!F39*2000</f>
        <v>2313551.4941343237</v>
      </c>
      <c r="G126" s="100">
        <f>G115*pricing!G39*2000</f>
        <v>2730944.8049317533</v>
      </c>
      <c r="H126" s="100">
        <f>H115*pricing!H39*2000</f>
        <v>2695168.2354348307</v>
      </c>
      <c r="I126" s="100">
        <f>I115*pricing!I39*2000</f>
        <v>2317526.6685228706</v>
      </c>
      <c r="J126" s="100">
        <f>J115*pricing!J39*2000</f>
        <v>2528210.9111158587</v>
      </c>
      <c r="K126" s="100">
        <f>K115*pricing!K39*2000</f>
        <v>3136412.5925635416</v>
      </c>
      <c r="L126" s="100">
        <f>L115*pricing!L39*2000</f>
        <v>3048958.7560155094</v>
      </c>
      <c r="M126" s="100">
        <f>M115*pricing!M39*2000</f>
        <v>2464608.1208991078</v>
      </c>
      <c r="N126" s="100">
        <f>N115*pricing!N39*2000</f>
        <v>3072809.8023467907</v>
      </c>
      <c r="O126" s="100">
        <f>O115*pricing!O39*2000</f>
        <v>2436781.900179279</v>
      </c>
    </row>
    <row r="127" spans="2:15">
      <c r="C127" s="99" t="s">
        <v>278</v>
      </c>
      <c r="D127" s="100">
        <f>SUM(D$120:D$126)</f>
        <v>23296910.628042269</v>
      </c>
      <c r="E127" s="100">
        <f t="shared" ref="E127:O127" si="1">SUM(E$120:E$126)</f>
        <v>18376159.705496881</v>
      </c>
      <c r="F127" s="100">
        <f t="shared" si="1"/>
        <v>18029042.36914032</v>
      </c>
      <c r="G127" s="100">
        <f t="shared" si="1"/>
        <v>18040071.787917867</v>
      </c>
      <c r="H127" s="100">
        <f t="shared" si="1"/>
        <v>18193256.259213299</v>
      </c>
      <c r="I127" s="100">
        <f t="shared" si="1"/>
        <v>17904298.07724436</v>
      </c>
      <c r="J127" s="100">
        <f t="shared" si="1"/>
        <v>18470764.788083561</v>
      </c>
      <c r="K127" s="100">
        <f t="shared" si="1"/>
        <v>17921945.975309189</v>
      </c>
      <c r="L127" s="100">
        <f t="shared" si="1"/>
        <v>17883227.896514289</v>
      </c>
      <c r="M127" s="100">
        <f t="shared" si="1"/>
        <v>17814930.573419642</v>
      </c>
      <c r="N127" s="100">
        <f t="shared" si="1"/>
        <v>18341600.788287558</v>
      </c>
      <c r="O127" s="100">
        <f t="shared" si="1"/>
        <v>18961604.403799351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450724.39676849113</v>
      </c>
      <c r="E131" s="106">
        <f>SUM(M$6:M$19)+SUM(O$6:O$19)+SUM(Q$6:Q$19)+SUM(S$6:S$19)</f>
        <v>302079.36516937835</v>
      </c>
      <c r="F131" s="106">
        <f>SUM(U$6:U$19)+SUM(W$6:W$19)+SUM(Y$6:Y$19)+SUM(AA$6:AA$19)</f>
        <v>287022.47691330919</v>
      </c>
      <c r="G131" s="106">
        <f>SUM(AC$6:AC$19)+SUM(AE$6:AE$19)+SUM(AG$6:AG$19)+SUM(AI$6:AI$19)</f>
        <v>274104.70699116413</v>
      </c>
      <c r="H131" s="106">
        <f>SUM(AK$6:AK$19)+SUM(AM$6:AM$19)+SUM(AO$6:AO$19)+SUM(AQ$6:AQ$19)</f>
        <v>365454.78238192626</v>
      </c>
      <c r="I131" s="106">
        <f>SUM(AS$6:AS$19)+SUM(AU$6:AU$19)+SUM(AW$6:AW$19)+SUM(AY$6:AY$19)</f>
        <v>371545.00467203581</v>
      </c>
      <c r="J131" s="106">
        <f>SUM(BA$6:BA$19)+SUM(BC$6:BC$19)+SUM(BE$6:BE$19)+SUM(BG$6:BG$19)</f>
        <v>279851.54642652738</v>
      </c>
      <c r="K131" s="106">
        <f>SUM(BI$6:BI$19)+SUM(BK$6:BK$19)+SUM(BM$6:BM$19)+SUM(BO$6:BO$19)</f>
        <v>348028.18591762055</v>
      </c>
      <c r="L131" s="106">
        <f>SUM(BQ$6:BQ$19)+SUM(BS$6:BS$19)+SUM(BU$6:BU$19)+SUM(BW$6:BW$19)</f>
        <v>320838.10846587119</v>
      </c>
      <c r="M131" s="106">
        <f>SUM(BY$6:BY$19)+SUM(CA$6:CA$19)+SUM(CC$6:CC$19)+SUM(CE$6:CE$19)</f>
        <v>355628.75787876232</v>
      </c>
      <c r="N131" s="106">
        <f>SUM(CG$6:CG$19)+SUM(CI$6:CI$19)+SUM(CK$6:CK$19)+SUM(CM$6:CM$19)</f>
        <v>334297.3823709453</v>
      </c>
      <c r="O131" s="106">
        <f>SUM(CO$6:CO$19)+SUM(CQ$6:CQ$19)+SUM(CS$6:CS$19)+SUM(CU$6:CU$19)</f>
        <v>328342.51382635592</v>
      </c>
    </row>
    <row r="132" spans="2:15">
      <c r="C132" s="105" t="s">
        <v>127</v>
      </c>
      <c r="D132" s="106">
        <f>SUM(E$20:E$36)+SUM(G$20:G$36)+SUM(I$20:I$36)+SUM(K$20:K$36)</f>
        <v>379658.96085638291</v>
      </c>
      <c r="E132" s="106">
        <f>SUM(M$20:M$36)+SUM(O$20:O$36)+SUM(Q$20:Q$36)+SUM(S$20:S$36)</f>
        <v>214560.26275227198</v>
      </c>
      <c r="F132" s="106">
        <f>SUM(U$20:U$36)+SUM(W$20:W$36)+SUM(Y$20:Y$36)+SUM(AA$20:AA$36)</f>
        <v>208267.53205275213</v>
      </c>
      <c r="G132" s="106">
        <f>SUM(AC$20:AC$36)+SUM(AE$20:AE$36)+SUM(AG$20:AG$36)+SUM(AI$20:AI$36)</f>
        <v>239271.76794217643</v>
      </c>
      <c r="H132" s="106">
        <f>SUM(AK$20:AK$36)+SUM(AM$20:AM$36)+SUM(AO$20:AO$36)+SUM(AQ$20:AQ$36)</f>
        <v>213630.01695947192</v>
      </c>
      <c r="I132" s="106">
        <f>SUM(AS$20:AS$36)+SUM(AU$20:AU$36)+SUM(AW$20:AW$36)+SUM(AY$20:AY$36)</f>
        <v>221068.96354179992</v>
      </c>
      <c r="J132" s="106">
        <f>SUM(BA$20:BA$36)+SUM(BC$20:BC$36)+SUM(BE$20:BE$36)+SUM(BG$20:BG$36)</f>
        <v>250139.37060068204</v>
      </c>
      <c r="K132" s="106">
        <f>SUM(BI$20:BI$36)+SUM(BK$20:BK$36)+SUM(BM$20:BM$36)+SUM(BO$20:BO$36)</f>
        <v>242364.31442834574</v>
      </c>
      <c r="L132" s="106">
        <f>SUM(BQ$20:BQ$36)+SUM(BS$20:BS$36)+SUM(BU$20:BU$36)+SUM(BW$20:BW$36)</f>
        <v>237056.76040001592</v>
      </c>
      <c r="M132" s="106">
        <f>SUM(BY$20:BY$36)+SUM(CA$20:CA$36)+SUM(CC$20:CC$36)+SUM(CE$20:CE$36)</f>
        <v>214089.75921680254</v>
      </c>
      <c r="N132" s="106">
        <f>SUM(CG$20:CG$36)+SUM(CI$20:CI$36)+SUM(CK$20:CK$36)+SUM(CM$20:CM$36)</f>
        <v>228574.31955546333</v>
      </c>
      <c r="O132" s="106">
        <f>SUM(CO$20:CO$36)+SUM(CQ$20:CQ$36)+SUM(CS$20:CS$36)+SUM(CU$20:CU$36)</f>
        <v>219276.99497884576</v>
      </c>
    </row>
    <row r="133" spans="2:15">
      <c r="C133" s="105" t="s">
        <v>128</v>
      </c>
      <c r="D133" s="106">
        <f>SUM(E$37:E$48)+SUM(G$37:G$48)+SUM(I$37:I$48)+SUM(K$37:K$48)</f>
        <v>1160533.5555171487</v>
      </c>
      <c r="E133" s="106">
        <f>SUM(M$37:M$48)+SUM(O$37:O$48)+SUM(Q$37:Q$48)+SUM(S$37:S$48)</f>
        <v>791133.25560801406</v>
      </c>
      <c r="F133" s="106">
        <f>SUM(U$37:U$48)+SUM(W$37:W$48)+SUM(Y$37:Y$48)+SUM(AA$37:AA$48)</f>
        <v>687954.62171446532</v>
      </c>
      <c r="G133" s="106">
        <f>SUM(AC$37:AC$48)+SUM(AE$37:AE$48)+SUM(AG$37:AG$48)+SUM(AI$37:AI$48)</f>
        <v>770886.48539897741</v>
      </c>
      <c r="H133" s="106">
        <f>SUM(AK$37:AK$48)+SUM(AM$37:AM$48)+SUM(AO$37:AO$48)+SUM(AQ$37:AQ$48)</f>
        <v>674758.01298598596</v>
      </c>
      <c r="I133" s="106">
        <f>SUM(AS$37:AS$48)+SUM(AU$37:AU$48)+SUM(AW$37:AW$48)+SUM(AY$37:AY$48)</f>
        <v>604586.50717886677</v>
      </c>
      <c r="J133" s="106">
        <f>SUM(BA$37:BA$48)+SUM(BC$37:BC$48)+SUM(BE$37:BE$48)+SUM(BG$37:BG$48)</f>
        <v>751909.39595734235</v>
      </c>
      <c r="K133" s="106">
        <f>SUM(BI$37:BI$48)+SUM(BK$37:BK$48)+SUM(BM$37:BM$48)+SUM(BO$37:BO$48)</f>
        <v>667148.74396839389</v>
      </c>
      <c r="L133" s="106">
        <f>SUM(BQ$37:BQ$48)+SUM(BS$37:BS$48)+SUM(BU$37:BU$48)+SUM(BW$37:BW$48)</f>
        <v>710473.53676115023</v>
      </c>
      <c r="M133" s="106">
        <f>SUM(BY$37:BY$48)+SUM(CA$37:CA$48)+SUM(CC$37:CC$48)+SUM(CE$37:CE$48)</f>
        <v>759989.09690902848</v>
      </c>
      <c r="N133" s="106">
        <f>SUM(CG$37:CG$48)+SUM(CI$37:CI$48)+SUM(CK$37:CK$48)+SUM(CM$37:CM$48)</f>
        <v>773779.5725258328</v>
      </c>
      <c r="O133" s="106">
        <f>SUM(CO$37:CO$48)+SUM(CQ$37:CQ$48)+SUM(CS$37:CS$48)+SUM(CU$37:CU$48)</f>
        <v>740594.3920060785</v>
      </c>
    </row>
    <row r="134" spans="2:15">
      <c r="C134" s="105" t="s">
        <v>129</v>
      </c>
      <c r="D134" s="106">
        <f>SUM(E$49:E$70)+SUM(G$49:G$70)+SUM(I$49:I$70)+SUM(K$49:K$70)</f>
        <v>846127.28327181528</v>
      </c>
      <c r="E134" s="106">
        <f>SUM(M$49:M$70)+SUM(O$49:O$70)+SUM(Q$49:Q$70)+SUM(S$49:S$70)</f>
        <v>577202.19867318461</v>
      </c>
      <c r="F134" s="106">
        <f>SUM(U$49:U$70)+SUM(W$49:W$70)+SUM(Y$49:Y$70)+SUM(AA$49:AA$70)</f>
        <v>724508.97910676314</v>
      </c>
      <c r="G134" s="106">
        <f>SUM(AC$49:AC$70)+SUM(AE$49:AE$70)+SUM(AG$49:AG$70)+SUM(AI$49:AI$70)</f>
        <v>592924.62518192735</v>
      </c>
      <c r="H134" s="106">
        <f>SUM(AK$49:AK$70)+SUM(AM$49:AM$70)+SUM(AO$49:AO$70)+SUM(AQ$49:AQ$70)</f>
        <v>562651.43526296469</v>
      </c>
      <c r="I134" s="106">
        <f>SUM(AS$49:AS$70)+SUM(AU$49:AU$70)+SUM(AW$49:AW$70)+SUM(AY$49:AY$70)</f>
        <v>618839.35528223193</v>
      </c>
      <c r="J134" s="106">
        <f>SUM(BA$49:BA$70)+SUM(BC$49:BC$70)+SUM(BE$49:BE$70)+SUM(BG$49:BG$70)</f>
        <v>581172.68557044759</v>
      </c>
      <c r="K134" s="106">
        <f>SUM(BI$49:BI$70)+SUM(BK$49:BK$70)+SUM(BM$49:BM$70)+SUM(BO$49:BO$70)</f>
        <v>542990.85001392988</v>
      </c>
      <c r="L134" s="106">
        <f>SUM(BQ$49:BQ$70)+SUM(BS$49:BS$70)+SUM(BU$49:BU$70)+SUM(BW$49:BW$70)</f>
        <v>581811.34114490612</v>
      </c>
      <c r="M134" s="106">
        <f>SUM(BY$49:BY$70)+SUM(CA$49:CA$70)+SUM(CC$49:CC$70)+SUM(CE$49:CE$70)</f>
        <v>499727.38016162656</v>
      </c>
      <c r="N134" s="106">
        <f>SUM(CG$49:CG$70)+SUM(CI$49:CI$70)+SUM(CK$49:CK$70)+SUM(CM$49:CM$70)</f>
        <v>506628.48545218265</v>
      </c>
      <c r="O134" s="106">
        <f>SUM(CO$49:CO$70)+SUM(CQ$49:CQ$70)+SUM(CS$49:CS$70)+SUM(CU$49:CU$70)</f>
        <v>577599.30144323735</v>
      </c>
    </row>
    <row r="135" spans="2:15">
      <c r="C135" s="105" t="s">
        <v>130</v>
      </c>
      <c r="D135" s="106">
        <f>SUM(E$71:E$86)+SUM(G$71:G$86)+SUM(I$71:I$86)+SUM(K$71:K$86)</f>
        <v>624121.15642928553</v>
      </c>
      <c r="E135" s="106">
        <f>SUM(M$71:M$86)+SUM(O$71:O$86)+SUM(Q$71:Q$86)+SUM(S$71:S$86)</f>
        <v>652662</v>
      </c>
      <c r="F135" s="106">
        <f>SUM(U$71:U$86)+SUM(W$71:W$86)+SUM(Y$71:Y$86)+SUM(AA$71:AA$86)</f>
        <v>669810</v>
      </c>
      <c r="G135" s="106">
        <f>SUM(AC$71:AC$86)+SUM(AE$71:AE$86)+SUM(AG$71:AG$86)+SUM(AI$71:AI$86)</f>
        <v>578382</v>
      </c>
      <c r="H135" s="106">
        <f>SUM(AK$71:AK$86)+SUM(AM$71:AM$86)+SUM(AO$71:AO$86)+SUM(AQ$71:AQ$86)</f>
        <v>641770.79999999993</v>
      </c>
      <c r="I135" s="106">
        <f>SUM(AS$71:AS$86)+SUM(AU$71:AU$86)+SUM(AW$71:AW$86)+SUM(AY$71:AY$86)</f>
        <v>572556</v>
      </c>
      <c r="J135" s="106">
        <f>SUM(BA$71:BA$86)+SUM(BC$71:BC$86)+SUM(BE$71:BE$86)+SUM(BG$71:BG$86)</f>
        <v>674524.8</v>
      </c>
      <c r="K135" s="106">
        <f>SUM(BI$71:BI$86)+SUM(BK$71:BK$86)+SUM(BM$71:BM$86)+SUM(BO$71:BO$86)</f>
        <v>501980.39999999997</v>
      </c>
      <c r="L135" s="106">
        <f>SUM(BQ$71:BQ$86)+SUM(BS$71:BS$86)+SUM(BU$71:BU$86)+SUM(BW$71:BW$86)</f>
        <v>530068.79999999993</v>
      </c>
      <c r="M135" s="106">
        <f>SUM(BY$71:BY$86)+SUM(CA$71:CA$86)+SUM(CC$71:CC$86)+SUM(CE$71:CE$86)</f>
        <v>601340.39999999991</v>
      </c>
      <c r="N135" s="106">
        <f>SUM(CG$71:CG$86)+SUM(CI$71:CI$86)+SUM(CK$71:CK$86)+SUM(CM$71:CM$86)</f>
        <v>601122</v>
      </c>
      <c r="O135" s="106">
        <f>SUM(CO$71:CO$86)+SUM(CQ$71:CQ$86)+SUM(CS$71:CS$86)+SUM(CU$71:CU$86)</f>
        <v>742748.39999999991</v>
      </c>
    </row>
    <row r="136" spans="2:15">
      <c r="C136" s="105" t="s">
        <v>131</v>
      </c>
      <c r="D136" s="106">
        <f>SUM(E$87:E$94)+SUM(G$87:G$94)+SUM(I$87:I$94)+SUM(K$87:K$94)</f>
        <v>828543.28081428469</v>
      </c>
      <c r="E136" s="106">
        <f>SUM(M$87:M$94)+SUM(O$87:O$94)+SUM(Q$87:Q$94)+SUM(S$87:S$94)</f>
        <v>919555.2</v>
      </c>
      <c r="F136" s="106">
        <f>SUM(U$87:U$94)+SUM(W$87:W$94)+SUM(Y$87:Y$94)+SUM(AA$87:AA$94)</f>
        <v>714272.39999999991</v>
      </c>
      <c r="G136" s="106">
        <f>SUM(AC$87:AC$94)+SUM(AE$87:AE$94)+SUM(AG$87:AG$94)+SUM(AI$87:AI$94)</f>
        <v>908454</v>
      </c>
      <c r="H136" s="106">
        <f>SUM(AK$87:AK$94)+SUM(AM$87:AM$94)+SUM(AO$87:AO$94)+SUM(AQ$87:AQ$94)</f>
        <v>818167.2</v>
      </c>
      <c r="I136" s="106">
        <f>SUM(AS$87:AS$94)+SUM(AU$87:AU$94)+SUM(AW$87:AW$94)+SUM(AY$87:AY$94)</f>
        <v>1034793.5999999999</v>
      </c>
      <c r="J136" s="106">
        <f>SUM(BA$87:BA$94)+SUM(BC$87:BC$94)+SUM(BE$87:BE$94)+SUM(BG$87:BG$94)</f>
        <v>906457.2</v>
      </c>
      <c r="K136" s="106">
        <f>SUM(BI$87:BI$94)+SUM(BK$87:BK$94)+SUM(BM$87:BM$94)+SUM(BO$87:BO$94)</f>
        <v>907370.4</v>
      </c>
      <c r="L136" s="106">
        <f>SUM(BQ$87:BQ$94)+SUM(BS$87:BS$94)+SUM(BU$87:BU$94)+SUM(BW$87:BW$94)</f>
        <v>791874</v>
      </c>
      <c r="M136" s="106">
        <f>SUM(BY$87:BY$94)+SUM(CA$87:CA$94)+SUM(CC$87:CC$94)+SUM(CE$87:CE$94)</f>
        <v>912738</v>
      </c>
      <c r="N136" s="106">
        <f>SUM(CG$87:CG$94)+SUM(CI$87:CI$94)+SUM(CK$87:CK$94)+SUM(CM$87:CM$94)</f>
        <v>856826.39999999991</v>
      </c>
      <c r="O136" s="106">
        <f>SUM(CO$87:CO$94)+SUM(CQ$87:CQ$94)+SUM(CS$87:CS$94)+SUM(CU$87:CU$94)</f>
        <v>976381.2</v>
      </c>
    </row>
    <row r="137" spans="2:15">
      <c r="C137" s="105" t="s">
        <v>132</v>
      </c>
      <c r="D137" s="106">
        <f>SUM(E$95:E$105)+SUM(G$95:G$105)+SUM(I$95:I$105)+SUM(K$95:K$105)</f>
        <v>1184193.0055793782</v>
      </c>
      <c r="E137" s="106">
        <f>SUM(M$95:M$105)+SUM(O$95:O$105)+SUM(Q$95:Q$105)+SUM(S$95:S$105)</f>
        <v>1212657.6000000001</v>
      </c>
      <c r="F137" s="106">
        <f>SUM(U$95:U$105)+SUM(W$95:W$105)+SUM(Y$95:Y$105)+SUM(AA$95:AA$105)</f>
        <v>1084702.7999999998</v>
      </c>
      <c r="G137" s="106">
        <f>SUM(AC$95:AC$105)+SUM(AE$95:AE$105)+SUM(AG$95:AG$105)+SUM(AI$95:AI$105)</f>
        <v>1285606.7999999998</v>
      </c>
      <c r="H137" s="106">
        <f>SUM(AK$95:AK$105)+SUM(AM$95:AM$105)+SUM(AO$95:AO$105)+SUM(AQ$95:AQ$105)</f>
        <v>1269573.6000000001</v>
      </c>
      <c r="I137" s="106">
        <f>SUM(AS$95:AS$105)+SUM(AU$95:AU$105)+SUM(AW$95:AW$105)+SUM(AY$95:AY$105)</f>
        <v>1093820.3999999999</v>
      </c>
      <c r="J137" s="106">
        <f>SUM(BA$95:BA$105)+SUM(BC$95:BC$105)+SUM(BE$95:BE$105)+SUM(BG$95:BG$105)</f>
        <v>1186719.5999999999</v>
      </c>
      <c r="K137" s="106">
        <f>SUM(BI$95:BI$105)+SUM(BK$95:BK$105)+SUM(BM$95:BM$105)+SUM(BO$95:BO$105)</f>
        <v>1477882.7999999996</v>
      </c>
      <c r="L137" s="106">
        <f>SUM(BQ$95:BQ$105)+SUM(BS$95:BS$105)+SUM(BU$95:BU$105)+SUM(BW$95:BW$105)</f>
        <v>1437106.7999999998</v>
      </c>
      <c r="M137" s="106">
        <f>SUM(BY$95:BY$105)+SUM(CA$95:CA$105)+SUM(CC$95:CC$105)+SUM(CE$95:CE$105)</f>
        <v>1160577.5999999999</v>
      </c>
      <c r="N137" s="106">
        <f>SUM(CG$95:CG$105)+SUM(CI$95:CI$105)+SUM(CK$95:CK$105)+SUM(CM$95:CM$105)</f>
        <v>1439256</v>
      </c>
      <c r="O137" s="106">
        <f>SUM(CO$95:CO$105)+SUM(CQ$95:CQ$105)+SUM(CS$95:CS$105)+SUM(CU$95:CU$105)</f>
        <v>1145131.2</v>
      </c>
    </row>
    <row r="138" spans="2:15">
      <c r="C138" s="105" t="s">
        <v>278</v>
      </c>
      <c r="D138" s="100">
        <f t="shared" ref="D138:O138" si="2">SUM(D$131:D$137)</f>
        <v>5473901.6392367864</v>
      </c>
      <c r="E138" s="100">
        <f t="shared" si="2"/>
        <v>4669849.8822028488</v>
      </c>
      <c r="F138" s="100">
        <f t="shared" si="2"/>
        <v>4376538.8097872902</v>
      </c>
      <c r="G138" s="100">
        <f t="shared" si="2"/>
        <v>4649630.3855142454</v>
      </c>
      <c r="H138" s="100">
        <f t="shared" si="2"/>
        <v>4546005.8475903478</v>
      </c>
      <c r="I138" s="100">
        <f t="shared" si="2"/>
        <v>4517209.8306749333</v>
      </c>
      <c r="J138" s="100">
        <f t="shared" si="2"/>
        <v>4630774.5985549996</v>
      </c>
      <c r="K138" s="100">
        <f t="shared" si="2"/>
        <v>4687765.6943282895</v>
      </c>
      <c r="L138" s="100">
        <f t="shared" si="2"/>
        <v>4609229.3467719434</v>
      </c>
      <c r="M138" s="100">
        <f t="shared" si="2"/>
        <v>4504090.9941662196</v>
      </c>
      <c r="N138" s="100">
        <f t="shared" si="2"/>
        <v>4740484.1599044241</v>
      </c>
      <c r="O138" s="100">
        <f t="shared" si="2"/>
        <v>4730074.0022545177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100"/>
    <col min="3" max="3" width="14.5" style="100" bestFit="1" customWidth="1"/>
    <col min="4" max="4" width="16.83203125" style="100" bestFit="1" customWidth="1"/>
    <col min="5" max="5" width="22.83203125" style="100" bestFit="1" customWidth="1"/>
    <col min="6" max="16384" width="8.83203125" style="100"/>
  </cols>
  <sheetData>
    <row r="1" spans="1:5">
      <c r="A1" s="99" t="s">
        <v>167</v>
      </c>
      <c r="B1" s="99" t="s">
        <v>168</v>
      </c>
      <c r="C1" s="99" t="s">
        <v>169</v>
      </c>
      <c r="D1" s="99" t="s">
        <v>170</v>
      </c>
      <c r="E1" s="99" t="s">
        <v>171</v>
      </c>
    </row>
    <row r="2" spans="1:5">
      <c r="A2" s="99" t="s">
        <v>126</v>
      </c>
      <c r="B2" s="99" t="s">
        <v>172</v>
      </c>
      <c r="C2" s="100" t="s">
        <v>59</v>
      </c>
      <c r="D2" s="100">
        <v>482</v>
      </c>
      <c r="E2" s="100">
        <v>578.4</v>
      </c>
    </row>
    <row r="3" spans="1:5">
      <c r="B3" s="99" t="s">
        <v>173</v>
      </c>
      <c r="C3" s="100" t="s">
        <v>59</v>
      </c>
      <c r="D3" s="100">
        <v>657</v>
      </c>
      <c r="E3" s="100">
        <v>788.4</v>
      </c>
    </row>
    <row r="4" spans="1:5">
      <c r="B4" s="99" t="s">
        <v>174</v>
      </c>
      <c r="C4" s="100" t="s">
        <v>59</v>
      </c>
      <c r="D4" s="100">
        <v>258</v>
      </c>
      <c r="E4" s="100">
        <v>309.59999999999997</v>
      </c>
    </row>
    <row r="5" spans="1:5">
      <c r="B5" s="99" t="s">
        <v>175</v>
      </c>
      <c r="C5" s="100" t="s">
        <v>59</v>
      </c>
      <c r="D5" s="100">
        <v>585</v>
      </c>
      <c r="E5" s="100">
        <v>702</v>
      </c>
    </row>
    <row r="6" spans="1:5">
      <c r="B6" s="99" t="s">
        <v>176</v>
      </c>
      <c r="C6" s="100" t="s">
        <v>59</v>
      </c>
      <c r="D6" s="100">
        <v>454</v>
      </c>
      <c r="E6" s="100">
        <v>544.79999999999995</v>
      </c>
    </row>
    <row r="7" spans="1:5">
      <c r="B7" s="99" t="s">
        <v>177</v>
      </c>
      <c r="C7" s="100" t="s">
        <v>59</v>
      </c>
      <c r="D7" s="100">
        <v>444</v>
      </c>
      <c r="E7" s="100">
        <v>532.79999999999995</v>
      </c>
    </row>
    <row r="8" spans="1:5">
      <c r="B8" s="99" t="s">
        <v>178</v>
      </c>
      <c r="C8" s="100" t="s">
        <v>59</v>
      </c>
      <c r="D8" s="100">
        <v>469</v>
      </c>
      <c r="E8" s="100">
        <v>562.79999999999995</v>
      </c>
    </row>
    <row r="9" spans="1:5">
      <c r="B9" s="99" t="s">
        <v>179</v>
      </c>
      <c r="C9" s="100" t="s">
        <v>59</v>
      </c>
      <c r="D9" s="100">
        <v>71</v>
      </c>
      <c r="E9" s="100">
        <v>85.2</v>
      </c>
    </row>
    <row r="10" spans="1:5">
      <c r="B10" s="99" t="s">
        <v>180</v>
      </c>
      <c r="C10" s="100" t="s">
        <v>59</v>
      </c>
      <c r="D10" s="100">
        <v>407</v>
      </c>
      <c r="E10" s="100">
        <v>488.4</v>
      </c>
    </row>
    <row r="11" spans="1:5">
      <c r="B11" s="99" t="s">
        <v>181</v>
      </c>
      <c r="C11" s="100" t="s">
        <v>59</v>
      </c>
      <c r="D11" s="100">
        <v>636</v>
      </c>
      <c r="E11" s="100">
        <v>763.19999999999993</v>
      </c>
    </row>
    <row r="12" spans="1:5">
      <c r="B12" s="99" t="s">
        <v>182</v>
      </c>
      <c r="C12" s="100" t="s">
        <v>59</v>
      </c>
      <c r="D12" s="100">
        <v>284</v>
      </c>
      <c r="E12" s="100">
        <v>340.8</v>
      </c>
    </row>
    <row r="13" spans="1:5">
      <c r="B13" s="99" t="s">
        <v>183</v>
      </c>
      <c r="C13" s="100" t="s">
        <v>59</v>
      </c>
      <c r="D13" s="100">
        <v>352</v>
      </c>
      <c r="E13" s="100">
        <v>422.4</v>
      </c>
    </row>
    <row r="14" spans="1:5">
      <c r="B14" s="99" t="s">
        <v>184</v>
      </c>
      <c r="C14" s="100" t="s">
        <v>59</v>
      </c>
      <c r="D14" s="100">
        <v>544</v>
      </c>
      <c r="E14" s="100">
        <v>652.79999999999995</v>
      </c>
    </row>
    <row r="15" spans="1:5">
      <c r="B15" s="99" t="s">
        <v>185</v>
      </c>
      <c r="C15" s="100" t="s">
        <v>59</v>
      </c>
      <c r="D15" s="100">
        <v>275</v>
      </c>
      <c r="E15" s="100">
        <v>330</v>
      </c>
    </row>
    <row r="16" spans="1:5">
      <c r="A16" s="99" t="s">
        <v>127</v>
      </c>
      <c r="B16" s="99" t="s">
        <v>186</v>
      </c>
      <c r="C16" s="100" t="s">
        <v>59</v>
      </c>
      <c r="D16" s="100">
        <v>239</v>
      </c>
      <c r="E16" s="100">
        <v>286.8</v>
      </c>
    </row>
    <row r="17" spans="2:5">
      <c r="B17" s="99" t="s">
        <v>187</v>
      </c>
      <c r="C17" s="100" t="s">
        <v>59</v>
      </c>
      <c r="D17" s="100">
        <v>52</v>
      </c>
      <c r="E17" s="100">
        <v>62.4</v>
      </c>
    </row>
    <row r="18" spans="2:5">
      <c r="B18" s="99" t="s">
        <v>188</v>
      </c>
      <c r="C18" s="100" t="s">
        <v>59</v>
      </c>
      <c r="D18" s="100">
        <v>156</v>
      </c>
      <c r="E18" s="100">
        <v>187.2</v>
      </c>
    </row>
    <row r="19" spans="2:5">
      <c r="B19" s="99" t="s">
        <v>189</v>
      </c>
      <c r="C19" s="100" t="s">
        <v>59</v>
      </c>
      <c r="D19" s="100">
        <v>245</v>
      </c>
      <c r="E19" s="100">
        <v>294</v>
      </c>
    </row>
    <row r="20" spans="2:5">
      <c r="B20" s="99" t="s">
        <v>190</v>
      </c>
      <c r="C20" s="100" t="s">
        <v>59</v>
      </c>
      <c r="D20" s="100">
        <v>306</v>
      </c>
      <c r="E20" s="100">
        <v>367.2</v>
      </c>
    </row>
    <row r="21" spans="2:5">
      <c r="B21" s="99" t="s">
        <v>191</v>
      </c>
      <c r="C21" s="100" t="s">
        <v>59</v>
      </c>
      <c r="D21" s="100">
        <v>442</v>
      </c>
      <c r="E21" s="100">
        <v>530.4</v>
      </c>
    </row>
    <row r="22" spans="2:5">
      <c r="B22" s="99" t="s">
        <v>192</v>
      </c>
      <c r="C22" s="100" t="s">
        <v>59</v>
      </c>
      <c r="D22" s="100">
        <v>405</v>
      </c>
      <c r="E22" s="100">
        <v>486</v>
      </c>
    </row>
    <row r="23" spans="2:5">
      <c r="B23" s="99" t="s">
        <v>193</v>
      </c>
      <c r="C23" s="100" t="s">
        <v>59</v>
      </c>
      <c r="D23" s="100">
        <v>356</v>
      </c>
      <c r="E23" s="100">
        <v>427.2</v>
      </c>
    </row>
    <row r="24" spans="2:5">
      <c r="B24" s="99" t="s">
        <v>194</v>
      </c>
      <c r="C24" s="100" t="s">
        <v>59</v>
      </c>
      <c r="D24" s="100">
        <v>615</v>
      </c>
      <c r="E24" s="100">
        <v>738</v>
      </c>
    </row>
    <row r="25" spans="2:5">
      <c r="B25" s="99" t="s">
        <v>195</v>
      </c>
      <c r="C25" s="100" t="s">
        <v>59</v>
      </c>
      <c r="D25" s="100">
        <v>282</v>
      </c>
      <c r="E25" s="100">
        <v>338.4</v>
      </c>
    </row>
    <row r="26" spans="2:5">
      <c r="B26" s="99" t="s">
        <v>196</v>
      </c>
      <c r="C26" s="100" t="s">
        <v>59</v>
      </c>
      <c r="D26" s="100">
        <v>116</v>
      </c>
      <c r="E26" s="100">
        <v>139.19999999999999</v>
      </c>
    </row>
    <row r="27" spans="2:5">
      <c r="B27" s="99" t="s">
        <v>197</v>
      </c>
      <c r="C27" s="100" t="s">
        <v>59</v>
      </c>
      <c r="D27" s="100">
        <v>284</v>
      </c>
      <c r="E27" s="100">
        <v>340.8</v>
      </c>
    </row>
    <row r="28" spans="2:5">
      <c r="B28" s="99" t="s">
        <v>198</v>
      </c>
      <c r="C28" s="100" t="s">
        <v>59</v>
      </c>
      <c r="D28" s="100">
        <v>700</v>
      </c>
      <c r="E28" s="100">
        <v>840</v>
      </c>
    </row>
    <row r="29" spans="2:5">
      <c r="B29" s="99" t="s">
        <v>199</v>
      </c>
      <c r="C29" s="100" t="s">
        <v>59</v>
      </c>
      <c r="D29" s="100">
        <v>395</v>
      </c>
      <c r="E29" s="100">
        <v>474</v>
      </c>
    </row>
    <row r="30" spans="2:5">
      <c r="B30" s="99" t="s">
        <v>200</v>
      </c>
      <c r="C30" s="100" t="s">
        <v>59</v>
      </c>
      <c r="D30" s="100">
        <v>457</v>
      </c>
      <c r="E30" s="100">
        <v>548.4</v>
      </c>
    </row>
    <row r="31" spans="2:5">
      <c r="B31" s="99" t="s">
        <v>201</v>
      </c>
      <c r="C31" s="100" t="s">
        <v>59</v>
      </c>
      <c r="D31" s="100">
        <v>419</v>
      </c>
      <c r="E31" s="100">
        <v>502.7999999999999</v>
      </c>
    </row>
    <row r="32" spans="2:5">
      <c r="B32" s="99" t="s">
        <v>202</v>
      </c>
      <c r="C32" s="100" t="s">
        <v>59</v>
      </c>
      <c r="D32" s="100">
        <v>634</v>
      </c>
      <c r="E32" s="100">
        <v>760.8</v>
      </c>
    </row>
    <row r="33" spans="1:5">
      <c r="A33" s="99" t="s">
        <v>128</v>
      </c>
      <c r="B33" s="99" t="s">
        <v>203</v>
      </c>
      <c r="C33" s="100" t="s">
        <v>59</v>
      </c>
      <c r="D33" s="100">
        <v>717</v>
      </c>
      <c r="E33" s="100">
        <v>860.4</v>
      </c>
    </row>
    <row r="34" spans="1:5">
      <c r="B34" s="99" t="s">
        <v>204</v>
      </c>
      <c r="C34" s="100" t="s">
        <v>59</v>
      </c>
      <c r="D34" s="100">
        <v>1035</v>
      </c>
      <c r="E34" s="100">
        <v>1242</v>
      </c>
    </row>
    <row r="35" spans="1:5">
      <c r="B35" s="99" t="s">
        <v>205</v>
      </c>
      <c r="C35" s="100" t="s">
        <v>59</v>
      </c>
      <c r="D35" s="100">
        <v>1186</v>
      </c>
      <c r="E35" s="100">
        <v>1423.2</v>
      </c>
    </row>
    <row r="36" spans="1:5">
      <c r="B36" s="99" t="s">
        <v>206</v>
      </c>
      <c r="C36" s="100" t="s">
        <v>59</v>
      </c>
      <c r="D36" s="100">
        <v>604</v>
      </c>
      <c r="E36" s="100">
        <v>724.8</v>
      </c>
    </row>
    <row r="37" spans="1:5">
      <c r="B37" s="99" t="s">
        <v>207</v>
      </c>
      <c r="C37" s="100" t="s">
        <v>59</v>
      </c>
      <c r="D37" s="100">
        <v>550</v>
      </c>
      <c r="E37" s="100">
        <v>660</v>
      </c>
    </row>
    <row r="38" spans="1:5">
      <c r="B38" s="99" t="s">
        <v>208</v>
      </c>
      <c r="C38" s="100" t="s">
        <v>59</v>
      </c>
      <c r="D38" s="100">
        <v>705</v>
      </c>
      <c r="E38" s="100">
        <v>846</v>
      </c>
    </row>
    <row r="39" spans="1:5">
      <c r="B39" s="99" t="s">
        <v>209</v>
      </c>
      <c r="C39" s="100" t="s">
        <v>59</v>
      </c>
      <c r="D39" s="100">
        <v>852</v>
      </c>
      <c r="E39" s="100">
        <v>1022.4</v>
      </c>
    </row>
    <row r="40" spans="1:5">
      <c r="B40" s="99" t="s">
        <v>210</v>
      </c>
      <c r="C40" s="100" t="s">
        <v>59</v>
      </c>
      <c r="D40" s="100">
        <v>852</v>
      </c>
      <c r="E40" s="100">
        <v>1022.4</v>
      </c>
    </row>
    <row r="41" spans="1:5">
      <c r="B41" s="99" t="s">
        <v>211</v>
      </c>
      <c r="C41" s="100" t="s">
        <v>59</v>
      </c>
      <c r="D41" s="100">
        <v>1041</v>
      </c>
      <c r="E41" s="100">
        <v>1249.2</v>
      </c>
    </row>
    <row r="42" spans="1:5">
      <c r="B42" s="99" t="s">
        <v>212</v>
      </c>
      <c r="C42" s="100" t="s">
        <v>59</v>
      </c>
      <c r="D42" s="100">
        <v>1010</v>
      </c>
      <c r="E42" s="100">
        <v>1212</v>
      </c>
    </row>
    <row r="43" spans="1:5">
      <c r="B43" s="99" t="s">
        <v>213</v>
      </c>
      <c r="C43" s="100" t="s">
        <v>59</v>
      </c>
      <c r="D43" s="100">
        <v>1273</v>
      </c>
      <c r="E43" s="100">
        <v>1527.6</v>
      </c>
    </row>
    <row r="44" spans="1:5">
      <c r="B44" s="99" t="s">
        <v>214</v>
      </c>
      <c r="C44" s="100" t="s">
        <v>59</v>
      </c>
      <c r="D44" s="100">
        <v>723</v>
      </c>
      <c r="E44" s="100">
        <v>867.6</v>
      </c>
    </row>
    <row r="45" spans="1:5">
      <c r="A45" s="99" t="s">
        <v>129</v>
      </c>
      <c r="B45" s="99" t="s">
        <v>215</v>
      </c>
      <c r="C45" s="100" t="s">
        <v>22</v>
      </c>
      <c r="D45" s="100">
        <v>821</v>
      </c>
      <c r="E45" s="100">
        <v>985.19999999999993</v>
      </c>
    </row>
    <row r="46" spans="1:5">
      <c r="B46" s="99" t="s">
        <v>216</v>
      </c>
      <c r="C46" s="100" t="s">
        <v>59</v>
      </c>
      <c r="D46" s="100">
        <v>235</v>
      </c>
      <c r="E46" s="100">
        <v>282</v>
      </c>
    </row>
    <row r="47" spans="1:5">
      <c r="B47" s="99" t="s">
        <v>217</v>
      </c>
      <c r="C47" s="100" t="s">
        <v>59</v>
      </c>
      <c r="D47" s="100">
        <v>712</v>
      </c>
      <c r="E47" s="100">
        <v>854.4</v>
      </c>
    </row>
    <row r="48" spans="1:5">
      <c r="B48" s="99" t="s">
        <v>218</v>
      </c>
      <c r="C48" s="100" t="s">
        <v>59</v>
      </c>
      <c r="D48" s="100">
        <v>450</v>
      </c>
      <c r="E48" s="100">
        <v>540</v>
      </c>
    </row>
    <row r="49" spans="2:5">
      <c r="B49" s="99" t="s">
        <v>219</v>
      </c>
      <c r="C49" s="100" t="s">
        <v>59</v>
      </c>
      <c r="D49" s="100">
        <v>339</v>
      </c>
      <c r="E49" s="100">
        <v>406.8</v>
      </c>
    </row>
    <row r="50" spans="2:5">
      <c r="B50" s="99" t="s">
        <v>220</v>
      </c>
      <c r="C50" s="100" t="s">
        <v>59</v>
      </c>
      <c r="D50" s="100">
        <v>279</v>
      </c>
      <c r="E50" s="100">
        <v>334.8</v>
      </c>
    </row>
    <row r="51" spans="2:5">
      <c r="B51" s="99" t="s">
        <v>221</v>
      </c>
      <c r="C51" s="100" t="s">
        <v>59</v>
      </c>
      <c r="D51" s="100">
        <v>553</v>
      </c>
      <c r="E51" s="100">
        <v>663.6</v>
      </c>
    </row>
    <row r="52" spans="2:5">
      <c r="B52" s="99" t="s">
        <v>222</v>
      </c>
      <c r="C52" s="100" t="s">
        <v>22</v>
      </c>
      <c r="D52" s="100">
        <v>959</v>
      </c>
      <c r="E52" s="100">
        <v>1150.8</v>
      </c>
    </row>
    <row r="53" spans="2:5">
      <c r="B53" s="99" t="s">
        <v>223</v>
      </c>
      <c r="C53" s="100" t="s">
        <v>59</v>
      </c>
      <c r="D53" s="100">
        <v>1176</v>
      </c>
      <c r="E53" s="100">
        <v>1411.2</v>
      </c>
    </row>
    <row r="54" spans="2:5">
      <c r="B54" s="99" t="s">
        <v>224</v>
      </c>
      <c r="C54" s="100" t="s">
        <v>22</v>
      </c>
      <c r="D54" s="100">
        <v>981</v>
      </c>
      <c r="E54" s="100">
        <v>1177.2</v>
      </c>
    </row>
    <row r="55" spans="2:5">
      <c r="B55" s="99" t="s">
        <v>225</v>
      </c>
      <c r="C55" s="100" t="s">
        <v>59</v>
      </c>
      <c r="D55" s="100">
        <v>253</v>
      </c>
      <c r="E55" s="100">
        <v>303.59999999999997</v>
      </c>
    </row>
    <row r="56" spans="2:5">
      <c r="B56" s="99" t="s">
        <v>226</v>
      </c>
      <c r="C56" s="100" t="s">
        <v>59</v>
      </c>
      <c r="D56" s="100">
        <v>543</v>
      </c>
      <c r="E56" s="100">
        <v>651.6</v>
      </c>
    </row>
    <row r="57" spans="2:5">
      <c r="B57" s="99" t="s">
        <v>227</v>
      </c>
      <c r="C57" s="100" t="s">
        <v>59</v>
      </c>
      <c r="D57" s="100">
        <v>793</v>
      </c>
      <c r="E57" s="100">
        <v>951.59999999999991</v>
      </c>
    </row>
    <row r="58" spans="2:5">
      <c r="B58" s="99" t="s">
        <v>228</v>
      </c>
      <c r="C58" s="100" t="s">
        <v>59</v>
      </c>
      <c r="D58" s="100">
        <v>1421</v>
      </c>
      <c r="E58" s="100">
        <v>1705.2</v>
      </c>
    </row>
    <row r="59" spans="2:5">
      <c r="B59" s="99" t="s">
        <v>229</v>
      </c>
      <c r="C59" s="100" t="s">
        <v>59</v>
      </c>
      <c r="D59" s="100">
        <v>663</v>
      </c>
      <c r="E59" s="100">
        <v>795.6</v>
      </c>
    </row>
    <row r="60" spans="2:5">
      <c r="B60" s="99" t="s">
        <v>230</v>
      </c>
      <c r="C60" s="100" t="s">
        <v>59</v>
      </c>
      <c r="D60" s="100">
        <v>841</v>
      </c>
      <c r="E60" s="100">
        <v>1009.1999999999998</v>
      </c>
    </row>
    <row r="61" spans="2:5">
      <c r="B61" s="99" t="s">
        <v>231</v>
      </c>
      <c r="C61" s="100" t="s">
        <v>59</v>
      </c>
      <c r="D61" s="100">
        <v>855</v>
      </c>
      <c r="E61" s="100">
        <v>1026</v>
      </c>
    </row>
    <row r="62" spans="2:5">
      <c r="B62" s="99" t="s">
        <v>232</v>
      </c>
      <c r="C62" s="100" t="s">
        <v>59</v>
      </c>
      <c r="D62" s="100">
        <v>992</v>
      </c>
      <c r="E62" s="100">
        <v>1190.3999999999999</v>
      </c>
    </row>
    <row r="63" spans="2:5">
      <c r="B63" s="99" t="s">
        <v>233</v>
      </c>
      <c r="C63" s="100" t="s">
        <v>59</v>
      </c>
      <c r="D63" s="100">
        <v>936</v>
      </c>
      <c r="E63" s="100">
        <v>1123.2</v>
      </c>
    </row>
    <row r="64" spans="2:5">
      <c r="B64" s="99" t="s">
        <v>234</v>
      </c>
      <c r="C64" s="100" t="s">
        <v>59</v>
      </c>
      <c r="D64" s="100">
        <v>861</v>
      </c>
      <c r="E64" s="100">
        <v>1033.2</v>
      </c>
    </row>
    <row r="65" spans="1:5">
      <c r="B65" s="99" t="s">
        <v>235</v>
      </c>
      <c r="C65" s="100" t="s">
        <v>59</v>
      </c>
      <c r="D65" s="100">
        <v>632</v>
      </c>
      <c r="E65" s="100">
        <v>758.4</v>
      </c>
    </row>
    <row r="66" spans="1:5">
      <c r="B66" s="99" t="s">
        <v>236</v>
      </c>
      <c r="C66" s="100" t="s">
        <v>59</v>
      </c>
      <c r="D66" s="100">
        <v>446</v>
      </c>
      <c r="E66" s="100">
        <v>535.19999999999993</v>
      </c>
    </row>
    <row r="67" spans="1:5">
      <c r="A67" s="99" t="s">
        <v>130</v>
      </c>
      <c r="B67" s="99" t="s">
        <v>237</v>
      </c>
      <c r="C67" s="100" t="s">
        <v>22</v>
      </c>
      <c r="D67" s="100">
        <v>470</v>
      </c>
      <c r="E67" s="100">
        <v>564</v>
      </c>
    </row>
    <row r="68" spans="1:5">
      <c r="B68" s="99" t="s">
        <v>238</v>
      </c>
      <c r="C68" s="100" t="s">
        <v>22</v>
      </c>
      <c r="D68" s="100">
        <v>62</v>
      </c>
      <c r="E68" s="100">
        <v>74.399999999999991</v>
      </c>
    </row>
    <row r="69" spans="1:5">
      <c r="B69" s="99" t="s">
        <v>239</v>
      </c>
      <c r="C69" s="100" t="s">
        <v>22</v>
      </c>
      <c r="D69" s="100">
        <v>466</v>
      </c>
      <c r="E69" s="100">
        <v>559.19999999999993</v>
      </c>
    </row>
    <row r="70" spans="1:5">
      <c r="B70" s="99" t="s">
        <v>240</v>
      </c>
      <c r="C70" s="100" t="s">
        <v>22</v>
      </c>
      <c r="D70" s="100">
        <v>336</v>
      </c>
      <c r="E70" s="100">
        <v>403.2</v>
      </c>
    </row>
    <row r="71" spans="1:5">
      <c r="B71" s="99" t="s">
        <v>241</v>
      </c>
      <c r="C71" s="100" t="s">
        <v>22</v>
      </c>
      <c r="D71" s="100">
        <v>536</v>
      </c>
      <c r="E71" s="100">
        <v>643.19999999999993</v>
      </c>
    </row>
    <row r="72" spans="1:5">
      <c r="B72" s="99" t="s">
        <v>242</v>
      </c>
      <c r="C72" s="100" t="s">
        <v>22</v>
      </c>
      <c r="D72" s="100">
        <v>649</v>
      </c>
      <c r="E72" s="100">
        <v>778.8</v>
      </c>
    </row>
    <row r="73" spans="1:5">
      <c r="B73" s="99" t="s">
        <v>243</v>
      </c>
      <c r="C73" s="100" t="s">
        <v>22</v>
      </c>
      <c r="D73" s="100">
        <v>232</v>
      </c>
      <c r="E73" s="100">
        <v>278.39999999999998</v>
      </c>
    </row>
    <row r="74" spans="1:5">
      <c r="B74" s="99" t="s">
        <v>244</v>
      </c>
      <c r="C74" s="100" t="s">
        <v>22</v>
      </c>
      <c r="D74" s="100">
        <v>460</v>
      </c>
      <c r="E74" s="100">
        <v>552</v>
      </c>
    </row>
    <row r="75" spans="1:5">
      <c r="B75" s="99" t="s">
        <v>245</v>
      </c>
      <c r="C75" s="100" t="s">
        <v>22</v>
      </c>
      <c r="D75" s="100">
        <v>631</v>
      </c>
      <c r="E75" s="100">
        <v>757.19999999999993</v>
      </c>
    </row>
    <row r="76" spans="1:5">
      <c r="B76" s="99" t="s">
        <v>246</v>
      </c>
      <c r="C76" s="100" t="s">
        <v>22</v>
      </c>
      <c r="D76" s="100">
        <v>671</v>
      </c>
      <c r="E76" s="100">
        <v>805.19999999999993</v>
      </c>
    </row>
    <row r="77" spans="1:5">
      <c r="B77" s="99" t="s">
        <v>247</v>
      </c>
      <c r="C77" s="100" t="s">
        <v>22</v>
      </c>
      <c r="D77" s="100">
        <v>628</v>
      </c>
      <c r="E77" s="100">
        <v>753.6</v>
      </c>
    </row>
    <row r="78" spans="1:5">
      <c r="B78" s="99" t="s">
        <v>248</v>
      </c>
      <c r="C78" s="100" t="s">
        <v>22</v>
      </c>
      <c r="D78" s="100">
        <v>424</v>
      </c>
      <c r="E78" s="100">
        <v>508.7999999999999</v>
      </c>
    </row>
    <row r="79" spans="1:5">
      <c r="B79" s="99" t="s">
        <v>249</v>
      </c>
      <c r="C79" s="100" t="s">
        <v>22</v>
      </c>
      <c r="D79" s="100">
        <v>717</v>
      </c>
      <c r="E79" s="100">
        <v>860.4</v>
      </c>
    </row>
    <row r="80" spans="1:5">
      <c r="B80" s="99" t="s">
        <v>250</v>
      </c>
      <c r="C80" s="100" t="s">
        <v>22</v>
      </c>
      <c r="D80" s="100">
        <v>651</v>
      </c>
      <c r="E80" s="100">
        <v>781.19999999999993</v>
      </c>
    </row>
    <row r="81" spans="1:5">
      <c r="B81" s="99" t="s">
        <v>251</v>
      </c>
      <c r="C81" s="100" t="s">
        <v>22</v>
      </c>
      <c r="D81" s="100">
        <v>125</v>
      </c>
      <c r="E81" s="100">
        <v>150</v>
      </c>
    </row>
    <row r="82" spans="1:5">
      <c r="B82" s="99" t="s">
        <v>252</v>
      </c>
      <c r="C82" s="100" t="s">
        <v>22</v>
      </c>
      <c r="D82" s="100">
        <v>450</v>
      </c>
      <c r="E82" s="100">
        <v>540</v>
      </c>
    </row>
    <row r="83" spans="1:5">
      <c r="A83" s="99" t="s">
        <v>131</v>
      </c>
      <c r="B83" s="99" t="s">
        <v>253</v>
      </c>
      <c r="C83" s="100" t="s">
        <v>22</v>
      </c>
      <c r="D83" s="100">
        <v>1629</v>
      </c>
      <c r="E83" s="100">
        <v>1954.8</v>
      </c>
    </row>
    <row r="84" spans="1:5">
      <c r="B84" s="99" t="s">
        <v>254</v>
      </c>
      <c r="C84" s="100" t="s">
        <v>22</v>
      </c>
      <c r="D84" s="100">
        <v>1577</v>
      </c>
      <c r="E84" s="100">
        <v>1892.3999999999999</v>
      </c>
    </row>
    <row r="85" spans="1:5">
      <c r="B85" s="99" t="s">
        <v>255</v>
      </c>
      <c r="C85" s="100" t="s">
        <v>22</v>
      </c>
      <c r="D85" s="100">
        <v>1998</v>
      </c>
      <c r="E85" s="100">
        <v>2397.6</v>
      </c>
    </row>
    <row r="86" spans="1:5">
      <c r="B86" s="99" t="s">
        <v>256</v>
      </c>
      <c r="C86" s="100" t="s">
        <v>22</v>
      </c>
      <c r="D86" s="100">
        <v>1831</v>
      </c>
      <c r="E86" s="100">
        <v>2197.1999999999998</v>
      </c>
    </row>
    <row r="87" spans="1:5">
      <c r="B87" s="99" t="s">
        <v>257</v>
      </c>
      <c r="C87" s="100" t="s">
        <v>22</v>
      </c>
      <c r="D87" s="100">
        <v>1914</v>
      </c>
      <c r="E87" s="100">
        <v>2296.7999999999997</v>
      </c>
    </row>
    <row r="88" spans="1:5">
      <c r="B88" s="99" t="s">
        <v>258</v>
      </c>
      <c r="C88" s="100" t="s">
        <v>22</v>
      </c>
      <c r="D88" s="100">
        <v>1184</v>
      </c>
      <c r="E88" s="100">
        <v>1420.8</v>
      </c>
    </row>
    <row r="89" spans="1:5">
      <c r="B89" s="99" t="s">
        <v>259</v>
      </c>
      <c r="C89" s="100" t="s">
        <v>22</v>
      </c>
      <c r="D89" s="100">
        <v>1477</v>
      </c>
      <c r="E89" s="100">
        <v>1772.3999999999999</v>
      </c>
    </row>
    <row r="90" spans="1:5">
      <c r="B90" s="99" t="s">
        <v>260</v>
      </c>
      <c r="C90" s="100" t="s">
        <v>22</v>
      </c>
      <c r="D90" s="100">
        <v>1996</v>
      </c>
      <c r="E90" s="100">
        <v>2395.1999999999998</v>
      </c>
    </row>
    <row r="91" spans="1:5">
      <c r="A91" s="99" t="s">
        <v>132</v>
      </c>
      <c r="B91" s="99" t="s">
        <v>261</v>
      </c>
      <c r="C91" s="100" t="s">
        <v>22</v>
      </c>
      <c r="D91" s="100">
        <v>1444</v>
      </c>
      <c r="E91" s="100">
        <v>1732.8</v>
      </c>
    </row>
    <row r="92" spans="1:5">
      <c r="B92" s="99" t="s">
        <v>262</v>
      </c>
      <c r="C92" s="100" t="s">
        <v>22</v>
      </c>
      <c r="D92" s="100">
        <v>686</v>
      </c>
      <c r="E92" s="100">
        <v>823.19999999999993</v>
      </c>
    </row>
    <row r="93" spans="1:5">
      <c r="B93" s="99" t="s">
        <v>263</v>
      </c>
      <c r="C93" s="100" t="s">
        <v>22</v>
      </c>
      <c r="D93" s="100">
        <v>1524</v>
      </c>
      <c r="E93" s="100">
        <v>1828.8</v>
      </c>
    </row>
    <row r="94" spans="1:5">
      <c r="B94" s="99" t="s">
        <v>264</v>
      </c>
      <c r="C94" s="100" t="s">
        <v>22</v>
      </c>
      <c r="D94" s="100">
        <v>1053</v>
      </c>
      <c r="E94" s="100">
        <v>1263.5999999999999</v>
      </c>
    </row>
    <row r="95" spans="1:5">
      <c r="B95" s="99" t="s">
        <v>265</v>
      </c>
      <c r="C95" s="100" t="s">
        <v>22</v>
      </c>
      <c r="D95" s="100">
        <v>4568</v>
      </c>
      <c r="E95" s="100">
        <v>5481.5999999999995</v>
      </c>
    </row>
    <row r="96" spans="1:5">
      <c r="B96" s="99" t="s">
        <v>266</v>
      </c>
      <c r="C96" s="100" t="s">
        <v>22</v>
      </c>
      <c r="D96" s="100">
        <v>1352</v>
      </c>
      <c r="E96" s="100">
        <v>1622.3999999999999</v>
      </c>
    </row>
    <row r="97" spans="2:5">
      <c r="B97" s="99" t="s">
        <v>267</v>
      </c>
      <c r="C97" s="100" t="s">
        <v>22</v>
      </c>
      <c r="D97" s="100">
        <v>992</v>
      </c>
      <c r="E97" s="100">
        <v>1190.3999999999999</v>
      </c>
    </row>
    <row r="98" spans="2:5">
      <c r="B98" s="99" t="s">
        <v>268</v>
      </c>
      <c r="C98" s="100" t="s">
        <v>22</v>
      </c>
      <c r="D98" s="100">
        <v>1616</v>
      </c>
      <c r="E98" s="100">
        <v>1939.1999999999998</v>
      </c>
    </row>
    <row r="99" spans="2:5">
      <c r="B99" s="99" t="s">
        <v>269</v>
      </c>
      <c r="C99" s="100" t="s">
        <v>22</v>
      </c>
      <c r="D99" s="100">
        <v>1690</v>
      </c>
      <c r="E99" s="100">
        <v>2028</v>
      </c>
    </row>
    <row r="100" spans="2:5">
      <c r="B100" s="99" t="s">
        <v>270</v>
      </c>
      <c r="C100" s="100" t="s">
        <v>22</v>
      </c>
      <c r="D100" s="100">
        <v>1727</v>
      </c>
      <c r="E100" s="100">
        <v>2072.4</v>
      </c>
    </row>
    <row r="101" spans="2:5">
      <c r="B101" s="99" t="s">
        <v>271</v>
      </c>
      <c r="C101" s="100" t="s">
        <v>22</v>
      </c>
      <c r="D101" s="100">
        <v>1665</v>
      </c>
      <c r="E101" s="100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/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>
        <v>-174</v>
      </c>
      <c r="D6" s="15">
        <v>552</v>
      </c>
      <c r="E6" s="15" t="s">
        <v>166</v>
      </c>
      <c r="F6" s="15" t="s">
        <v>6</v>
      </c>
      <c r="G6" s="15">
        <f t="shared" ref="G6:G15" si="0">$D6+$C6</f>
        <v>378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/>
      <c r="D7" s="15">
        <v>0</v>
      </c>
      <c r="E7" s="15" t="s">
        <v>166</v>
      </c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/>
      <c r="D8" s="15">
        <v>0</v>
      </c>
      <c r="E8" s="15" t="s">
        <v>166</v>
      </c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/>
      <c r="D9" s="15">
        <v>0</v>
      </c>
      <c r="E9" s="15" t="s">
        <v>166</v>
      </c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>
        <v>-56</v>
      </c>
      <c r="D10" s="15">
        <v>570</v>
      </c>
      <c r="E10" s="15" t="s">
        <v>166</v>
      </c>
      <c r="F10" s="15" t="s">
        <v>6</v>
      </c>
      <c r="G10" s="15">
        <f t="shared" si="0"/>
        <v>514</v>
      </c>
      <c r="H10" s="17" t="str">
        <f t="shared" si="1"/>
        <v/>
      </c>
    </row>
    <row r="11" spans="2:8">
      <c r="B11" s="14" t="s">
        <v>11</v>
      </c>
      <c r="C11" s="84"/>
      <c r="D11" s="15">
        <v>0</v>
      </c>
      <c r="E11" s="15" t="s">
        <v>166</v>
      </c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>
        <v>-219</v>
      </c>
      <c r="D12" s="15">
        <v>3853</v>
      </c>
      <c r="E12" s="15" t="s">
        <v>166</v>
      </c>
      <c r="F12" s="15" t="s">
        <v>6</v>
      </c>
      <c r="G12" s="15">
        <f t="shared" si="0"/>
        <v>3634</v>
      </c>
      <c r="H12" s="17" t="str">
        <f t="shared" si="1"/>
        <v/>
      </c>
    </row>
    <row r="13" spans="2:8">
      <c r="B13" s="14" t="s">
        <v>13</v>
      </c>
      <c r="C13" s="84"/>
      <c r="D13" s="15">
        <v>0</v>
      </c>
      <c r="E13" s="15" t="s">
        <v>166</v>
      </c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/>
      <c r="D14" s="15">
        <v>0</v>
      </c>
      <c r="E14" s="15" t="s">
        <v>166</v>
      </c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/>
      <c r="D15" s="15">
        <v>0</v>
      </c>
      <c r="E15" s="15" t="s">
        <v>166</v>
      </c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5">
        <v>-3</v>
      </c>
      <c r="D21" s="15">
        <v>15</v>
      </c>
      <c r="E21" s="15"/>
      <c r="F21" s="15" t="s">
        <v>6</v>
      </c>
      <c r="G21" s="15">
        <f t="shared" ref="G21:G30" si="2">$D21+$C21</f>
        <v>12</v>
      </c>
      <c r="H21" s="17"/>
    </row>
    <row r="22" spans="2:8">
      <c r="B22" s="14" t="s">
        <v>7</v>
      </c>
      <c r="C22" s="85"/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5"/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5"/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5">
        <v>-1</v>
      </c>
      <c r="D25" s="15">
        <v>23</v>
      </c>
      <c r="E25" s="15"/>
      <c r="F25" s="15" t="s">
        <v>6</v>
      </c>
      <c r="G25" s="15">
        <f t="shared" si="2"/>
        <v>22</v>
      </c>
      <c r="H25" s="17"/>
    </row>
    <row r="26" spans="2:8">
      <c r="B26" s="14" t="s">
        <v>11</v>
      </c>
      <c r="C26" s="85"/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5">
        <v>-10</v>
      </c>
      <c r="D27" s="15">
        <v>66</v>
      </c>
      <c r="E27" s="15"/>
      <c r="F27" s="15" t="s">
        <v>6</v>
      </c>
      <c r="G27" s="15">
        <f t="shared" si="2"/>
        <v>56</v>
      </c>
      <c r="H27" s="17"/>
    </row>
    <row r="28" spans="2:8">
      <c r="B28" s="14" t="s">
        <v>13</v>
      </c>
      <c r="C28" s="85"/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5"/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5"/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104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4"/>
      <c r="D36" s="25">
        <v>0</v>
      </c>
      <c r="E36" s="26" t="s">
        <v>166</v>
      </c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4"/>
      <c r="D37" s="14">
        <v>0</v>
      </c>
      <c r="E37" s="15" t="s">
        <v>166</v>
      </c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4"/>
      <c r="D38" s="14">
        <v>0</v>
      </c>
      <c r="E38" s="15" t="s">
        <v>166</v>
      </c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4"/>
      <c r="D39" s="14">
        <v>40000</v>
      </c>
      <c r="E39" s="15" t="s">
        <v>166</v>
      </c>
      <c r="F39" s="15" t="s">
        <v>6</v>
      </c>
      <c r="G39" s="15">
        <f t="shared" si="3"/>
        <v>40000</v>
      </c>
      <c r="H39" s="17" t="str">
        <f t="shared" si="4"/>
        <v/>
      </c>
    </row>
    <row r="40" spans="2:8">
      <c r="B40" s="14" t="s">
        <v>23</v>
      </c>
      <c r="C40" s="84"/>
      <c r="D40" s="14">
        <v>0</v>
      </c>
      <c r="E40" s="15" t="s">
        <v>166</v>
      </c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4"/>
      <c r="D41" s="14">
        <v>0</v>
      </c>
      <c r="E41" s="15" t="s">
        <v>166</v>
      </c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4"/>
      <c r="D42" s="14">
        <v>0</v>
      </c>
      <c r="E42" s="15" t="s">
        <v>166</v>
      </c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4"/>
      <c r="D43" s="14">
        <v>0</v>
      </c>
      <c r="E43" s="15" t="s">
        <v>166</v>
      </c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4"/>
      <c r="D44" s="14">
        <v>0</v>
      </c>
      <c r="E44" s="15" t="s">
        <v>166</v>
      </c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4"/>
      <c r="D45" s="14">
        <v>0</v>
      </c>
      <c r="E45" s="15" t="s">
        <v>166</v>
      </c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4"/>
      <c r="D46" s="14">
        <v>0</v>
      </c>
      <c r="E46" s="15" t="s">
        <v>166</v>
      </c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4"/>
      <c r="D47" s="14">
        <v>0</v>
      </c>
      <c r="E47" s="15" t="s">
        <v>166</v>
      </c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4"/>
      <c r="D48" s="14">
        <v>0</v>
      </c>
      <c r="E48" s="15" t="s">
        <v>166</v>
      </c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4"/>
      <c r="D49" s="14">
        <v>0</v>
      </c>
      <c r="E49" s="15" t="s">
        <v>166</v>
      </c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4"/>
      <c r="D50" s="14">
        <v>0</v>
      </c>
      <c r="E50" s="15" t="s">
        <v>166</v>
      </c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4"/>
      <c r="D51" s="14">
        <v>0</v>
      </c>
      <c r="E51" s="15" t="s">
        <v>166</v>
      </c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4"/>
      <c r="D52" s="14">
        <v>0</v>
      </c>
      <c r="E52" s="15" t="s">
        <v>166</v>
      </c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4"/>
      <c r="D53" s="14">
        <v>0</v>
      </c>
      <c r="E53" s="15" t="s">
        <v>166</v>
      </c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4"/>
      <c r="D54" s="14">
        <v>0</v>
      </c>
      <c r="E54" s="15" t="s">
        <v>166</v>
      </c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4"/>
      <c r="D55" s="14">
        <v>0</v>
      </c>
      <c r="E55" s="15" t="s">
        <v>166</v>
      </c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4"/>
      <c r="D56" s="14">
        <v>0</v>
      </c>
      <c r="E56" s="15" t="s">
        <v>166</v>
      </c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4"/>
      <c r="D57" s="14">
        <v>0</v>
      </c>
      <c r="E57" s="15" t="s">
        <v>166</v>
      </c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4"/>
      <c r="D58" s="14">
        <v>0</v>
      </c>
      <c r="E58" s="15" t="s">
        <v>166</v>
      </c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4"/>
      <c r="D59" s="14">
        <v>0</v>
      </c>
      <c r="E59" s="15" t="s">
        <v>166</v>
      </c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4"/>
      <c r="D60" s="15">
        <v>0</v>
      </c>
      <c r="E60" s="15" t="s">
        <v>166</v>
      </c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5"/>
      <c r="D61" s="15">
        <v>0</v>
      </c>
      <c r="E61" s="15" t="s">
        <v>166</v>
      </c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5"/>
      <c r="D62" s="15">
        <v>0</v>
      </c>
      <c r="E62" s="15" t="s">
        <v>166</v>
      </c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5"/>
      <c r="D63" s="15">
        <v>0</v>
      </c>
      <c r="E63" s="15" t="s">
        <v>166</v>
      </c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5"/>
      <c r="D64" s="15">
        <v>0</v>
      </c>
      <c r="E64" s="15" t="s">
        <v>166</v>
      </c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5"/>
      <c r="D65" s="15">
        <v>0</v>
      </c>
      <c r="E65" s="15" t="s">
        <v>166</v>
      </c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5"/>
      <c r="D66" s="15">
        <v>0</v>
      </c>
      <c r="E66" s="15" t="s">
        <v>166</v>
      </c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5"/>
      <c r="D67" s="15">
        <v>0</v>
      </c>
      <c r="E67" s="15" t="s">
        <v>166</v>
      </c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5"/>
      <c r="D68" s="15">
        <v>0</v>
      </c>
      <c r="E68" s="15" t="s">
        <v>166</v>
      </c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5"/>
      <c r="D69" s="15">
        <v>0</v>
      </c>
      <c r="E69" s="15" t="s">
        <v>166</v>
      </c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5"/>
      <c r="D70" s="15">
        <v>0</v>
      </c>
      <c r="E70" s="15" t="s">
        <v>166</v>
      </c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5"/>
      <c r="D71" s="15">
        <v>0</v>
      </c>
      <c r="E71" s="15" t="s">
        <v>166</v>
      </c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5"/>
      <c r="D72" s="15">
        <v>0</v>
      </c>
      <c r="E72" s="15" t="s">
        <v>166</v>
      </c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5"/>
      <c r="D73" s="15">
        <v>0</v>
      </c>
      <c r="E73" s="15" t="s">
        <v>166</v>
      </c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5"/>
      <c r="D74" s="15">
        <v>0</v>
      </c>
      <c r="E74" s="15" t="s">
        <v>166</v>
      </c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5"/>
      <c r="D75" s="15">
        <v>0</v>
      </c>
      <c r="E75" s="15" t="s">
        <v>166</v>
      </c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5"/>
      <c r="D76" s="15">
        <v>43000</v>
      </c>
      <c r="E76" s="15" t="s">
        <v>166</v>
      </c>
      <c r="F76" s="15" t="s">
        <v>6</v>
      </c>
      <c r="G76" s="15">
        <f t="shared" si="5"/>
        <v>43000</v>
      </c>
      <c r="H76" s="17" t="str">
        <f t="shared" si="6"/>
        <v/>
      </c>
    </row>
    <row r="77" spans="2:8">
      <c r="B77" s="14" t="s">
        <v>60</v>
      </c>
      <c r="C77" s="85"/>
      <c r="D77" s="15">
        <v>0</v>
      </c>
      <c r="E77" s="15" t="s">
        <v>166</v>
      </c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5"/>
      <c r="D78" s="15">
        <v>0</v>
      </c>
      <c r="E78" s="15" t="s">
        <v>166</v>
      </c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5"/>
      <c r="D79" s="15">
        <v>0</v>
      </c>
      <c r="E79" s="15" t="s">
        <v>166</v>
      </c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5"/>
      <c r="D80" s="15">
        <v>0</v>
      </c>
      <c r="E80" s="15" t="s">
        <v>166</v>
      </c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5"/>
      <c r="D81" s="15">
        <v>0</v>
      </c>
      <c r="E81" s="15" t="s">
        <v>166</v>
      </c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5"/>
      <c r="D82" s="15">
        <v>0</v>
      </c>
      <c r="E82" s="15" t="s">
        <v>166</v>
      </c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5"/>
      <c r="D83" s="14">
        <v>0</v>
      </c>
      <c r="E83" s="15" t="s">
        <v>166</v>
      </c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5"/>
      <c r="D84" s="15">
        <v>0</v>
      </c>
      <c r="E84" s="15" t="s">
        <v>166</v>
      </c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5"/>
      <c r="D85" s="15">
        <v>0</v>
      </c>
      <c r="E85" s="15" t="s">
        <v>166</v>
      </c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5"/>
      <c r="D86" s="15">
        <v>0</v>
      </c>
      <c r="E86" s="15" t="s">
        <v>166</v>
      </c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5"/>
      <c r="D87" s="15">
        <v>0</v>
      </c>
      <c r="E87" s="15" t="s">
        <v>166</v>
      </c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5"/>
      <c r="D88" s="15">
        <v>0</v>
      </c>
      <c r="E88" s="15" t="s">
        <v>166</v>
      </c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5"/>
      <c r="D89" s="15">
        <v>0</v>
      </c>
      <c r="E89" s="15" t="s">
        <v>166</v>
      </c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5"/>
      <c r="D90" s="15">
        <v>0</v>
      </c>
      <c r="E90" s="15" t="s">
        <v>166</v>
      </c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5"/>
      <c r="D91" s="15">
        <v>0</v>
      </c>
      <c r="E91" s="15" t="s">
        <v>166</v>
      </c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5"/>
      <c r="D92" s="15">
        <v>0</v>
      </c>
      <c r="E92" s="15" t="s">
        <v>166</v>
      </c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5"/>
      <c r="D93" s="15">
        <v>0</v>
      </c>
      <c r="E93" s="15" t="s">
        <v>166</v>
      </c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5"/>
      <c r="D94" s="15">
        <v>0</v>
      </c>
      <c r="E94" s="15" t="s">
        <v>166</v>
      </c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5"/>
      <c r="D95" s="15">
        <v>0</v>
      </c>
      <c r="E95" s="15" t="s">
        <v>166</v>
      </c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5"/>
      <c r="D96" s="15">
        <v>0</v>
      </c>
      <c r="E96" s="15" t="s">
        <v>166</v>
      </c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5"/>
      <c r="D97" s="15">
        <v>0</v>
      </c>
      <c r="E97" s="15" t="s">
        <v>166</v>
      </c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5"/>
      <c r="D98" s="15">
        <v>0</v>
      </c>
      <c r="E98" s="15" t="s">
        <v>166</v>
      </c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5"/>
      <c r="D99" s="15">
        <v>0</v>
      </c>
      <c r="E99" s="15" t="s">
        <v>166</v>
      </c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5"/>
      <c r="D100" s="15">
        <v>0</v>
      </c>
      <c r="E100" s="15" t="s">
        <v>166</v>
      </c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5"/>
      <c r="D101" s="15">
        <v>0</v>
      </c>
      <c r="E101" s="15" t="s">
        <v>166</v>
      </c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5"/>
      <c r="D102" s="15">
        <v>0</v>
      </c>
      <c r="E102" s="15" t="s">
        <v>166</v>
      </c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5"/>
      <c r="D103" s="15">
        <v>0</v>
      </c>
      <c r="E103" s="15" t="s">
        <v>166</v>
      </c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5"/>
      <c r="D104" s="15">
        <v>0</v>
      </c>
      <c r="E104" s="15" t="s">
        <v>166</v>
      </c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5"/>
      <c r="D105" s="15">
        <v>0</v>
      </c>
      <c r="E105" s="15" t="s">
        <v>166</v>
      </c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5"/>
      <c r="D106" s="19">
        <v>0</v>
      </c>
      <c r="E106" s="19" t="s">
        <v>166</v>
      </c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/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6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</row>
    <row r="7" spans="2:14">
      <c r="B7" s="36" t="s">
        <v>105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</row>
    <row r="8" spans="2:14">
      <c r="B8" s="36" t="s">
        <v>106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</row>
    <row r="9" spans="2:14">
      <c r="B9" s="36" t="s">
        <v>107</v>
      </c>
      <c r="C9" s="88">
        <v>3424.455603999153</v>
      </c>
      <c r="D9" s="89">
        <v>3424.455603999153</v>
      </c>
      <c r="E9" s="89">
        <v>3424.455603999153</v>
      </c>
      <c r="F9" s="89">
        <v>3424.455603999153</v>
      </c>
      <c r="G9" s="89">
        <v>3424.455603999153</v>
      </c>
      <c r="H9" s="89">
        <v>3424.455603999153</v>
      </c>
      <c r="I9" s="89">
        <v>3424.455603999153</v>
      </c>
      <c r="J9" s="89">
        <v>3424.455603999153</v>
      </c>
      <c r="K9" s="89">
        <v>3424.455603999153</v>
      </c>
      <c r="L9" s="89">
        <v>3424.455603999153</v>
      </c>
      <c r="M9" s="89">
        <v>3424.455603999153</v>
      </c>
      <c r="N9" s="89">
        <v>3424.455603999153</v>
      </c>
    </row>
    <row r="10" spans="2:14">
      <c r="B10" s="36" t="s">
        <v>108</v>
      </c>
      <c r="C10" s="88">
        <v>3029.0378293900785</v>
      </c>
      <c r="D10" s="89">
        <v>3029.0378293900785</v>
      </c>
      <c r="E10" s="89">
        <v>3029.0378293900785</v>
      </c>
      <c r="F10" s="89">
        <v>3029.0378293900785</v>
      </c>
      <c r="G10" s="89">
        <v>3029.0378293900785</v>
      </c>
      <c r="H10" s="89">
        <v>3029.0378293900785</v>
      </c>
      <c r="I10" s="89">
        <v>3029.0378293900785</v>
      </c>
      <c r="J10" s="89">
        <v>3029.0378293900785</v>
      </c>
      <c r="K10" s="89">
        <v>3029.0378293900785</v>
      </c>
      <c r="L10" s="89">
        <v>3029.0378293900785</v>
      </c>
      <c r="M10" s="89">
        <v>3029.0378293900785</v>
      </c>
      <c r="N10" s="89">
        <v>3029.0378293900785</v>
      </c>
    </row>
    <row r="11" spans="2:14">
      <c r="B11" s="37" t="s">
        <v>109</v>
      </c>
      <c r="C11" s="88">
        <v>2767.597925428513</v>
      </c>
      <c r="D11" s="89">
        <v>2767.597925428513</v>
      </c>
      <c r="E11" s="89">
        <v>2767.597925428513</v>
      </c>
      <c r="F11" s="89">
        <v>2767.597925428513</v>
      </c>
      <c r="G11" s="89">
        <v>2767.597925428513</v>
      </c>
      <c r="H11" s="89">
        <v>2767.597925428513</v>
      </c>
      <c r="I11" s="89">
        <v>2767.597925428513</v>
      </c>
      <c r="J11" s="89">
        <v>2767.597925428513</v>
      </c>
      <c r="K11" s="89">
        <v>2767.597925428513</v>
      </c>
      <c r="L11" s="89">
        <v>2767.597925428513</v>
      </c>
      <c r="M11" s="89">
        <v>2767.597925428513</v>
      </c>
      <c r="N11" s="89">
        <v>2767.597925428513</v>
      </c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0">
        <v>1</v>
      </c>
      <c r="D17" s="90">
        <v>1</v>
      </c>
      <c r="E17" s="90">
        <v>1</v>
      </c>
      <c r="F17" s="90">
        <v>5</v>
      </c>
      <c r="G17" s="90">
        <v>1</v>
      </c>
      <c r="H17" s="90">
        <v>10</v>
      </c>
      <c r="I17" s="29" t="s">
        <v>110</v>
      </c>
    </row>
    <row r="18" spans="2:33">
      <c r="B18" s="36" t="s">
        <v>105</v>
      </c>
      <c r="C18" s="91">
        <v>1</v>
      </c>
      <c r="D18" s="91">
        <v>1</v>
      </c>
      <c r="E18" s="91">
        <v>1</v>
      </c>
      <c r="F18" s="91">
        <v>5</v>
      </c>
      <c r="G18" s="91">
        <v>1</v>
      </c>
      <c r="H18" s="91">
        <v>10</v>
      </c>
      <c r="I18" s="29" t="s">
        <v>110</v>
      </c>
    </row>
    <row r="19" spans="2:33">
      <c r="B19" s="36" t="s">
        <v>106</v>
      </c>
      <c r="C19" s="91">
        <v>1</v>
      </c>
      <c r="D19" s="91">
        <v>1</v>
      </c>
      <c r="E19" s="91">
        <v>1</v>
      </c>
      <c r="F19" s="91">
        <v>5</v>
      </c>
      <c r="G19" s="91">
        <v>1</v>
      </c>
      <c r="H19" s="91">
        <v>10</v>
      </c>
      <c r="I19" s="29" t="s">
        <v>110</v>
      </c>
    </row>
    <row r="20" spans="2:33">
      <c r="B20" s="36" t="s">
        <v>107</v>
      </c>
      <c r="C20" s="91">
        <v>1</v>
      </c>
      <c r="D20" s="91">
        <v>1</v>
      </c>
      <c r="E20" s="91">
        <v>1</v>
      </c>
      <c r="F20" s="91">
        <v>5</v>
      </c>
      <c r="G20" s="91">
        <v>1</v>
      </c>
      <c r="H20" s="91">
        <v>10</v>
      </c>
    </row>
    <row r="21" spans="2:33">
      <c r="B21" s="36" t="s">
        <v>108</v>
      </c>
      <c r="C21" s="91">
        <v>1</v>
      </c>
      <c r="D21" s="91">
        <v>1</v>
      </c>
      <c r="E21" s="91">
        <v>1</v>
      </c>
      <c r="F21" s="91">
        <v>5</v>
      </c>
      <c r="G21" s="91">
        <v>1</v>
      </c>
      <c r="H21" s="91">
        <v>10</v>
      </c>
    </row>
    <row r="22" spans="2:33">
      <c r="B22" s="37" t="s">
        <v>109</v>
      </c>
      <c r="C22" s="91">
        <v>1</v>
      </c>
      <c r="D22" s="91">
        <v>1</v>
      </c>
      <c r="E22" s="91">
        <v>1</v>
      </c>
      <c r="F22" s="91">
        <v>5</v>
      </c>
      <c r="G22" s="91">
        <v>1</v>
      </c>
      <c r="H22" s="91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2003</v>
      </c>
      <c r="E28" s="49"/>
      <c r="F28" s="45">
        <f>basic_info!$D$5-4</f>
        <v>2004</v>
      </c>
      <c r="G28" s="49"/>
      <c r="H28" s="45">
        <f>basic_info!$D$5-3</f>
        <v>2005</v>
      </c>
      <c r="I28" s="49"/>
      <c r="J28" s="45">
        <f>basic_info!$D$5-2</f>
        <v>2006</v>
      </c>
      <c r="K28" s="49"/>
      <c r="L28" s="45">
        <f>basic_info!$D$5-1</f>
        <v>2007</v>
      </c>
      <c r="N28" s="45">
        <f>basic_info!$D$5</f>
        <v>2008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2008</v>
      </c>
      <c r="D30" s="44">
        <v>0.64606856993436812</v>
      </c>
      <c r="E30" s="35">
        <v>0</v>
      </c>
      <c r="F30" s="47">
        <v>0.72055098531842476</v>
      </c>
      <c r="G30" s="46">
        <v>400000</v>
      </c>
      <c r="H30" s="47">
        <v>0.71377004027579827</v>
      </c>
      <c r="I30" s="46"/>
      <c r="J30" s="47">
        <v>0.86435813324293276</v>
      </c>
      <c r="K30" s="46"/>
      <c r="L30" s="47">
        <v>0.95621221546499158</v>
      </c>
      <c r="M30" s="46"/>
      <c r="N30" s="60"/>
      <c r="O30" s="71" t="s">
        <v>162</v>
      </c>
      <c r="P30" s="41">
        <f>M30+K30+I30+E30+G30</f>
        <v>400000</v>
      </c>
      <c r="Q30" s="70"/>
    </row>
    <row r="31" spans="2:33">
      <c r="B31" s="36"/>
      <c r="C31" s="47">
        <f>basic_info!$D$5+1</f>
        <v>2009</v>
      </c>
      <c r="D31" s="76"/>
      <c r="E31" s="75"/>
      <c r="F31" s="69">
        <v>0.6808876388132572</v>
      </c>
      <c r="G31" s="79">
        <v>400000</v>
      </c>
      <c r="H31" s="61">
        <v>0.71201828987937288</v>
      </c>
      <c r="I31" s="62"/>
      <c r="J31" s="61">
        <v>0.87454112416799612</v>
      </c>
      <c r="K31" s="62"/>
      <c r="L31" s="61">
        <v>0.87348276589188312</v>
      </c>
      <c r="M31" s="62"/>
      <c r="N31" s="63">
        <v>0.74769820265075293</v>
      </c>
      <c r="O31" s="89"/>
      <c r="P31" s="63">
        <f>O31+M31+K31+I31+G31</f>
        <v>400000</v>
      </c>
    </row>
    <row r="32" spans="2:33">
      <c r="B32" s="36"/>
      <c r="C32" s="47">
        <f>basic_info!$D$5+2</f>
        <v>2010</v>
      </c>
      <c r="D32" s="76"/>
      <c r="E32" s="75"/>
      <c r="F32" s="75"/>
      <c r="G32" s="75"/>
      <c r="H32" s="69">
        <v>0.66759713542461396</v>
      </c>
      <c r="I32" s="79">
        <v>400000</v>
      </c>
      <c r="J32" s="61">
        <v>0.81134172439645946</v>
      </c>
      <c r="K32" s="62">
        <v>100000</v>
      </c>
      <c r="L32" s="61">
        <v>0.81188912511999345</v>
      </c>
      <c r="M32" s="62">
        <v>200000</v>
      </c>
      <c r="N32" s="63">
        <v>0.69770012734349673</v>
      </c>
      <c r="O32" s="89"/>
      <c r="P32" s="63">
        <f>O32+M32+K32+I32</f>
        <v>700000</v>
      </c>
    </row>
    <row r="33" spans="2:17">
      <c r="B33" s="36"/>
      <c r="C33" s="47">
        <f>basic_info!$D$5+3</f>
        <v>2011</v>
      </c>
      <c r="D33" s="76"/>
      <c r="E33" s="75"/>
      <c r="F33" s="75"/>
      <c r="G33" s="75"/>
      <c r="H33" s="75"/>
      <c r="I33" s="75"/>
      <c r="J33" s="69">
        <v>0.77419792761206629</v>
      </c>
      <c r="K33" s="79">
        <v>100000</v>
      </c>
      <c r="L33" s="61">
        <v>0.75988620984963406</v>
      </c>
      <c r="M33" s="62"/>
      <c r="N33" s="63">
        <v>0.70400269357188838</v>
      </c>
      <c r="O33" s="89"/>
      <c r="P33" s="63">
        <f>O33+M33+K33</f>
        <v>100000</v>
      </c>
    </row>
    <row r="34" spans="2:17">
      <c r="B34" s="36"/>
      <c r="C34" s="47">
        <f>basic_info!$D$5+4</f>
        <v>2012</v>
      </c>
      <c r="D34" s="76"/>
      <c r="E34" s="75"/>
      <c r="F34" s="75"/>
      <c r="G34" s="75"/>
      <c r="H34" s="75"/>
      <c r="I34" s="75"/>
      <c r="J34" s="75"/>
      <c r="K34" s="75"/>
      <c r="L34" s="69">
        <v>0.72473765751123431</v>
      </c>
      <c r="M34" s="79">
        <v>100000</v>
      </c>
      <c r="N34" s="63">
        <v>0.71441382370859263</v>
      </c>
      <c r="O34" s="89"/>
      <c r="P34" s="63">
        <f>O34+M34</f>
        <v>100000</v>
      </c>
    </row>
    <row r="35" spans="2:17">
      <c r="B35" s="37"/>
      <c r="C35" s="72">
        <f>basic_info!$D$5+5</f>
        <v>2013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0.67398288510441784</v>
      </c>
      <c r="O35" s="89">
        <v>300000</v>
      </c>
      <c r="P35" s="65">
        <f>O35</f>
        <v>300000</v>
      </c>
    </row>
    <row r="36" spans="2:17">
      <c r="B36" s="41" t="s">
        <v>113</v>
      </c>
      <c r="C36" s="36">
        <f>basic_info!$D$5</f>
        <v>2008</v>
      </c>
      <c r="D36" s="44">
        <v>1.051191025570035</v>
      </c>
      <c r="E36" s="35">
        <v>0</v>
      </c>
      <c r="F36" s="73">
        <v>1.0390313119782215</v>
      </c>
      <c r="G36" s="74">
        <v>300000</v>
      </c>
      <c r="H36" s="73">
        <v>0.93822729942509209</v>
      </c>
      <c r="I36" s="74"/>
      <c r="J36" s="73">
        <v>1.0511225064186411</v>
      </c>
      <c r="K36" s="74"/>
      <c r="L36" s="66">
        <v>1.0950496136559948</v>
      </c>
      <c r="M36" s="67"/>
      <c r="N36" s="68"/>
      <c r="O36" s="71" t="s">
        <v>162</v>
      </c>
      <c r="P36" s="41">
        <f>M36+K36+I36+E36+G36</f>
        <v>300000</v>
      </c>
      <c r="Q36" s="70"/>
    </row>
    <row r="37" spans="2:17">
      <c r="B37" s="36"/>
      <c r="C37" s="47">
        <f>basic_info!$D$5+1</f>
        <v>2009</v>
      </c>
      <c r="D37" s="76"/>
      <c r="E37" s="75"/>
      <c r="F37" s="69">
        <v>0.95771333889663224</v>
      </c>
      <c r="G37" s="79">
        <v>300000</v>
      </c>
      <c r="H37" s="61">
        <v>0.89726357364389364</v>
      </c>
      <c r="I37" s="62"/>
      <c r="J37" s="61">
        <v>0.95780442275518196</v>
      </c>
      <c r="K37" s="62"/>
      <c r="L37" s="61">
        <v>1.0668653165767679</v>
      </c>
      <c r="M37" s="62"/>
      <c r="N37" s="61">
        <v>1.1624333463677974</v>
      </c>
      <c r="O37" s="89"/>
      <c r="P37" s="63">
        <f>O37+M37+K37+I37+G37</f>
        <v>300000</v>
      </c>
    </row>
    <row r="38" spans="2:17">
      <c r="B38" s="36"/>
      <c r="C38" s="47">
        <f>basic_info!$D$5+2</f>
        <v>2010</v>
      </c>
      <c r="D38" s="76"/>
      <c r="E38" s="75"/>
      <c r="F38" s="75"/>
      <c r="G38" s="75"/>
      <c r="H38" s="69">
        <v>0.89032073213160046</v>
      </c>
      <c r="I38" s="79"/>
      <c r="J38" s="61">
        <v>0.91383547859681491</v>
      </c>
      <c r="K38" s="62">
        <v>100000</v>
      </c>
      <c r="L38" s="61">
        <v>1.0175796433406761</v>
      </c>
      <c r="M38" s="62"/>
      <c r="N38" s="61">
        <v>1.0991066984060751</v>
      </c>
      <c r="O38" s="89"/>
      <c r="P38" s="63">
        <f>O38+M38+K38+I38</f>
        <v>100000</v>
      </c>
    </row>
    <row r="39" spans="2:17">
      <c r="B39" s="36"/>
      <c r="C39" s="47">
        <f>basic_info!$D$5+3</f>
        <v>2011</v>
      </c>
      <c r="D39" s="76"/>
      <c r="E39" s="75"/>
      <c r="F39" s="75"/>
      <c r="G39" s="75"/>
      <c r="H39" s="75"/>
      <c r="I39" s="75"/>
      <c r="J39" s="69">
        <v>0.87400841210782521</v>
      </c>
      <c r="K39" s="79">
        <v>100000</v>
      </c>
      <c r="L39" s="61">
        <v>0.98773074448833686</v>
      </c>
      <c r="M39" s="62">
        <v>100000</v>
      </c>
      <c r="N39" s="61">
        <v>1.0158087168858814</v>
      </c>
      <c r="O39" s="89"/>
      <c r="P39" s="63">
        <f>O39+M39+K39</f>
        <v>200000</v>
      </c>
    </row>
    <row r="40" spans="2:17">
      <c r="B40" s="36"/>
      <c r="C40" s="47">
        <f>basic_info!$D$5+4</f>
        <v>2012</v>
      </c>
      <c r="D40" s="76"/>
      <c r="E40" s="75"/>
      <c r="F40" s="75"/>
      <c r="G40" s="75"/>
      <c r="H40" s="75"/>
      <c r="I40" s="75"/>
      <c r="J40" s="75"/>
      <c r="K40" s="75"/>
      <c r="L40" s="69">
        <v>0.97905324764549728</v>
      </c>
      <c r="M40" s="79"/>
      <c r="N40" s="61">
        <v>1.004390797006619</v>
      </c>
      <c r="O40" s="89"/>
      <c r="P40" s="63">
        <f>O40+M40</f>
        <v>0</v>
      </c>
    </row>
    <row r="41" spans="2:17">
      <c r="B41" s="37"/>
      <c r="C41" s="72">
        <f>basic_info!$D$5+5</f>
        <v>2013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0.92318454591929922</v>
      </c>
      <c r="O41" s="89">
        <v>200000</v>
      </c>
      <c r="P41" s="64">
        <f>O41</f>
        <v>200000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92">
        <v>8.3333333333333321</v>
      </c>
      <c r="D47" s="92">
        <v>8.3333333333333321</v>
      </c>
      <c r="E47" s="92">
        <v>8.3333333333333321</v>
      </c>
      <c r="F47" s="92">
        <v>8.3333333333333321</v>
      </c>
      <c r="G47" s="92">
        <v>8.3333333333333321</v>
      </c>
      <c r="H47" s="92">
        <v>8.3333333333333321</v>
      </c>
      <c r="I47" s="92">
        <v>8.3333333333333321</v>
      </c>
      <c r="J47" s="92">
        <v>8.3333333333333321</v>
      </c>
      <c r="K47" s="92">
        <v>8.3333333333333321</v>
      </c>
      <c r="L47" s="92">
        <v>8.3333333333333321</v>
      </c>
      <c r="M47" s="92">
        <v>8.3333333333333321</v>
      </c>
      <c r="N47" s="92">
        <v>8.3333333333333321</v>
      </c>
      <c r="O47" s="33">
        <f>SUM(C47:N47)</f>
        <v>99.999999999999957</v>
      </c>
    </row>
    <row r="48" spans="2:17">
      <c r="B48" s="37" t="s">
        <v>113</v>
      </c>
      <c r="C48" s="92">
        <v>8.3333333333333321</v>
      </c>
      <c r="D48" s="92">
        <v>8.3333333333333321</v>
      </c>
      <c r="E48" s="92">
        <v>8.3333333333333321</v>
      </c>
      <c r="F48" s="92">
        <v>8.3333333333333321</v>
      </c>
      <c r="G48" s="92">
        <v>8.3333333333333321</v>
      </c>
      <c r="H48" s="92">
        <v>8.3333333333333321</v>
      </c>
      <c r="I48" s="92">
        <v>8.3333333333333321</v>
      </c>
      <c r="J48" s="92">
        <v>8.3333333333333321</v>
      </c>
      <c r="K48" s="92">
        <v>8.3333333333333321</v>
      </c>
      <c r="L48" s="92">
        <v>8.3333333333333321</v>
      </c>
      <c r="M48" s="92">
        <v>8.3333333333333321</v>
      </c>
      <c r="N48" s="92">
        <v>8.3333333333333321</v>
      </c>
      <c r="O48" s="33">
        <f>SUM(C48:N48)</f>
        <v>99.999999999999957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93">
        <v>5.954389121754124</v>
      </c>
      <c r="D6" s="93">
        <v>0</v>
      </c>
      <c r="E6" s="93">
        <v>15.906586855076657</v>
      </c>
      <c r="F6" s="93">
        <v>20.656045102554739</v>
      </c>
      <c r="G6" s="93">
        <v>57.482978920614485</v>
      </c>
      <c r="H6" s="97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93">
        <v>0</v>
      </c>
      <c r="D7" s="93">
        <v>32.13271060587131</v>
      </c>
      <c r="E7" s="93">
        <v>0</v>
      </c>
      <c r="F7" s="93">
        <v>0</v>
      </c>
      <c r="G7" s="93">
        <v>67.86728939412869</v>
      </c>
      <c r="H7" s="97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93">
        <v>0</v>
      </c>
      <c r="D8" s="93">
        <v>15.055173399226815</v>
      </c>
      <c r="E8" s="93">
        <v>0</v>
      </c>
      <c r="F8" s="93">
        <v>0</v>
      </c>
      <c r="G8" s="93">
        <v>84.944826600773183</v>
      </c>
      <c r="H8" s="97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93">
        <v>100</v>
      </c>
      <c r="D9" s="93"/>
      <c r="E9" s="93"/>
      <c r="F9" s="93"/>
      <c r="G9" s="93"/>
      <c r="H9" s="97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93">
        <v>100</v>
      </c>
      <c r="D10" s="93"/>
      <c r="E10" s="93"/>
      <c r="F10" s="93"/>
      <c r="G10" s="93"/>
      <c r="H10" s="97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94">
        <v>100</v>
      </c>
      <c r="D11" s="94"/>
      <c r="E11" s="94"/>
      <c r="F11" s="94"/>
      <c r="G11" s="94"/>
      <c r="H11" s="96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94">
        <v>100</v>
      </c>
      <c r="D19" s="44">
        <f>100-$C$19</f>
        <v>0</v>
      </c>
      <c r="E19" s="94">
        <v>50</v>
      </c>
      <c r="F19" s="44">
        <f>100-$E$19</f>
        <v>50</v>
      </c>
      <c r="G19" s="94">
        <v>100</v>
      </c>
      <c r="H19" s="33">
        <f>100-$G$19</f>
        <v>0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93">
        <v>83.882380325502865</v>
      </c>
      <c r="D27" s="93">
        <v>100</v>
      </c>
      <c r="E27" s="93">
        <v>100</v>
      </c>
      <c r="F27" s="93">
        <v>70.444728284293831</v>
      </c>
      <c r="G27" s="93">
        <v>100</v>
      </c>
      <c r="H27" s="93">
        <v>100</v>
      </c>
      <c r="I27" s="95">
        <v>100</v>
      </c>
      <c r="P27" s="50"/>
      <c r="Q27" s="50"/>
      <c r="R27" s="50"/>
    </row>
    <row r="28" spans="2:18">
      <c r="B28" s="45" t="s">
        <v>59</v>
      </c>
      <c r="C28" s="93">
        <v>16.117619674497131</v>
      </c>
      <c r="D28" s="93">
        <v>0</v>
      </c>
      <c r="E28" s="93">
        <v>0</v>
      </c>
      <c r="F28" s="93">
        <v>29.555271715706176</v>
      </c>
      <c r="G28" s="93">
        <v>0</v>
      </c>
      <c r="H28" s="93">
        <v>0</v>
      </c>
      <c r="I28" s="95">
        <v>0</v>
      </c>
      <c r="P28" s="50"/>
      <c r="Q28" s="50"/>
      <c r="R28" s="50"/>
    </row>
    <row r="29" spans="2:18">
      <c r="B29" s="45" t="s">
        <v>150</v>
      </c>
      <c r="C29" s="98">
        <f>SUM($C$27:$C$28)</f>
        <v>100</v>
      </c>
      <c r="D29" s="98">
        <f>SUM($D$27:$D$28)</f>
        <v>100</v>
      </c>
      <c r="E29" s="98">
        <f>SUM($E$27:$E$28)</f>
        <v>100</v>
      </c>
      <c r="F29" s="98">
        <f>SUM($F$27:$F$28)</f>
        <v>100</v>
      </c>
      <c r="G29" s="98">
        <f>SUM($G$27:$G$28)</f>
        <v>100</v>
      </c>
      <c r="H29" s="98">
        <f>SUM($H$27:$H$28)</f>
        <v>100</v>
      </c>
      <c r="I29" s="96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93">
        <v>33.1483782973865</v>
      </c>
      <c r="D36" s="93">
        <v>33.1483782973865</v>
      </c>
      <c r="E36" s="93">
        <v>33.1483782973865</v>
      </c>
      <c r="F36" s="93">
        <v>33.1483782973865</v>
      </c>
      <c r="G36" s="93">
        <v>33.1483782973865</v>
      </c>
      <c r="H36" s="93">
        <v>33.1483782973865</v>
      </c>
      <c r="I36" s="93">
        <v>33.1483782973865</v>
      </c>
      <c r="J36" s="93">
        <v>33.1483782973865</v>
      </c>
      <c r="K36" s="93">
        <v>33.1483782973865</v>
      </c>
      <c r="L36" s="93">
        <v>33.1483782973865</v>
      </c>
      <c r="M36" s="93">
        <v>33.1483782973865</v>
      </c>
      <c r="N36" s="95">
        <v>33.1483782973865</v>
      </c>
    </row>
    <row r="37" spans="2:14">
      <c r="B37" s="45" t="s">
        <v>59</v>
      </c>
      <c r="C37" s="94">
        <v>40.615531769122597</v>
      </c>
      <c r="D37" s="94">
        <v>40.615531769122597</v>
      </c>
      <c r="E37" s="94">
        <v>40.615531769122597</v>
      </c>
      <c r="F37" s="94">
        <v>40.615531769122597</v>
      </c>
      <c r="G37" s="94">
        <v>40.615531769122597</v>
      </c>
      <c r="H37" s="94">
        <v>40.615531769122597</v>
      </c>
      <c r="I37" s="94">
        <v>40.615531769122597</v>
      </c>
      <c r="J37" s="94">
        <v>40.615531769122597</v>
      </c>
      <c r="K37" s="94">
        <v>40.615531769122597</v>
      </c>
      <c r="L37" s="94">
        <v>40.615531769122597</v>
      </c>
      <c r="M37" s="94">
        <v>40.615531769122597</v>
      </c>
      <c r="N37" s="89">
        <v>40.615531769122597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workbookViewId="0"/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9">
        <v>2.5235867262815299</v>
      </c>
      <c r="E6" s="89">
        <v>2.5235867262815299</v>
      </c>
      <c r="F6" s="89">
        <v>2.5235867262815299</v>
      </c>
      <c r="G6" s="89">
        <v>2.5235867262815299</v>
      </c>
      <c r="H6" s="89">
        <v>2.5235867262815299</v>
      </c>
      <c r="I6" s="89">
        <v>2.5235867262815299</v>
      </c>
      <c r="J6" s="89">
        <v>2.5235867262815299</v>
      </c>
      <c r="K6" s="89">
        <v>2.5235867262815299</v>
      </c>
      <c r="L6" s="89">
        <v>2.5235867262815299</v>
      </c>
      <c r="M6" s="89">
        <v>2.5235867262815299</v>
      </c>
      <c r="N6" s="89">
        <v>2.5235867262815299</v>
      </c>
      <c r="O6" s="89">
        <v>2.5235867262815299</v>
      </c>
    </row>
    <row r="7" spans="2:15">
      <c r="C7" s="36" t="s">
        <v>127</v>
      </c>
      <c r="D7" s="89">
        <v>2.1341240776815487</v>
      </c>
      <c r="E7" s="89">
        <v>2.1341240776815487</v>
      </c>
      <c r="F7" s="89">
        <v>2.1341240776815487</v>
      </c>
      <c r="G7" s="89">
        <v>2.1341240776815487</v>
      </c>
      <c r="H7" s="89">
        <v>2.1341240776815487</v>
      </c>
      <c r="I7" s="89">
        <v>2.1341240776815487</v>
      </c>
      <c r="J7" s="89">
        <v>2.1341240776815487</v>
      </c>
      <c r="K7" s="89">
        <v>2.1341240776815487</v>
      </c>
      <c r="L7" s="89">
        <v>2.1341240776815487</v>
      </c>
      <c r="M7" s="89">
        <v>2.1341240776815487</v>
      </c>
      <c r="N7" s="89">
        <v>2.1341240776815487</v>
      </c>
      <c r="O7" s="89">
        <v>2.1341240776815487</v>
      </c>
    </row>
    <row r="8" spans="2:15">
      <c r="C8" s="36" t="s">
        <v>128</v>
      </c>
      <c r="D8" s="89">
        <v>1.9738412176369371</v>
      </c>
      <c r="E8" s="89">
        <v>1.9738412176369371</v>
      </c>
      <c r="F8" s="89">
        <v>1.9738412176369371</v>
      </c>
      <c r="G8" s="89">
        <v>1.9738412176369371</v>
      </c>
      <c r="H8" s="89">
        <v>1.9738412176369371</v>
      </c>
      <c r="I8" s="89">
        <v>1.9738412176369371</v>
      </c>
      <c r="J8" s="89">
        <v>1.9738412176369371</v>
      </c>
      <c r="K8" s="89">
        <v>1.9738412176369371</v>
      </c>
      <c r="L8" s="89">
        <v>1.9738412176369371</v>
      </c>
      <c r="M8" s="89">
        <v>1.9738412176369371</v>
      </c>
      <c r="N8" s="89">
        <v>1.9738412176369371</v>
      </c>
      <c r="O8" s="89">
        <v>1.9738412176369371</v>
      </c>
    </row>
    <row r="9" spans="2:15">
      <c r="C9" s="36" t="s">
        <v>129</v>
      </c>
      <c r="D9" s="89">
        <v>1.9491379584757023</v>
      </c>
      <c r="E9" s="89">
        <v>1.9491379584757023</v>
      </c>
      <c r="F9" s="89">
        <v>1.9491379584757023</v>
      </c>
      <c r="G9" s="89">
        <v>1.9491379584757023</v>
      </c>
      <c r="H9" s="89">
        <v>1.9491379584757023</v>
      </c>
      <c r="I9" s="89">
        <v>1.9491379584757023</v>
      </c>
      <c r="J9" s="89">
        <v>1.9491379584757023</v>
      </c>
      <c r="K9" s="89">
        <v>1.9491379584757023</v>
      </c>
      <c r="L9" s="89">
        <v>1.9491379584757023</v>
      </c>
      <c r="M9" s="89">
        <v>1.9491379584757023</v>
      </c>
      <c r="N9" s="89">
        <v>1.9491379584757023</v>
      </c>
      <c r="O9" s="89">
        <v>1.9491379584757023</v>
      </c>
    </row>
    <row r="10" spans="2:15">
      <c r="C10" s="36" t="s">
        <v>130</v>
      </c>
      <c r="D10" s="89">
        <v>1.8066889189365047</v>
      </c>
      <c r="E10" s="89">
        <v>1.8066889189365047</v>
      </c>
      <c r="F10" s="89">
        <v>1.8066889189365047</v>
      </c>
      <c r="G10" s="89">
        <v>1.8066889189365047</v>
      </c>
      <c r="H10" s="89">
        <v>1.8066889189365047</v>
      </c>
      <c r="I10" s="89">
        <v>1.8066889189365047</v>
      </c>
      <c r="J10" s="89">
        <v>1.8066889189365047</v>
      </c>
      <c r="K10" s="89">
        <v>1.8066889189365047</v>
      </c>
      <c r="L10" s="89">
        <v>1.8066889189365047</v>
      </c>
      <c r="M10" s="89">
        <v>1.8066889189365047</v>
      </c>
      <c r="N10" s="89">
        <v>1.8066889189365047</v>
      </c>
      <c r="O10" s="89">
        <v>1.8066889189365047</v>
      </c>
    </row>
    <row r="11" spans="2:15">
      <c r="C11" s="36" t="s">
        <v>131</v>
      </c>
      <c r="D11" s="89">
        <v>1.8366608415465673</v>
      </c>
      <c r="E11" s="89">
        <v>1.8366608415465673</v>
      </c>
      <c r="F11" s="89">
        <v>1.8366608415465673</v>
      </c>
      <c r="G11" s="89">
        <v>1.8366608415465673</v>
      </c>
      <c r="H11" s="89">
        <v>1.8366608415465673</v>
      </c>
      <c r="I11" s="89">
        <v>1.8366608415465673</v>
      </c>
      <c r="J11" s="89">
        <v>1.8366608415465673</v>
      </c>
      <c r="K11" s="89">
        <v>1.8366608415465673</v>
      </c>
      <c r="L11" s="89">
        <v>1.8366608415465673</v>
      </c>
      <c r="M11" s="89">
        <v>1.8366608415465673</v>
      </c>
      <c r="N11" s="89">
        <v>1.8366608415465673</v>
      </c>
      <c r="O11" s="89">
        <v>1.8366608415465673</v>
      </c>
    </row>
    <row r="12" spans="2:15">
      <c r="C12" s="37" t="s">
        <v>132</v>
      </c>
      <c r="D12" s="89">
        <v>2.2416704340742362</v>
      </c>
      <c r="E12" s="89">
        <v>2.2416704340742362</v>
      </c>
      <c r="F12" s="89">
        <v>2.2416704340742362</v>
      </c>
      <c r="G12" s="89">
        <v>2.2416704340742362</v>
      </c>
      <c r="H12" s="89">
        <v>2.2416704340742362</v>
      </c>
      <c r="I12" s="89">
        <v>2.2416704340742362</v>
      </c>
      <c r="J12" s="89">
        <v>2.2416704340742362</v>
      </c>
      <c r="K12" s="89">
        <v>2.2416704340742362</v>
      </c>
      <c r="L12" s="89">
        <v>2.2416704340742362</v>
      </c>
      <c r="M12" s="89">
        <v>2.2416704340742362</v>
      </c>
      <c r="N12" s="89">
        <v>2.2416704340742362</v>
      </c>
      <c r="O12" s="89">
        <v>2.2416704340742362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9">
        <v>3.0387094855480896</v>
      </c>
      <c r="E15" s="89">
        <v>3.0387094855480896</v>
      </c>
      <c r="F15" s="89">
        <v>3.0387094855480896</v>
      </c>
      <c r="G15" s="89">
        <v>3.0387094855480896</v>
      </c>
      <c r="H15" s="89">
        <v>3.0387094855480896</v>
      </c>
      <c r="I15" s="89">
        <v>3.0387094855480896</v>
      </c>
      <c r="J15" s="89">
        <v>3.0387094855480896</v>
      </c>
      <c r="K15" s="89">
        <v>3.0387094855480896</v>
      </c>
      <c r="L15" s="89">
        <v>3.0387094855480896</v>
      </c>
      <c r="M15" s="89">
        <v>3.0387094855480896</v>
      </c>
      <c r="N15" s="89">
        <v>3.0387094855480896</v>
      </c>
      <c r="O15" s="89">
        <v>3.0387094855480896</v>
      </c>
    </row>
    <row r="16" spans="2:15">
      <c r="C16" s="36" t="s">
        <v>127</v>
      </c>
      <c r="D16" s="89">
        <v>2.7558598991874139</v>
      </c>
      <c r="E16" s="89">
        <v>2.7558598991874139</v>
      </c>
      <c r="F16" s="89">
        <v>2.7558598991874139</v>
      </c>
      <c r="G16" s="89">
        <v>2.7558598991874139</v>
      </c>
      <c r="H16" s="89">
        <v>2.7558598991874139</v>
      </c>
      <c r="I16" s="89">
        <v>2.7558598991874139</v>
      </c>
      <c r="J16" s="89">
        <v>2.7558598991874139</v>
      </c>
      <c r="K16" s="89">
        <v>2.7558598991874139</v>
      </c>
      <c r="L16" s="89">
        <v>2.7558598991874139</v>
      </c>
      <c r="M16" s="89">
        <v>2.7558598991874139</v>
      </c>
      <c r="N16" s="89">
        <v>2.7558598991874139</v>
      </c>
      <c r="O16" s="89">
        <v>2.7558598991874139</v>
      </c>
    </row>
    <row r="17" spans="2:15">
      <c r="C17" s="36" t="s">
        <v>128</v>
      </c>
      <c r="D17" s="89">
        <v>2.2015069852357154</v>
      </c>
      <c r="E17" s="89">
        <v>2.2015069852357154</v>
      </c>
      <c r="F17" s="89">
        <v>2.2015069852357154</v>
      </c>
      <c r="G17" s="89">
        <v>2.2015069852357154</v>
      </c>
      <c r="H17" s="89">
        <v>2.2015069852357154</v>
      </c>
      <c r="I17" s="89">
        <v>2.2015069852357154</v>
      </c>
      <c r="J17" s="89">
        <v>2.2015069852357154</v>
      </c>
      <c r="K17" s="89">
        <v>2.2015069852357154</v>
      </c>
      <c r="L17" s="89">
        <v>2.2015069852357154</v>
      </c>
      <c r="M17" s="89">
        <v>2.2015069852357154</v>
      </c>
      <c r="N17" s="89">
        <v>2.2015069852357154</v>
      </c>
      <c r="O17" s="89">
        <v>2.2015069852357154</v>
      </c>
    </row>
    <row r="18" spans="2:15">
      <c r="C18" s="36" t="s">
        <v>129</v>
      </c>
      <c r="D18" s="89">
        <v>2.276086759208376</v>
      </c>
      <c r="E18" s="89">
        <v>2.276086759208376</v>
      </c>
      <c r="F18" s="89">
        <v>2.276086759208376</v>
      </c>
      <c r="G18" s="89">
        <v>2.276086759208376</v>
      </c>
      <c r="H18" s="89">
        <v>2.276086759208376</v>
      </c>
      <c r="I18" s="89">
        <v>2.276086759208376</v>
      </c>
      <c r="J18" s="89">
        <v>2.276086759208376</v>
      </c>
      <c r="K18" s="89">
        <v>2.276086759208376</v>
      </c>
      <c r="L18" s="89">
        <v>2.276086759208376</v>
      </c>
      <c r="M18" s="89">
        <v>2.276086759208376</v>
      </c>
      <c r="N18" s="89">
        <v>2.276086759208376</v>
      </c>
      <c r="O18" s="89">
        <v>2.276086759208376</v>
      </c>
    </row>
    <row r="19" spans="2:15">
      <c r="C19" s="36" t="s">
        <v>130</v>
      </c>
      <c r="D19" s="89">
        <v>2.0672333495500124</v>
      </c>
      <c r="E19" s="89">
        <v>2.0672333495500124</v>
      </c>
      <c r="F19" s="89">
        <v>2.0672333495500124</v>
      </c>
      <c r="G19" s="89">
        <v>2.0672333495500124</v>
      </c>
      <c r="H19" s="89">
        <v>2.0672333495500124</v>
      </c>
      <c r="I19" s="89">
        <v>2.0672333495500124</v>
      </c>
      <c r="J19" s="89">
        <v>2.0672333495500124</v>
      </c>
      <c r="K19" s="89">
        <v>2.0672333495500124</v>
      </c>
      <c r="L19" s="89">
        <v>2.0672333495500124</v>
      </c>
      <c r="M19" s="89">
        <v>2.0672333495500124</v>
      </c>
      <c r="N19" s="89">
        <v>2.0672333495500124</v>
      </c>
      <c r="O19" s="89">
        <v>2.0672333495500124</v>
      </c>
    </row>
    <row r="20" spans="2:15">
      <c r="C20" s="36" t="s">
        <v>131</v>
      </c>
      <c r="D20" s="89">
        <v>2.0663727657424378</v>
      </c>
      <c r="E20" s="89">
        <v>2.0663727657424378</v>
      </c>
      <c r="F20" s="89">
        <v>2.0663727657424378</v>
      </c>
      <c r="G20" s="89">
        <v>2.0663727657424378</v>
      </c>
      <c r="H20" s="89">
        <v>2.0663727657424378</v>
      </c>
      <c r="I20" s="89">
        <v>2.0663727657424378</v>
      </c>
      <c r="J20" s="89">
        <v>2.0663727657424378</v>
      </c>
      <c r="K20" s="89">
        <v>2.0663727657424378</v>
      </c>
      <c r="L20" s="89">
        <v>2.0663727657424378</v>
      </c>
      <c r="M20" s="89">
        <v>2.0663727657424378</v>
      </c>
      <c r="N20" s="89">
        <v>2.0663727657424378</v>
      </c>
      <c r="O20" s="89">
        <v>2.0663727657424378</v>
      </c>
    </row>
    <row r="21" spans="2:15">
      <c r="C21" s="37" t="s">
        <v>132</v>
      </c>
      <c r="D21" s="89">
        <v>2.4555939786947043</v>
      </c>
      <c r="E21" s="89">
        <v>2.4555939786947043</v>
      </c>
      <c r="F21" s="89">
        <v>2.4555939786947043</v>
      </c>
      <c r="G21" s="89">
        <v>2.4555939786947043</v>
      </c>
      <c r="H21" s="89">
        <v>2.4555939786947043</v>
      </c>
      <c r="I21" s="89">
        <v>2.4555939786947043</v>
      </c>
      <c r="J21" s="89">
        <v>2.4555939786947043</v>
      </c>
      <c r="K21" s="89">
        <v>2.4555939786947043</v>
      </c>
      <c r="L21" s="89">
        <v>2.4555939786947043</v>
      </c>
      <c r="M21" s="89">
        <v>2.4555939786947043</v>
      </c>
      <c r="N21" s="89">
        <v>2.4555939786947043</v>
      </c>
      <c r="O21" s="89">
        <v>2.4555939786947043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9">
        <v>1.8049999999999999</v>
      </c>
      <c r="E24" s="89">
        <v>1.8049999999999999</v>
      </c>
      <c r="F24" s="89">
        <v>1.8049999999999999</v>
      </c>
      <c r="G24" s="89">
        <v>1.8049999999999999</v>
      </c>
      <c r="H24" s="89">
        <v>1.8049999999999999</v>
      </c>
      <c r="I24" s="89">
        <v>1.8049999999999999</v>
      </c>
      <c r="J24" s="89">
        <v>1.8049999999999999</v>
      </c>
      <c r="K24" s="89">
        <v>1.8049999999999999</v>
      </c>
      <c r="L24" s="89">
        <v>1.8049999999999999</v>
      </c>
      <c r="M24" s="89">
        <v>1.8049999999999999</v>
      </c>
      <c r="N24" s="89">
        <v>1.8049999999999999</v>
      </c>
      <c r="O24" s="89">
        <v>1.8049999999999999</v>
      </c>
    </row>
    <row r="25" spans="2:15">
      <c r="C25" s="36" t="s">
        <v>127</v>
      </c>
      <c r="D25" s="89">
        <v>1.8049999999999999</v>
      </c>
      <c r="E25" s="89">
        <v>1.8049999999999999</v>
      </c>
      <c r="F25" s="89">
        <v>1.8049999999999999</v>
      </c>
      <c r="G25" s="89">
        <v>1.8049999999999999</v>
      </c>
      <c r="H25" s="89">
        <v>1.8049999999999999</v>
      </c>
      <c r="I25" s="89">
        <v>1.8049999999999999</v>
      </c>
      <c r="J25" s="89">
        <v>1.8049999999999999</v>
      </c>
      <c r="K25" s="89">
        <v>1.8049999999999999</v>
      </c>
      <c r="L25" s="89">
        <v>1.8049999999999999</v>
      </c>
      <c r="M25" s="89">
        <v>1.8049999999999999</v>
      </c>
      <c r="N25" s="89">
        <v>1.8049999999999999</v>
      </c>
      <c r="O25" s="89">
        <v>1.8049999999999999</v>
      </c>
    </row>
    <row r="26" spans="2:15">
      <c r="C26" s="36" t="s">
        <v>128</v>
      </c>
      <c r="D26" s="89">
        <v>2.0425</v>
      </c>
      <c r="E26" s="89">
        <v>2.0425</v>
      </c>
      <c r="F26" s="89">
        <v>2.0425</v>
      </c>
      <c r="G26" s="89">
        <v>2.0425</v>
      </c>
      <c r="H26" s="89">
        <v>2.0425</v>
      </c>
      <c r="I26" s="89">
        <v>2.0425</v>
      </c>
      <c r="J26" s="89">
        <v>2.0425</v>
      </c>
      <c r="K26" s="89">
        <v>2.0425</v>
      </c>
      <c r="L26" s="89">
        <v>2.0425</v>
      </c>
      <c r="M26" s="89">
        <v>2.0425</v>
      </c>
      <c r="N26" s="89">
        <v>2.0425</v>
      </c>
      <c r="O26" s="89">
        <v>2.0425</v>
      </c>
    </row>
    <row r="27" spans="2:15">
      <c r="C27" s="36" t="s">
        <v>129</v>
      </c>
      <c r="D27" s="89">
        <v>2.09</v>
      </c>
      <c r="E27" s="89">
        <v>2.09</v>
      </c>
      <c r="F27" s="89">
        <v>2.09</v>
      </c>
      <c r="G27" s="89">
        <v>2.09</v>
      </c>
      <c r="H27" s="89">
        <v>2.09</v>
      </c>
      <c r="I27" s="89">
        <v>2.09</v>
      </c>
      <c r="J27" s="89">
        <v>2.09</v>
      </c>
      <c r="K27" s="89">
        <v>2.09</v>
      </c>
      <c r="L27" s="89">
        <v>2.09</v>
      </c>
      <c r="M27" s="89">
        <v>2.09</v>
      </c>
      <c r="N27" s="89">
        <v>2.09</v>
      </c>
      <c r="O27" s="89">
        <v>2.09</v>
      </c>
    </row>
    <row r="28" spans="2:15">
      <c r="C28" s="36" t="s">
        <v>130</v>
      </c>
      <c r="D28" s="89">
        <v>2.09</v>
      </c>
      <c r="E28" s="89">
        <v>2.09</v>
      </c>
      <c r="F28" s="89">
        <v>2.09</v>
      </c>
      <c r="G28" s="89">
        <v>2.09</v>
      </c>
      <c r="H28" s="89">
        <v>2.09</v>
      </c>
      <c r="I28" s="89">
        <v>2.09</v>
      </c>
      <c r="J28" s="89">
        <v>2.09</v>
      </c>
      <c r="K28" s="89">
        <v>2.09</v>
      </c>
      <c r="L28" s="89">
        <v>2.09</v>
      </c>
      <c r="M28" s="89">
        <v>2.09</v>
      </c>
      <c r="N28" s="89">
        <v>2.09</v>
      </c>
      <c r="O28" s="89">
        <v>2.09</v>
      </c>
    </row>
    <row r="29" spans="2:15">
      <c r="C29" s="36" t="s">
        <v>131</v>
      </c>
      <c r="D29" s="89">
        <v>2.3861349115742527</v>
      </c>
      <c r="E29" s="89">
        <v>2.3861349115742527</v>
      </c>
      <c r="F29" s="89">
        <v>2.3861349115742527</v>
      </c>
      <c r="G29" s="89">
        <v>2.3861349115742527</v>
      </c>
      <c r="H29" s="89">
        <v>2.3861349115742527</v>
      </c>
      <c r="I29" s="89">
        <v>2.3861349115742527</v>
      </c>
      <c r="J29" s="89">
        <v>2.3861349115742527</v>
      </c>
      <c r="K29" s="89">
        <v>2.3861349115742527</v>
      </c>
      <c r="L29" s="89">
        <v>2.3861349115742527</v>
      </c>
      <c r="M29" s="89">
        <v>2.3861349115742527</v>
      </c>
      <c r="N29" s="89">
        <v>2.3861349115742527</v>
      </c>
      <c r="O29" s="89">
        <v>2.3861349115742527</v>
      </c>
    </row>
    <row r="30" spans="2:15">
      <c r="C30" s="37" t="s">
        <v>132</v>
      </c>
      <c r="D30" s="89">
        <v>1.8</v>
      </c>
      <c r="E30" s="89">
        <v>1.8</v>
      </c>
      <c r="F30" s="89">
        <v>2.09</v>
      </c>
      <c r="G30" s="89">
        <v>2.09</v>
      </c>
      <c r="H30" s="89">
        <v>2.09</v>
      </c>
      <c r="I30" s="89">
        <v>2.09</v>
      </c>
      <c r="J30" s="89">
        <v>2.09</v>
      </c>
      <c r="K30" s="89">
        <v>2.09</v>
      </c>
      <c r="L30" s="89">
        <v>2.09</v>
      </c>
      <c r="M30" s="89">
        <v>2.09</v>
      </c>
      <c r="N30" s="89">
        <v>2.09</v>
      </c>
      <c r="O30" s="89">
        <v>2.09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9">
        <v>1.8172519803571427</v>
      </c>
      <c r="E33" s="89">
        <v>1.8172519803571427</v>
      </c>
      <c r="F33" s="89">
        <v>1.8172519803571427</v>
      </c>
      <c r="G33" s="89">
        <v>1.8172519803571427</v>
      </c>
      <c r="H33" s="89">
        <v>1.8172519803571427</v>
      </c>
      <c r="I33" s="89">
        <v>1.8172519803571427</v>
      </c>
      <c r="J33" s="89">
        <v>1.8172519803571427</v>
      </c>
      <c r="K33" s="89">
        <v>1.8172519803571427</v>
      </c>
      <c r="L33" s="89">
        <v>1.8172519803571427</v>
      </c>
      <c r="M33" s="89">
        <v>1.8172519803571427</v>
      </c>
      <c r="N33" s="89">
        <v>1.8172519803571427</v>
      </c>
      <c r="O33" s="89">
        <v>1.8172519803571427</v>
      </c>
    </row>
    <row r="34" spans="3:15">
      <c r="C34" s="36" t="s">
        <v>127</v>
      </c>
      <c r="D34" s="89">
        <v>1.9627019000000001</v>
      </c>
      <c r="E34" s="89">
        <v>1.9627019000000001</v>
      </c>
      <c r="F34" s="89">
        <v>1.9627019000000001</v>
      </c>
      <c r="G34" s="89">
        <v>1.9627019000000001</v>
      </c>
      <c r="H34" s="89">
        <v>1.9627019000000001</v>
      </c>
      <c r="I34" s="89">
        <v>1.9627019000000001</v>
      </c>
      <c r="J34" s="89">
        <v>1.9627019000000001</v>
      </c>
      <c r="K34" s="89">
        <v>1.9627019000000001</v>
      </c>
      <c r="L34" s="89">
        <v>1.9627019000000001</v>
      </c>
      <c r="M34" s="89">
        <v>1.9627019000000001</v>
      </c>
      <c r="N34" s="89">
        <v>1.9627019000000001</v>
      </c>
      <c r="O34" s="89">
        <v>1.9627019000000001</v>
      </c>
    </row>
    <row r="35" spans="3:15">
      <c r="C35" s="36" t="s">
        <v>128</v>
      </c>
      <c r="D35" s="89">
        <v>1.8584004104166665</v>
      </c>
      <c r="E35" s="89">
        <v>1.8584004104166665</v>
      </c>
      <c r="F35" s="89">
        <v>1.8584004104166665</v>
      </c>
      <c r="G35" s="89">
        <v>1.8584004104166665</v>
      </c>
      <c r="H35" s="89">
        <v>1.8584004104166665</v>
      </c>
      <c r="I35" s="89">
        <v>1.8584004104166665</v>
      </c>
      <c r="J35" s="89">
        <v>1.8584004104166665</v>
      </c>
      <c r="K35" s="89">
        <v>1.8584004104166665</v>
      </c>
      <c r="L35" s="89">
        <v>1.8584004104166665</v>
      </c>
      <c r="M35" s="89">
        <v>1.8584004104166665</v>
      </c>
      <c r="N35" s="89">
        <v>1.8584004104166665</v>
      </c>
      <c r="O35" s="89">
        <v>1.8584004104166665</v>
      </c>
    </row>
    <row r="36" spans="3:15">
      <c r="C36" s="36" t="s">
        <v>129</v>
      </c>
      <c r="D36" s="89">
        <v>2.1405815193181814</v>
      </c>
      <c r="E36" s="89">
        <v>2.1405815193181814</v>
      </c>
      <c r="F36" s="89">
        <v>2.1405815193181814</v>
      </c>
      <c r="G36" s="89">
        <v>2.1405815193181814</v>
      </c>
      <c r="H36" s="89">
        <v>2.1405815193181814</v>
      </c>
      <c r="I36" s="89">
        <v>2.1405815193181814</v>
      </c>
      <c r="J36" s="89">
        <v>2.1405815193181814</v>
      </c>
      <c r="K36" s="89">
        <v>2.1405815193181814</v>
      </c>
      <c r="L36" s="89">
        <v>2.1405815193181814</v>
      </c>
      <c r="M36" s="89">
        <v>2.1405815193181814</v>
      </c>
      <c r="N36" s="89">
        <v>2.1405815193181814</v>
      </c>
      <c r="O36" s="89">
        <v>2.1405815193181814</v>
      </c>
    </row>
    <row r="37" spans="3:15">
      <c r="C37" s="36" t="s">
        <v>130</v>
      </c>
      <c r="D37" s="89">
        <v>1.7897407437499997</v>
      </c>
      <c r="E37" s="89">
        <v>1.7897407437499997</v>
      </c>
      <c r="F37" s="89">
        <v>1.7897407437499997</v>
      </c>
      <c r="G37" s="89">
        <v>1.7897407437499997</v>
      </c>
      <c r="H37" s="89">
        <v>1.7897407437499997</v>
      </c>
      <c r="I37" s="89">
        <v>1.7897407437499997</v>
      </c>
      <c r="J37" s="89">
        <v>1.7897407437499997</v>
      </c>
      <c r="K37" s="89">
        <v>1.7897407437499997</v>
      </c>
      <c r="L37" s="89">
        <v>1.7897407437499997</v>
      </c>
      <c r="M37" s="89">
        <v>1.7897407437499997</v>
      </c>
      <c r="N37" s="89">
        <v>1.7897407437499997</v>
      </c>
      <c r="O37" s="89">
        <v>1.7897407437499997</v>
      </c>
    </row>
    <row r="38" spans="3:15">
      <c r="C38" s="36" t="s">
        <v>131</v>
      </c>
      <c r="D38" s="89">
        <v>1.949710946875</v>
      </c>
      <c r="E38" s="89">
        <v>1.949710946875</v>
      </c>
      <c r="F38" s="89">
        <v>1.949710946875</v>
      </c>
      <c r="G38" s="89">
        <v>1.949710946875</v>
      </c>
      <c r="H38" s="89">
        <v>1.949710946875</v>
      </c>
      <c r="I38" s="89">
        <v>1.949710946875</v>
      </c>
      <c r="J38" s="89">
        <v>1.949710946875</v>
      </c>
      <c r="K38" s="89">
        <v>1.949710946875</v>
      </c>
      <c r="L38" s="89">
        <v>1.949710946875</v>
      </c>
      <c r="M38" s="89">
        <v>1.949710946875</v>
      </c>
      <c r="N38" s="89">
        <v>1.949710946875</v>
      </c>
      <c r="O38" s="89">
        <v>1.949710946875</v>
      </c>
    </row>
    <row r="39" spans="3:15">
      <c r="C39" s="37" t="s">
        <v>132</v>
      </c>
      <c r="D39" s="89">
        <v>1.987587194273474</v>
      </c>
      <c r="E39" s="89">
        <v>1.987587194273474</v>
      </c>
      <c r="F39" s="89">
        <v>1.987587194273474</v>
      </c>
      <c r="G39" s="89">
        <v>1.987587194273474</v>
      </c>
      <c r="H39" s="89">
        <v>1.987587194273474</v>
      </c>
      <c r="I39" s="89">
        <v>1.987587194273474</v>
      </c>
      <c r="J39" s="89">
        <v>1.987587194273474</v>
      </c>
      <c r="K39" s="89">
        <v>1.987587194273474</v>
      </c>
      <c r="L39" s="89">
        <v>1.987587194273474</v>
      </c>
      <c r="M39" s="89">
        <v>1.987587194273474</v>
      </c>
      <c r="N39" s="89">
        <v>1.987587194273474</v>
      </c>
      <c r="O39" s="89">
        <v>1.987587194273474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abSelected="1" workbookViewId="0"/>
  </sheetViews>
  <sheetFormatPr baseColWidth="10" defaultColWidth="8.83203125" defaultRowHeight="12" x14ac:dyDescent="0"/>
  <cols>
    <col min="1" max="1" width="4.6640625" style="100" customWidth="1"/>
    <col min="2" max="6" width="8.83203125" style="100"/>
    <col min="7" max="7" width="2.6640625" style="100" customWidth="1"/>
    <col min="8" max="8" width="11.1640625" style="100" customWidth="1"/>
    <col min="9" max="10" width="8.83203125" style="100"/>
    <col min="11" max="12" width="4.6640625" style="100" customWidth="1"/>
    <col min="13" max="17" width="8.83203125" style="100"/>
    <col min="18" max="18" width="2.6640625" style="100" customWidth="1"/>
    <col min="19" max="19" width="14.6640625" style="100" customWidth="1"/>
    <col min="20" max="20" width="16.6640625" style="100" customWidth="1"/>
    <col min="21" max="21" width="4.6640625" style="100" customWidth="1"/>
    <col min="22" max="16384" width="8.83203125" style="100"/>
  </cols>
  <sheetData>
    <row r="1" spans="1:20">
      <c r="A1" s="179"/>
    </row>
    <row r="2" spans="1:20" ht="15">
      <c r="C2" s="207" t="s">
        <v>165</v>
      </c>
      <c r="D2" s="207"/>
      <c r="E2" s="207"/>
      <c r="F2" s="207"/>
      <c r="G2" s="207"/>
      <c r="H2" s="207"/>
    </row>
    <row r="3" spans="1:20" ht="15">
      <c r="C3" s="180" t="s">
        <v>413</v>
      </c>
      <c r="D3" s="180"/>
      <c r="E3" s="180"/>
      <c r="F3" s="180"/>
      <c r="G3" s="180"/>
    </row>
    <row r="5" spans="1:20" ht="15">
      <c r="A5" s="181" t="s">
        <v>352</v>
      </c>
      <c r="B5" s="182"/>
      <c r="G5" s="183"/>
      <c r="L5" s="181" t="s">
        <v>353</v>
      </c>
      <c r="M5" s="182"/>
      <c r="R5" s="183"/>
    </row>
    <row r="6" spans="1:20">
      <c r="A6" s="184" t="s">
        <v>354</v>
      </c>
      <c r="B6" s="182"/>
      <c r="G6" s="185"/>
      <c r="H6" s="110"/>
      <c r="L6" s="184" t="s">
        <v>355</v>
      </c>
      <c r="M6" s="182"/>
      <c r="S6" s="125"/>
    </row>
    <row r="7" spans="1:20">
      <c r="A7" s="182"/>
      <c r="B7" s="182" t="s">
        <v>356</v>
      </c>
      <c r="G7" s="185"/>
      <c r="H7" s="186">
        <f>SUM(ORA!$D$116:$O$116)</f>
        <v>49745</v>
      </c>
      <c r="L7" s="182"/>
      <c r="M7" s="182" t="s">
        <v>356</v>
      </c>
      <c r="S7" s="187">
        <f>SUM(ORA!$D$127:$O$127)</f>
        <v>206741698.36442789</v>
      </c>
    </row>
    <row r="8" spans="1:20">
      <c r="A8" s="182"/>
      <c r="B8" s="182" t="s">
        <v>357</v>
      </c>
      <c r="G8" s="185"/>
      <c r="H8" s="188">
        <f>SUM(POJ!$D$116:$O$116)</f>
        <v>42337.511824789304</v>
      </c>
      <c r="L8" s="182"/>
      <c r="M8" s="182" t="s">
        <v>357</v>
      </c>
      <c r="S8" s="189">
        <f>SUM(POJ!$D$127:$O$127)</f>
        <v>183860428.02285662</v>
      </c>
    </row>
    <row r="9" spans="1:20">
      <c r="A9" s="182"/>
      <c r="B9" s="182" t="s">
        <v>358</v>
      </c>
      <c r="G9" s="185"/>
      <c r="H9" s="188">
        <f>SUM(ROJ!$D$116:$O$116)</f>
        <v>76738.019217971145</v>
      </c>
      <c r="L9" s="182"/>
      <c r="M9" s="182" t="s">
        <v>358</v>
      </c>
      <c r="S9" s="189">
        <f>SUM(ROJ!$D$127:$O$127)</f>
        <v>303892982.33126104</v>
      </c>
    </row>
    <row r="10" spans="1:20">
      <c r="A10" s="182"/>
      <c r="B10" s="182" t="s">
        <v>359</v>
      </c>
      <c r="G10" s="185"/>
      <c r="H10" s="190">
        <f>SUM(FCOJ!$D$116:$O$116)</f>
        <v>58272.590775783458</v>
      </c>
      <c r="L10" s="182"/>
      <c r="M10" s="182" t="s">
        <v>359</v>
      </c>
      <c r="S10" s="191">
        <f>SUM(FCOJ!$D$127:$O$127)</f>
        <v>223233813.25246859</v>
      </c>
    </row>
    <row r="11" spans="1:20">
      <c r="A11" s="182"/>
      <c r="B11" s="182"/>
      <c r="G11" s="185"/>
      <c r="M11" s="182" t="s">
        <v>360</v>
      </c>
      <c r="T11" s="192">
        <f>SUM($S$7:$S$10)</f>
        <v>917728921.97101414</v>
      </c>
    </row>
    <row r="12" spans="1:20">
      <c r="A12" s="184" t="s">
        <v>361</v>
      </c>
      <c r="B12" s="182"/>
      <c r="G12" s="185"/>
    </row>
    <row r="13" spans="1:20">
      <c r="A13" s="182"/>
      <c r="B13" s="182" t="s">
        <v>362</v>
      </c>
      <c r="G13" s="185"/>
      <c r="H13" s="193">
        <f>SUM(grove!$C$48:$AX$53)</f>
        <v>418485.47211737739</v>
      </c>
      <c r="L13" s="184" t="s">
        <v>363</v>
      </c>
      <c r="M13" s="182"/>
    </row>
    <row r="14" spans="1:20">
      <c r="A14" s="182"/>
      <c r="B14" s="182" t="s">
        <v>364</v>
      </c>
      <c r="G14" s="185"/>
      <c r="H14" s="186">
        <f>raw_materials!$P$30</f>
        <v>400000</v>
      </c>
      <c r="L14" s="182"/>
      <c r="M14" s="182" t="s">
        <v>365</v>
      </c>
      <c r="S14" s="187">
        <f>SUM(grove!$C$58:$AX$63)</f>
        <v>602460907.36344087</v>
      </c>
    </row>
    <row r="15" spans="1:20">
      <c r="A15" s="182"/>
      <c r="B15" s="182" t="s">
        <v>366</v>
      </c>
      <c r="G15" s="185"/>
      <c r="H15" s="190">
        <f>raw_materials!$P$36</f>
        <v>300000</v>
      </c>
      <c r="L15" s="182"/>
      <c r="M15" s="182" t="s">
        <v>367</v>
      </c>
      <c r="S15" s="189">
        <f>(raw_materials!D30*raw_materials!E30+raw_materials!F30*raw_materials!G30+raw_materials!H30*raw_materials!I30+raw_materials!J30*raw_materials!K30+raw_materials!L30*raw_materials!M30)*2000</f>
        <v>576440788.25473988</v>
      </c>
    </row>
    <row r="16" spans="1:20">
      <c r="A16" s="182"/>
      <c r="B16" s="182" t="s">
        <v>368</v>
      </c>
      <c r="G16" s="185"/>
      <c r="H16" s="194">
        <v>88176.121148923572</v>
      </c>
      <c r="L16" s="182"/>
      <c r="M16" s="182" t="s">
        <v>369</v>
      </c>
      <c r="S16" s="189">
        <f>(raw_materials!D36*raw_materials!E36+raw_materials!F36*raw_materials!G36+raw_materials!H36*raw_materials!I36+raw_materials!J36*raw_materials!K36+raw_materials!L36*raw_materials!M36)*2000</f>
        <v>623418787.18693292</v>
      </c>
    </row>
    <row r="17" spans="1:21">
      <c r="A17" s="182"/>
      <c r="B17" s="182" t="s">
        <v>370</v>
      </c>
      <c r="G17" s="185"/>
      <c r="H17" s="195">
        <v>185.72707850474731</v>
      </c>
      <c r="L17" s="182"/>
      <c r="M17" s="182" t="s">
        <v>371</v>
      </c>
      <c r="S17" s="189">
        <v>202554864.95823649</v>
      </c>
    </row>
    <row r="18" spans="1:21">
      <c r="A18" s="182"/>
      <c r="B18" s="182" t="s">
        <v>372</v>
      </c>
      <c r="G18" s="185"/>
      <c r="H18" s="196">
        <v>239335.52572215418</v>
      </c>
      <c r="L18" s="182"/>
      <c r="M18" s="182" t="s">
        <v>373</v>
      </c>
      <c r="S18" s="191">
        <v>93486132.950835213</v>
      </c>
    </row>
    <row r="19" spans="1:21">
      <c r="A19" s="182"/>
      <c r="B19" s="182" t="s">
        <v>374</v>
      </c>
      <c r="G19" s="185"/>
      <c r="H19" s="195">
        <v>713261.6421740423</v>
      </c>
      <c r="L19" s="182"/>
      <c r="M19" s="182" t="s">
        <v>375</v>
      </c>
      <c r="S19" s="197" t="s">
        <v>376</v>
      </c>
      <c r="T19" s="198">
        <f>SUM($S$14:$S$18)</f>
        <v>2098361480.7141855</v>
      </c>
      <c r="U19" s="100" t="s">
        <v>377</v>
      </c>
    </row>
    <row r="20" spans="1:21">
      <c r="A20" s="182"/>
      <c r="B20" s="182" t="s">
        <v>378</v>
      </c>
      <c r="G20" s="185"/>
      <c r="H20" s="190">
        <v>166745.20810013096</v>
      </c>
      <c r="L20" s="182"/>
      <c r="M20" s="182"/>
    </row>
    <row r="21" spans="1:21">
      <c r="A21" s="182"/>
      <c r="B21" s="182"/>
      <c r="G21" s="185"/>
      <c r="L21" s="184" t="s">
        <v>379</v>
      </c>
      <c r="M21" s="182"/>
      <c r="S21" s="125"/>
    </row>
    <row r="22" spans="1:21">
      <c r="A22" s="184" t="s">
        <v>380</v>
      </c>
      <c r="B22" s="182"/>
      <c r="G22" s="185"/>
      <c r="L22" s="182"/>
      <c r="M22" s="182" t="s">
        <v>381</v>
      </c>
      <c r="S22" s="189">
        <v>176352242.29784721</v>
      </c>
    </row>
    <row r="23" spans="1:21">
      <c r="A23" s="182"/>
      <c r="B23" s="182" t="s">
        <v>382</v>
      </c>
      <c r="G23" s="185"/>
      <c r="H23" s="186">
        <f>SUM(raw_materials!$O$31:$O$35)</f>
        <v>300000</v>
      </c>
      <c r="L23" s="182"/>
      <c r="M23" s="182" t="s">
        <v>383</v>
      </c>
      <c r="S23" s="189">
        <v>185727.0785047473</v>
      </c>
    </row>
    <row r="24" spans="1:21">
      <c r="A24" s="182"/>
      <c r="B24" s="182" t="s">
        <v>384</v>
      </c>
      <c r="G24" s="185"/>
      <c r="H24" s="190">
        <f>SUM(raw_materials!$O$37:$O$41)</f>
        <v>200000</v>
      </c>
      <c r="L24" s="182"/>
      <c r="M24" s="182" t="s">
        <v>385</v>
      </c>
      <c r="S24" s="191">
        <v>155568091.71940026</v>
      </c>
    </row>
    <row r="25" spans="1:21">
      <c r="A25" s="182"/>
      <c r="B25" s="182"/>
      <c r="G25" s="185"/>
      <c r="L25" s="182"/>
      <c r="M25" s="182" t="s">
        <v>386</v>
      </c>
      <c r="S25" s="197" t="s">
        <v>376</v>
      </c>
      <c r="T25" s="198">
        <f>SUM($S$22:$S$24)</f>
        <v>332106061.09575224</v>
      </c>
      <c r="U25" s="100" t="s">
        <v>377</v>
      </c>
    </row>
    <row r="26" spans="1:21">
      <c r="A26" s="184" t="s">
        <v>387</v>
      </c>
      <c r="B26" s="182"/>
      <c r="G26" s="185"/>
      <c r="L26" s="182"/>
      <c r="M26" s="182"/>
    </row>
    <row r="27" spans="1:21">
      <c r="A27" s="182"/>
      <c r="B27" s="182" t="s">
        <v>388</v>
      </c>
      <c r="G27" s="185"/>
      <c r="H27" s="186">
        <f>SUMIF(facilities!$C$6:$C$15,"&gt;0",facilities!$C$6:$C$15)</f>
        <v>0</v>
      </c>
      <c r="L27" s="184" t="s">
        <v>389</v>
      </c>
      <c r="M27" s="182"/>
    </row>
    <row r="28" spans="1:21">
      <c r="A28" s="182"/>
      <c r="B28" s="182" t="s">
        <v>390</v>
      </c>
      <c r="G28" s="185"/>
      <c r="H28" s="188">
        <f>SUMIF(facilities!$C$36:$C$106,"&gt;0",facilities!$C$36:$C$106)</f>
        <v>0</v>
      </c>
      <c r="L28" s="182"/>
      <c r="M28" s="182" t="s">
        <v>391</v>
      </c>
      <c r="S28" s="187">
        <v>85860504</v>
      </c>
    </row>
    <row r="29" spans="1:21">
      <c r="A29" s="182"/>
      <c r="B29" s="182" t="s">
        <v>392</v>
      </c>
      <c r="G29" s="185"/>
      <c r="H29" s="188">
        <f>SUMIF(facilities!$C$6:$C$15,"&lt;0",facilities!$C$6:$C$15)</f>
        <v>-449</v>
      </c>
      <c r="L29" s="182"/>
      <c r="M29" s="182" t="s">
        <v>393</v>
      </c>
      <c r="S29" s="189">
        <v>26937608.25006916</v>
      </c>
    </row>
    <row r="30" spans="1:21">
      <c r="A30" s="182"/>
      <c r="B30" s="182" t="s">
        <v>394</v>
      </c>
      <c r="G30" s="185"/>
      <c r="H30" s="190">
        <f>SUMIF(facilities!$C$36:$C$106,"&lt;0",facilities!$C$36:$C$106)</f>
        <v>0</v>
      </c>
      <c r="L30" s="182"/>
      <c r="M30" s="182" t="s">
        <v>395</v>
      </c>
      <c r="S30" s="189">
        <v>158436191.24882406</v>
      </c>
    </row>
    <row r="31" spans="1:21">
      <c r="L31" s="182"/>
      <c r="M31" s="182" t="s">
        <v>396</v>
      </c>
      <c r="S31" s="191">
        <f>SUM(ORA!D138:O138)+SUM(POJ!D138:O138)+SUM(ROJ!D138:O138)+SUM(FCOJ!D138:O138)</f>
        <v>210860520.72796604</v>
      </c>
    </row>
    <row r="32" spans="1:21">
      <c r="A32" s="184" t="s">
        <v>397</v>
      </c>
      <c r="B32" s="182"/>
      <c r="G32" s="185"/>
      <c r="L32" s="182"/>
      <c r="M32" s="182" t="s">
        <v>398</v>
      </c>
      <c r="S32" s="113" t="s">
        <v>376</v>
      </c>
      <c r="T32" s="198">
        <f>SUM($S$28:$S$31)</f>
        <v>482094824.22685921</v>
      </c>
      <c r="U32" s="100" t="s">
        <v>377</v>
      </c>
    </row>
    <row r="33" spans="1:21">
      <c r="A33" s="182"/>
      <c r="B33" s="182" t="s">
        <v>399</v>
      </c>
      <c r="G33" s="185"/>
      <c r="H33" s="186">
        <f>COUNTIF(facilities!$H$6:$H$15,"=new")</f>
        <v>0</v>
      </c>
      <c r="M33" s="182"/>
    </row>
    <row r="34" spans="1:21">
      <c r="A34" s="182"/>
      <c r="B34" s="182" t="s">
        <v>400</v>
      </c>
      <c r="G34" s="185"/>
      <c r="H34" s="188">
        <f>COUNTIF(facilities!$H$36:$H$106,"=new")</f>
        <v>0</v>
      </c>
      <c r="L34" s="184" t="s">
        <v>401</v>
      </c>
      <c r="M34" s="182"/>
    </row>
    <row r="35" spans="1:21">
      <c r="B35" s="182" t="s">
        <v>18</v>
      </c>
      <c r="H35" s="190">
        <f>SUMIF(facilities!$C$21:$C$30,"&gt;0",facilities!$C$21:$C$30)</f>
        <v>0</v>
      </c>
      <c r="L35" s="182"/>
      <c r="M35" s="182" t="s">
        <v>402</v>
      </c>
      <c r="S35" s="187">
        <v>36437500</v>
      </c>
    </row>
    <row r="36" spans="1:21">
      <c r="L36" s="182"/>
      <c r="M36" s="182" t="s">
        <v>403</v>
      </c>
      <c r="S36" s="189">
        <f>H33*12000000-H38*70/100*12000000</f>
        <v>0</v>
      </c>
    </row>
    <row r="37" spans="1:21">
      <c r="A37" s="184" t="s">
        <v>404</v>
      </c>
      <c r="L37" s="182"/>
      <c r="M37" s="182" t="s">
        <v>405</v>
      </c>
      <c r="S37" s="189">
        <f>H27*8000+H29*70/100*8000</f>
        <v>-2514400</v>
      </c>
    </row>
    <row r="38" spans="1:21">
      <c r="B38" s="182" t="s">
        <v>399</v>
      </c>
      <c r="H38" s="186">
        <f>COUNTIF(facilities!$H$6:$H$15,"=sold")</f>
        <v>0</v>
      </c>
      <c r="L38" s="182"/>
      <c r="M38" s="182" t="s">
        <v>406</v>
      </c>
      <c r="S38" s="189">
        <v>68950000</v>
      </c>
    </row>
    <row r="39" spans="1:21">
      <c r="B39" s="182" t="s">
        <v>400</v>
      </c>
      <c r="H39" s="188">
        <f>COUNTIF(facilities!$H$36:$H$106,"=sold")</f>
        <v>0</v>
      </c>
      <c r="L39" s="182"/>
      <c r="M39" s="182" t="s">
        <v>407</v>
      </c>
      <c r="S39" s="189">
        <f>H34*9000000-H39*80/100*9000000</f>
        <v>0</v>
      </c>
    </row>
    <row r="40" spans="1:21">
      <c r="B40" s="182" t="s">
        <v>18</v>
      </c>
      <c r="H40" s="190">
        <f>-SUMIF(facilities!$C$21:$C$30,"&lt;0",facilities!$C$21:$C$30)</f>
        <v>14</v>
      </c>
      <c r="L40" s="182"/>
      <c r="M40" s="182" t="s">
        <v>408</v>
      </c>
      <c r="S40" s="189">
        <f>H28*6000+H30*80/100*6000</f>
        <v>0</v>
      </c>
    </row>
    <row r="41" spans="1:21">
      <c r="L41" s="182"/>
      <c r="M41" s="182" t="s">
        <v>409</v>
      </c>
      <c r="S41" s="189">
        <v>31350</v>
      </c>
    </row>
    <row r="42" spans="1:21">
      <c r="L42" s="182"/>
      <c r="M42" s="182" t="s">
        <v>410</v>
      </c>
      <c r="S42" s="191">
        <f>H35*100000-H40*60/100*100000</f>
        <v>-840000</v>
      </c>
    </row>
    <row r="43" spans="1:21">
      <c r="L43" s="182"/>
      <c r="M43" s="182" t="s">
        <v>411</v>
      </c>
      <c r="S43" s="177" t="s">
        <v>376</v>
      </c>
      <c r="T43" s="198">
        <f>SUM($S$35:$S$42)</f>
        <v>102064450</v>
      </c>
      <c r="U43" s="100" t="s">
        <v>377</v>
      </c>
    </row>
    <row r="44" spans="1:21">
      <c r="L44" s="182"/>
      <c r="S44" s="110"/>
    </row>
    <row r="45" spans="1:21" ht="13" thickBot="1">
      <c r="L45" s="199" t="s">
        <v>412</v>
      </c>
      <c r="M45" s="182"/>
      <c r="T45" s="200">
        <f>$T$11-$T$19-$T$25-$T$32-$T$43</f>
        <v>-2096897894.0657825</v>
      </c>
    </row>
    <row r="46" spans="1:21" ht="13" thickTop="1">
      <c r="M46" s="182"/>
    </row>
    <row r="316" spans="1:1">
      <c r="A316" s="179"/>
    </row>
    <row r="317" spans="1:1">
      <c r="A317" s="179"/>
    </row>
    <row r="318" spans="1:1">
      <c r="A318" s="179"/>
    </row>
    <row r="319" spans="1:1">
      <c r="A319" s="179"/>
    </row>
    <row r="320" spans="1:1">
      <c r="A320" s="179"/>
    </row>
    <row r="321" spans="1:1">
      <c r="A321" s="179"/>
    </row>
    <row r="322" spans="1:1">
      <c r="A322" s="179"/>
    </row>
    <row r="323" spans="1:1">
      <c r="A323" s="179"/>
    </row>
    <row r="325" spans="1:1">
      <c r="A325" s="179"/>
    </row>
    <row r="326" spans="1:1">
      <c r="A326" s="179"/>
    </row>
    <row r="327" spans="1:1">
      <c r="A327" s="179"/>
    </row>
    <row r="328" spans="1:1">
      <c r="A328" s="179"/>
    </row>
    <row r="329" spans="1:1">
      <c r="A329" s="179"/>
    </row>
    <row r="330" spans="1:1">
      <c r="A330" s="179"/>
    </row>
    <row r="331" spans="1:1">
      <c r="A331" s="179"/>
    </row>
    <row r="332" spans="1:1">
      <c r="A332" s="179"/>
    </row>
    <row r="334" spans="1:1">
      <c r="A334" s="179"/>
    </row>
    <row r="335" spans="1:1">
      <c r="A335" s="179"/>
    </row>
    <row r="336" spans="1:1">
      <c r="A336" s="179"/>
    </row>
    <row r="337" spans="1:1">
      <c r="A337" s="179"/>
    </row>
    <row r="338" spans="1:1">
      <c r="A338" s="179"/>
    </row>
    <row r="339" spans="1:1">
      <c r="A339" s="179"/>
    </row>
    <row r="340" spans="1:1">
      <c r="A340" s="179"/>
    </row>
    <row r="341" spans="1:1">
      <c r="A341" s="179"/>
    </row>
    <row r="343" spans="1:1">
      <c r="A343" s="179"/>
    </row>
    <row r="344" spans="1:1">
      <c r="A344" s="179"/>
    </row>
    <row r="345" spans="1:1">
      <c r="A345" s="179"/>
    </row>
    <row r="346" spans="1:1">
      <c r="A346" s="179"/>
    </row>
    <row r="347" spans="1:1">
      <c r="A347" s="179"/>
    </row>
    <row r="348" spans="1:1">
      <c r="A348" s="179"/>
    </row>
    <row r="349" spans="1:1">
      <c r="A349" s="179"/>
    </row>
    <row r="350" spans="1:1">
      <c r="A350" s="179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100" customWidth="1"/>
    <col min="2" max="2" width="15.6640625" style="100" customWidth="1"/>
    <col min="3" max="16384" width="8.83203125" style="100"/>
  </cols>
  <sheetData>
    <row r="2" spans="2:14">
      <c r="B2" s="102" t="s">
        <v>313</v>
      </c>
    </row>
    <row r="3" spans="2:14">
      <c r="B3" s="103" t="s">
        <v>314</v>
      </c>
    </row>
    <row r="4" spans="2:14">
      <c r="B4" s="170" t="s">
        <v>91</v>
      </c>
      <c r="C4" s="170" t="s">
        <v>92</v>
      </c>
      <c r="D4" s="170" t="s">
        <v>93</v>
      </c>
      <c r="E4" s="170" t="s">
        <v>94</v>
      </c>
      <c r="F4" s="170" t="s">
        <v>95</v>
      </c>
      <c r="G4" s="170" t="s">
        <v>96</v>
      </c>
      <c r="H4" s="170" t="s">
        <v>97</v>
      </c>
      <c r="I4" s="170" t="s">
        <v>98</v>
      </c>
      <c r="J4" s="170" t="s">
        <v>99</v>
      </c>
      <c r="K4" s="170" t="s">
        <v>100</v>
      </c>
      <c r="L4" s="170" t="s">
        <v>101</v>
      </c>
      <c r="M4" s="170" t="s">
        <v>102</v>
      </c>
      <c r="N4" s="170" t="s">
        <v>103</v>
      </c>
    </row>
    <row r="5" spans="2:14">
      <c r="B5" s="171" t="s">
        <v>104</v>
      </c>
      <c r="C5" s="100">
        <v>0.81220234009089987</v>
      </c>
      <c r="D5" s="100">
        <v>0.66184550088469896</v>
      </c>
      <c r="E5" s="100">
        <v>1.0312255985603151</v>
      </c>
      <c r="F5" s="100">
        <v>0.59435608810509022</v>
      </c>
      <c r="G5" s="100">
        <v>0.61748761595419221</v>
      </c>
      <c r="H5" s="100">
        <v>0.69967699492210211</v>
      </c>
      <c r="I5" s="100">
        <v>0.68020184257664129</v>
      </c>
      <c r="J5" s="100">
        <v>0.6792570322031446</v>
      </c>
      <c r="K5" s="100">
        <v>0.63706487451071381</v>
      </c>
      <c r="L5" s="100">
        <v>0.94201155875411302</v>
      </c>
      <c r="M5" s="100">
        <v>0.52485218545131629</v>
      </c>
      <c r="N5" s="100">
        <v>0.58061100835209456</v>
      </c>
    </row>
    <row r="6" spans="2:14">
      <c r="B6" s="171" t="s">
        <v>105</v>
      </c>
      <c r="C6" s="100">
        <v>0.69405306973627978</v>
      </c>
      <c r="D6" s="100">
        <v>0.77570406314354112</v>
      </c>
      <c r="E6" s="100">
        <v>0.84202286077100585</v>
      </c>
      <c r="F6" s="100">
        <v>0.66444379340357729</v>
      </c>
      <c r="G6" s="100">
        <v>0.69350334760618604</v>
      </c>
      <c r="H6" s="100">
        <v>0.63518064638512672</v>
      </c>
      <c r="I6" s="100">
        <v>0.67370382220619074</v>
      </c>
      <c r="J6" s="100">
        <v>0.64380759038108082</v>
      </c>
      <c r="K6" s="100">
        <v>0.67909600199901432</v>
      </c>
      <c r="L6" s="100">
        <v>0.75761286389128968</v>
      </c>
      <c r="M6" s="100">
        <v>0.6853758768014192</v>
      </c>
      <c r="N6" s="100">
        <v>0.6959488141065181</v>
      </c>
    </row>
    <row r="7" spans="2:14">
      <c r="B7" s="171" t="s">
        <v>106</v>
      </c>
      <c r="C7" s="100">
        <v>0.77921511598366688</v>
      </c>
      <c r="D7" s="100">
        <v>0.74986085538637248</v>
      </c>
      <c r="E7" s="100">
        <v>0.76021836526779918</v>
      </c>
      <c r="F7" s="100">
        <v>0.76477532698583006</v>
      </c>
      <c r="G7" s="100">
        <v>0.70782757639592786</v>
      </c>
      <c r="H7" s="100">
        <v>0.93098720510794719</v>
      </c>
      <c r="I7" s="100">
        <v>0.75904793213371002</v>
      </c>
      <c r="J7" s="100">
        <v>0.70273806772392178</v>
      </c>
      <c r="K7" s="100">
        <v>0.75781574011271291</v>
      </c>
      <c r="L7" s="100">
        <v>0.70452827609466928</v>
      </c>
      <c r="M7" s="100">
        <v>0.72050697527872465</v>
      </c>
      <c r="N7" s="100">
        <v>0.75779228097207563</v>
      </c>
    </row>
    <row r="8" spans="2:14">
      <c r="B8" s="171" t="s">
        <v>107</v>
      </c>
      <c r="C8" s="100">
        <v>0.79608015351066497</v>
      </c>
      <c r="D8" s="100">
        <v>0.69022386255116819</v>
      </c>
      <c r="E8" s="100">
        <v>0.73316475746301901</v>
      </c>
      <c r="F8" s="100">
        <v>0.72564020174951505</v>
      </c>
      <c r="G8" s="100">
        <v>0.7245059237527538</v>
      </c>
      <c r="H8" s="100">
        <v>0.69928596626459782</v>
      </c>
      <c r="I8" s="100">
        <v>0.70756304476929355</v>
      </c>
      <c r="J8" s="100">
        <v>0.78900558338818516</v>
      </c>
      <c r="K8" s="100">
        <v>0.68277826832913158</v>
      </c>
      <c r="L8" s="100">
        <v>0.69324540489408315</v>
      </c>
      <c r="M8" s="100">
        <v>0.71308630800326023</v>
      </c>
      <c r="N8" s="100">
        <v>0.71981695650367405</v>
      </c>
    </row>
    <row r="9" spans="2:14">
      <c r="B9" s="171" t="s">
        <v>108</v>
      </c>
      <c r="C9" s="100">
        <v>2.0490955686569214</v>
      </c>
      <c r="D9" s="100">
        <v>2.0432240998744966</v>
      </c>
      <c r="E9" s="100">
        <v>2.0280443167686464</v>
      </c>
      <c r="F9" s="100">
        <v>2.0907162344455719</v>
      </c>
      <c r="G9" s="100">
        <v>2.09505277633667</v>
      </c>
      <c r="H9" s="100">
        <v>2.0737362658977507</v>
      </c>
      <c r="I9" s="100">
        <v>2.056356451511383</v>
      </c>
      <c r="J9" s="100">
        <v>2.0712339317798616</v>
      </c>
      <c r="K9" s="100">
        <v>2.0821373796463014</v>
      </c>
      <c r="L9" s="100">
        <v>2.0515693700313569</v>
      </c>
      <c r="M9" s="100">
        <v>2.0305963969230652</v>
      </c>
      <c r="N9" s="100">
        <v>2.0502963221073149</v>
      </c>
    </row>
    <row r="10" spans="2:14">
      <c r="B10" s="171" t="s">
        <v>109</v>
      </c>
      <c r="C10" s="100">
        <v>0.65460352897644047</v>
      </c>
      <c r="D10" s="100">
        <v>0.66021096110343935</v>
      </c>
      <c r="E10" s="100">
        <v>0.69155150651931763</v>
      </c>
      <c r="F10" s="100">
        <v>0.67179134488105774</v>
      </c>
      <c r="G10" s="100">
        <v>0.65203740596771242</v>
      </c>
      <c r="H10" s="100">
        <v>0.61715249419212348</v>
      </c>
      <c r="I10" s="100">
        <v>0.6979974150657654</v>
      </c>
      <c r="J10" s="100">
        <v>0.6456420958042145</v>
      </c>
      <c r="K10" s="100">
        <v>0.67591972351074225</v>
      </c>
      <c r="L10" s="100">
        <v>0.63420183062553404</v>
      </c>
      <c r="M10" s="100">
        <v>0.60576053857803347</v>
      </c>
      <c r="N10" s="100">
        <v>0.67061932682991032</v>
      </c>
    </row>
    <row r="11" spans="2:14">
      <c r="B11" s="172"/>
      <c r="C11" s="101"/>
      <c r="D11" s="101"/>
      <c r="E11" s="101"/>
      <c r="F11" s="101"/>
      <c r="G11" s="101"/>
    </row>
    <row r="12" spans="2:14">
      <c r="B12" s="104" t="s">
        <v>315</v>
      </c>
      <c r="C12" s="101"/>
      <c r="D12" s="101"/>
      <c r="E12" s="101"/>
      <c r="F12" s="101"/>
      <c r="G12" s="101"/>
    </row>
    <row r="13" spans="2:14">
      <c r="B13" s="171" t="s">
        <v>316</v>
      </c>
      <c r="C13" s="171" t="s">
        <v>92</v>
      </c>
      <c r="D13" s="171" t="s">
        <v>93</v>
      </c>
      <c r="E13" s="170" t="s">
        <v>94</v>
      </c>
      <c r="F13" s="170" t="s">
        <v>95</v>
      </c>
      <c r="G13" s="170" t="s">
        <v>96</v>
      </c>
      <c r="H13" s="170" t="s">
        <v>97</v>
      </c>
      <c r="I13" s="170" t="s">
        <v>98</v>
      </c>
      <c r="J13" s="170" t="s">
        <v>99</v>
      </c>
      <c r="K13" s="170" t="s">
        <v>100</v>
      </c>
      <c r="L13" s="170" t="s">
        <v>101</v>
      </c>
      <c r="M13" s="170" t="s">
        <v>102</v>
      </c>
      <c r="N13" s="170" t="s">
        <v>103</v>
      </c>
    </row>
    <row r="14" spans="2:14">
      <c r="B14" s="170" t="s">
        <v>317</v>
      </c>
      <c r="C14" s="101">
        <v>0.35647184300833507</v>
      </c>
      <c r="D14" s="101">
        <v>0.35779502143257702</v>
      </c>
      <c r="E14" s="101">
        <v>0.35911447667450647</v>
      </c>
      <c r="F14" s="101">
        <v>0.36042649602816546</v>
      </c>
      <c r="G14" s="101">
        <v>0.36172738771082691</v>
      </c>
      <c r="H14" s="100">
        <v>0.36301349125099691</v>
      </c>
      <c r="I14" s="100">
        <v>0.36428118778831226</v>
      </c>
      <c r="J14" s="100">
        <v>0.36552691025635237</v>
      </c>
      <c r="K14" s="100">
        <v>0.3667471534197127</v>
      </c>
      <c r="L14" s="100">
        <v>0.36793848373709603</v>
      </c>
      <c r="M14" s="100">
        <v>0.36909754902267117</v>
      </c>
      <c r="N14" s="100">
        <v>0.37022108787851066</v>
      </c>
    </row>
    <row r="15" spans="2:14">
      <c r="B15" s="170" t="s">
        <v>318</v>
      </c>
      <c r="C15" s="100">
        <v>1.0333031631661038</v>
      </c>
      <c r="D15" s="100">
        <v>1.0360427994055008</v>
      </c>
      <c r="E15" s="100">
        <v>1.038774726809111</v>
      </c>
      <c r="F15" s="100">
        <v>1.0414912582324021</v>
      </c>
      <c r="G15" s="100">
        <v>1.044184749852318</v>
      </c>
      <c r="H15" s="100">
        <v>1.0468476226755996</v>
      </c>
      <c r="I15" s="100">
        <v>1.0494723838646864</v>
      </c>
      <c r="J15" s="100">
        <v>1.0520516478211925</v>
      </c>
      <c r="K15" s="100">
        <v>1.0545781569676314</v>
      </c>
      <c r="L15" s="100">
        <v>1.0570448021689132</v>
      </c>
      <c r="M15" s="100">
        <v>1.0594446427361501</v>
      </c>
      <c r="N15" s="100">
        <v>1.0617709259564889</v>
      </c>
    </row>
    <row r="16" spans="2:14">
      <c r="B16" s="101"/>
    </row>
    <row r="17" spans="2:14">
      <c r="B17" s="103" t="s">
        <v>319</v>
      </c>
    </row>
    <row r="18" spans="2:14">
      <c r="B18" s="99" t="s">
        <v>91</v>
      </c>
      <c r="C18" s="99" t="s">
        <v>92</v>
      </c>
      <c r="D18" s="99" t="s">
        <v>93</v>
      </c>
      <c r="E18" s="99" t="s">
        <v>94</v>
      </c>
      <c r="F18" s="99" t="s">
        <v>95</v>
      </c>
      <c r="G18" s="99" t="s">
        <v>96</v>
      </c>
      <c r="H18" s="99" t="s">
        <v>97</v>
      </c>
      <c r="I18" s="99" t="s">
        <v>98</v>
      </c>
      <c r="J18" s="99" t="s">
        <v>99</v>
      </c>
      <c r="K18" s="99" t="s">
        <v>100</v>
      </c>
      <c r="L18" s="99" t="s">
        <v>101</v>
      </c>
      <c r="M18" s="99" t="s">
        <v>102</v>
      </c>
      <c r="N18" s="99" t="s">
        <v>103</v>
      </c>
    </row>
    <row r="19" spans="2:14">
      <c r="B19" s="173" t="s">
        <v>104</v>
      </c>
      <c r="C19" s="100">
        <f>C5</f>
        <v>0.81220234009089987</v>
      </c>
      <c r="D19" s="100">
        <f t="shared" ref="D19:N20" si="0">D5</f>
        <v>0.66184550088469896</v>
      </c>
      <c r="E19" s="100">
        <f t="shared" si="0"/>
        <v>1.0312255985603151</v>
      </c>
      <c r="F19" s="100">
        <f t="shared" si="0"/>
        <v>0.59435608810509022</v>
      </c>
      <c r="G19" s="100">
        <f t="shared" si="0"/>
        <v>0.61748761595419221</v>
      </c>
      <c r="H19" s="100">
        <f t="shared" si="0"/>
        <v>0.69967699492210211</v>
      </c>
      <c r="I19" s="100">
        <f t="shared" si="0"/>
        <v>0.68020184257664129</v>
      </c>
      <c r="J19" s="100">
        <f t="shared" si="0"/>
        <v>0.6792570322031446</v>
      </c>
      <c r="K19" s="100">
        <f t="shared" si="0"/>
        <v>0.63706487451071381</v>
      </c>
      <c r="L19" s="100">
        <f t="shared" si="0"/>
        <v>0.94201155875411302</v>
      </c>
      <c r="M19" s="100">
        <f t="shared" si="0"/>
        <v>0.52485218545131629</v>
      </c>
      <c r="N19" s="100">
        <f t="shared" si="0"/>
        <v>0.58061100835209456</v>
      </c>
    </row>
    <row r="20" spans="2:14">
      <c r="B20" s="173" t="s">
        <v>105</v>
      </c>
      <c r="C20" s="100">
        <f>C6</f>
        <v>0.69405306973627978</v>
      </c>
      <c r="D20" s="100">
        <f t="shared" si="0"/>
        <v>0.77570406314354112</v>
      </c>
      <c r="E20" s="100">
        <f t="shared" si="0"/>
        <v>0.84202286077100585</v>
      </c>
      <c r="F20" s="100">
        <f t="shared" si="0"/>
        <v>0.66444379340357729</v>
      </c>
      <c r="G20" s="100">
        <f t="shared" si="0"/>
        <v>0.69350334760618604</v>
      </c>
      <c r="H20" s="100">
        <f t="shared" si="0"/>
        <v>0.63518064638512672</v>
      </c>
      <c r="I20" s="100">
        <f t="shared" si="0"/>
        <v>0.67370382220619074</v>
      </c>
      <c r="J20" s="100">
        <f t="shared" si="0"/>
        <v>0.64380759038108082</v>
      </c>
      <c r="K20" s="100">
        <f t="shared" si="0"/>
        <v>0.67909600199901432</v>
      </c>
      <c r="L20" s="100">
        <f t="shared" si="0"/>
        <v>0.75761286389128968</v>
      </c>
      <c r="M20" s="100">
        <f t="shared" si="0"/>
        <v>0.6853758768014192</v>
      </c>
      <c r="N20" s="100">
        <f t="shared" si="0"/>
        <v>0.6959488141065181</v>
      </c>
    </row>
    <row r="21" spans="2:14">
      <c r="B21" s="173" t="s">
        <v>106</v>
      </c>
      <c r="C21" s="100">
        <f t="shared" ref="C21:N22" si="1">C7</f>
        <v>0.77921511598366688</v>
      </c>
      <c r="D21" s="100">
        <f t="shared" si="1"/>
        <v>0.74986085538637248</v>
      </c>
      <c r="E21" s="100">
        <f t="shared" si="1"/>
        <v>0.76021836526779918</v>
      </c>
      <c r="F21" s="100">
        <f t="shared" si="1"/>
        <v>0.76477532698583006</v>
      </c>
      <c r="G21" s="100">
        <f t="shared" si="1"/>
        <v>0.70782757639592786</v>
      </c>
      <c r="H21" s="100">
        <f t="shared" si="1"/>
        <v>0.93098720510794719</v>
      </c>
      <c r="I21" s="100">
        <f t="shared" si="1"/>
        <v>0.75904793213371002</v>
      </c>
      <c r="J21" s="100">
        <f t="shared" si="1"/>
        <v>0.70273806772392178</v>
      </c>
      <c r="K21" s="100">
        <f t="shared" si="1"/>
        <v>0.75781574011271291</v>
      </c>
      <c r="L21" s="100">
        <f t="shared" si="1"/>
        <v>0.70452827609466928</v>
      </c>
      <c r="M21" s="100">
        <f t="shared" si="1"/>
        <v>0.72050697527872465</v>
      </c>
      <c r="N21" s="100">
        <f t="shared" si="1"/>
        <v>0.75779228097207563</v>
      </c>
    </row>
    <row r="22" spans="2:14">
      <c r="B22" s="173" t="s">
        <v>107</v>
      </c>
      <c r="C22" s="100">
        <f t="shared" si="1"/>
        <v>0.79608015351066497</v>
      </c>
      <c r="D22" s="100">
        <f t="shared" si="1"/>
        <v>0.69022386255116819</v>
      </c>
      <c r="E22" s="100">
        <f t="shared" si="1"/>
        <v>0.73316475746301901</v>
      </c>
      <c r="F22" s="100">
        <f t="shared" si="1"/>
        <v>0.72564020174951505</v>
      </c>
      <c r="G22" s="100">
        <f t="shared" si="1"/>
        <v>0.7245059237527538</v>
      </c>
      <c r="H22" s="100">
        <f t="shared" si="1"/>
        <v>0.69928596626459782</v>
      </c>
      <c r="I22" s="100">
        <f t="shared" si="1"/>
        <v>0.70756304476929355</v>
      </c>
      <c r="J22" s="100">
        <f t="shared" si="1"/>
        <v>0.78900558338818516</v>
      </c>
      <c r="K22" s="100">
        <f t="shared" si="1"/>
        <v>0.68277826832913158</v>
      </c>
      <c r="L22" s="100">
        <f t="shared" si="1"/>
        <v>0.69324540489408315</v>
      </c>
      <c r="M22" s="100">
        <f t="shared" si="1"/>
        <v>0.71308630800326023</v>
      </c>
      <c r="N22" s="100">
        <f t="shared" si="1"/>
        <v>0.71981695650367405</v>
      </c>
    </row>
    <row r="23" spans="2:14">
      <c r="B23" s="173" t="s">
        <v>108</v>
      </c>
      <c r="C23" s="100">
        <f>C9*C14</f>
        <v>0.7304448738593452</v>
      </c>
      <c r="D23" s="100">
        <f t="shared" ref="D23:N24" si="2">D9*D14</f>
        <v>0.73105541060615342</v>
      </c>
      <c r="E23" s="100">
        <f t="shared" si="2"/>
        <v>0.72830007348907944</v>
      </c>
      <c r="F23" s="100">
        <f t="shared" si="2"/>
        <v>0.75354952657041796</v>
      </c>
      <c r="G23" s="100">
        <f t="shared" si="2"/>
        <v>0.757837967900579</v>
      </c>
      <c r="H23" s="100">
        <f t="shared" si="2"/>
        <v>0.75279424181734811</v>
      </c>
      <c r="I23" s="100">
        <f t="shared" si="2"/>
        <v>0.74909197067272559</v>
      </c>
      <c r="J23" s="100">
        <f t="shared" si="2"/>
        <v>0.75709173950160935</v>
      </c>
      <c r="K23" s="100">
        <f t="shared" si="2"/>
        <v>0.76361795701406066</v>
      </c>
      <c r="L23" s="100">
        <f t="shared" si="2"/>
        <v>0.75485132329080673</v>
      </c>
      <c r="M23" s="100">
        <f t="shared" si="2"/>
        <v>0.74948815315857042</v>
      </c>
      <c r="N23" s="100">
        <f t="shared" si="2"/>
        <v>0.75906293484387943</v>
      </c>
    </row>
    <row r="24" spans="2:14">
      <c r="B24" s="173" t="s">
        <v>109</v>
      </c>
      <c r="C24" s="100">
        <f>C10*C15</f>
        <v>0.6764038971110502</v>
      </c>
      <c r="D24" s="100">
        <f t="shared" si="2"/>
        <v>0.68400681233980354</v>
      </c>
      <c r="E24" s="100">
        <f t="shared" si="2"/>
        <v>0.71836622725903332</v>
      </c>
      <c r="F24" s="100">
        <f t="shared" si="2"/>
        <v>0.69966481304981043</v>
      </c>
      <c r="G24" s="100">
        <f t="shared" si="2"/>
        <v>0.6808475156447501</v>
      </c>
      <c r="H24" s="100">
        <f t="shared" si="2"/>
        <v>0.64606462137334131</v>
      </c>
      <c r="I24" s="100">
        <f t="shared" si="2"/>
        <v>0.73252901112045787</v>
      </c>
      <c r="J24" s="100">
        <f t="shared" si="2"/>
        <v>0.67924883079355214</v>
      </c>
      <c r="K24" s="100">
        <f t="shared" si="2"/>
        <v>0.71281017627802956</v>
      </c>
      <c r="L24" s="100">
        <f t="shared" si="2"/>
        <v>0.67037974858873017</v>
      </c>
      <c r="M24" s="100">
        <f t="shared" si="2"/>
        <v>0.64176975737746256</v>
      </c>
      <c r="N24" s="100">
        <f t="shared" si="2"/>
        <v>0.71204410361251114</v>
      </c>
    </row>
    <row r="25" spans="2:14">
      <c r="B25" s="172"/>
    </row>
    <row r="26" spans="2:14">
      <c r="B26" s="104" t="s">
        <v>320</v>
      </c>
    </row>
    <row r="27" spans="2:14">
      <c r="B27" s="99" t="s">
        <v>321</v>
      </c>
      <c r="C27" s="99" t="s">
        <v>92</v>
      </c>
      <c r="D27" s="99" t="s">
        <v>93</v>
      </c>
      <c r="E27" s="99" t="s">
        <v>94</v>
      </c>
      <c r="F27" s="99" t="s">
        <v>95</v>
      </c>
      <c r="G27" s="99" t="s">
        <v>96</v>
      </c>
      <c r="H27" s="99" t="s">
        <v>97</v>
      </c>
      <c r="I27" s="99" t="s">
        <v>98</v>
      </c>
      <c r="J27" s="99" t="s">
        <v>99</v>
      </c>
      <c r="K27" s="99" t="s">
        <v>100</v>
      </c>
      <c r="L27" s="99" t="s">
        <v>101</v>
      </c>
      <c r="M27" s="99" t="s">
        <v>102</v>
      </c>
      <c r="N27" s="99" t="s">
        <v>103</v>
      </c>
    </row>
    <row r="28" spans="2:14">
      <c r="B28" s="99" t="s">
        <v>104</v>
      </c>
      <c r="C28" s="100">
        <f>IF(C19&lt;=raw_materials!$D17,raw_materials!$C17,IF(C19&lt;=raw_materials!$F17,raw_materials!$E17,IF(C19&lt;=raw_materials!$H17,raw_materials!$G17,0)))</f>
        <v>1</v>
      </c>
      <c r="D28" s="100">
        <f>IF(D19&lt;=raw_materials!$D17,raw_materials!$C17,IF(D19&lt;=raw_materials!$F17,raw_materials!$E17,IF(D19&lt;=raw_materials!$H17,raw_materials!$G17,0)))</f>
        <v>1</v>
      </c>
      <c r="E28" s="100">
        <f>IF(E19&lt;=raw_materials!$D17,raw_materials!$C17,IF(E19&lt;=raw_materials!$F17,raw_materials!$E17,IF(E19&lt;=raw_materials!$H17,raw_materials!$G17,0)))</f>
        <v>1</v>
      </c>
      <c r="F28" s="100">
        <f>IF(F19&lt;=raw_materials!$D17,raw_materials!$C17,IF(F19&lt;=raw_materials!$F17,raw_materials!$E17,IF(F19&lt;=raw_materials!$H17,raw_materials!$G17,0)))</f>
        <v>1</v>
      </c>
      <c r="G28" s="100">
        <f>IF(G19&lt;=raw_materials!$D17,raw_materials!$C17,IF(G19&lt;=raw_materials!$F17,raw_materials!$E17,IF(G19&lt;=raw_materials!$H17,raw_materials!$G17,0)))</f>
        <v>1</v>
      </c>
      <c r="H28" s="100">
        <f>IF(H19&lt;=raw_materials!$D17,raw_materials!$C17,IF(H19&lt;=raw_materials!$F17,raw_materials!$E17,IF(H19&lt;=raw_materials!$H17,raw_materials!$G17,0)))</f>
        <v>1</v>
      </c>
      <c r="I28" s="100">
        <f>IF(I19&lt;=raw_materials!$D17,raw_materials!$C17,IF(I19&lt;=raw_materials!$F17,raw_materials!$E17,IF(I19&lt;=raw_materials!$H17,raw_materials!$G17,0)))</f>
        <v>1</v>
      </c>
      <c r="J28" s="100">
        <f>IF(J19&lt;=raw_materials!$D17,raw_materials!$C17,IF(J19&lt;=raw_materials!$F17,raw_materials!$E17,IF(J19&lt;=raw_materials!$H17,raw_materials!$G17,0)))</f>
        <v>1</v>
      </c>
      <c r="K28" s="100">
        <f>IF(K19&lt;=raw_materials!$D17,raw_materials!$C17,IF(K19&lt;=raw_materials!$F17,raw_materials!$E17,IF(K19&lt;=raw_materials!$H17,raw_materials!$G17,0)))</f>
        <v>1</v>
      </c>
      <c r="L28" s="100">
        <f>IF(L19&lt;=raw_materials!$D17,raw_materials!$C17,IF(L19&lt;=raw_materials!$F17,raw_materials!$E17,IF(L19&lt;=raw_materials!$H17,raw_materials!$G17,0)))</f>
        <v>1</v>
      </c>
      <c r="M28" s="100">
        <f>IF(M19&lt;=raw_materials!$D17,raw_materials!$C17,IF(M19&lt;=raw_materials!$F17,raw_materials!$E17,IF(M19&lt;=raw_materials!$H17,raw_materials!$G17,0)))</f>
        <v>1</v>
      </c>
      <c r="N28" s="100">
        <f>IF(N19&lt;=raw_materials!$D17,raw_materials!$C17,IF(N19&lt;=raw_materials!$F17,raw_materials!$E17,IF(N19&lt;=raw_materials!$H17,raw_materials!$G17,0)))</f>
        <v>1</v>
      </c>
    </row>
    <row r="29" spans="2:14">
      <c r="B29" s="99" t="s">
        <v>105</v>
      </c>
      <c r="C29" s="100">
        <f>IF(C20&lt;=raw_materials!$D18,raw_materials!$C18,IF(C20&lt;=raw_materials!$F18,raw_materials!$E18,IF(C20&lt;=raw_materials!$H18,raw_materials!$G18,0)))</f>
        <v>1</v>
      </c>
      <c r="D29" s="100">
        <f>IF(D20&lt;=raw_materials!$D18,raw_materials!$C18,IF(D20&lt;=raw_materials!$F18,raw_materials!$E18,IF(D20&lt;=raw_materials!$H18,raw_materials!$G18,0)))</f>
        <v>1</v>
      </c>
      <c r="E29" s="100">
        <f>IF(E20&lt;=raw_materials!$D18,raw_materials!$C18,IF(E20&lt;=raw_materials!$F18,raw_materials!$E18,IF(E20&lt;=raw_materials!$H18,raw_materials!$G18,0)))</f>
        <v>1</v>
      </c>
      <c r="F29" s="100">
        <f>IF(F20&lt;=raw_materials!$D18,raw_materials!$C18,IF(F20&lt;=raw_materials!$F18,raw_materials!$E18,IF(F20&lt;=raw_materials!$H18,raw_materials!$G18,0)))</f>
        <v>1</v>
      </c>
      <c r="G29" s="100">
        <f>IF(G20&lt;=raw_materials!$D18,raw_materials!$C18,IF(G20&lt;=raw_materials!$F18,raw_materials!$E18,IF(G20&lt;=raw_materials!$H18,raw_materials!$G18,0)))</f>
        <v>1</v>
      </c>
      <c r="H29" s="100">
        <f>IF(H20&lt;=raw_materials!$D18,raw_materials!$C18,IF(H20&lt;=raw_materials!$F18,raw_materials!$E18,IF(H20&lt;=raw_materials!$H18,raw_materials!$G18,0)))</f>
        <v>1</v>
      </c>
      <c r="I29" s="100">
        <f>IF(I20&lt;=raw_materials!$D18,raw_materials!$C18,IF(I20&lt;=raw_materials!$F18,raw_materials!$E18,IF(I20&lt;=raw_materials!$H18,raw_materials!$G18,0)))</f>
        <v>1</v>
      </c>
      <c r="J29" s="100">
        <f>IF(J20&lt;=raw_materials!$D18,raw_materials!$C18,IF(J20&lt;=raw_materials!$F18,raw_materials!$E18,IF(J20&lt;=raw_materials!$H18,raw_materials!$G18,0)))</f>
        <v>1</v>
      </c>
      <c r="K29" s="100">
        <f>IF(K20&lt;=raw_materials!$D18,raw_materials!$C18,IF(K20&lt;=raw_materials!$F18,raw_materials!$E18,IF(K20&lt;=raw_materials!$H18,raw_materials!$G18,0)))</f>
        <v>1</v>
      </c>
      <c r="L29" s="100">
        <f>IF(L20&lt;=raw_materials!$D18,raw_materials!$C18,IF(L20&lt;=raw_materials!$F18,raw_materials!$E18,IF(L20&lt;=raw_materials!$H18,raw_materials!$G18,0)))</f>
        <v>1</v>
      </c>
      <c r="M29" s="100">
        <f>IF(M20&lt;=raw_materials!$D18,raw_materials!$C18,IF(M20&lt;=raw_materials!$F18,raw_materials!$E18,IF(M20&lt;=raw_materials!$H18,raw_materials!$G18,0)))</f>
        <v>1</v>
      </c>
      <c r="N29" s="100">
        <f>IF(N20&lt;=raw_materials!$D18,raw_materials!$C18,IF(N20&lt;=raw_materials!$F18,raw_materials!$E18,IF(N20&lt;=raw_materials!$H18,raw_materials!$G18,0)))</f>
        <v>1</v>
      </c>
    </row>
    <row r="30" spans="2:14">
      <c r="B30" s="99" t="s">
        <v>106</v>
      </c>
      <c r="C30" s="100">
        <f>IF(C21&lt;=raw_materials!$D19,raw_materials!$C19,IF(C21&lt;=raw_materials!$F19,raw_materials!$E19,IF(C21&lt;=raw_materials!$H19,raw_materials!$G19,0)))</f>
        <v>1</v>
      </c>
      <c r="D30" s="100">
        <f>IF(D21&lt;=raw_materials!$D19,raw_materials!$C19,IF(D21&lt;=raw_materials!$F19,raw_materials!$E19,IF(D21&lt;=raw_materials!$H19,raw_materials!$G19,0)))</f>
        <v>1</v>
      </c>
      <c r="E30" s="100">
        <f>IF(E21&lt;=raw_materials!$D19,raw_materials!$C19,IF(E21&lt;=raw_materials!$F19,raw_materials!$E19,IF(E21&lt;=raw_materials!$H19,raw_materials!$G19,0)))</f>
        <v>1</v>
      </c>
      <c r="F30" s="100">
        <f>IF(F21&lt;=raw_materials!$D19,raw_materials!$C19,IF(F21&lt;=raw_materials!$F19,raw_materials!$E19,IF(F21&lt;=raw_materials!$H19,raw_materials!$G19,0)))</f>
        <v>1</v>
      </c>
      <c r="G30" s="100">
        <f>IF(G21&lt;=raw_materials!$D19,raw_materials!$C19,IF(G21&lt;=raw_materials!$F19,raw_materials!$E19,IF(G21&lt;=raw_materials!$H19,raw_materials!$G19,0)))</f>
        <v>1</v>
      </c>
      <c r="H30" s="100">
        <f>IF(H21&lt;=raw_materials!$D19,raw_materials!$C19,IF(H21&lt;=raw_materials!$F19,raw_materials!$E19,IF(H21&lt;=raw_materials!$H19,raw_materials!$G19,0)))</f>
        <v>1</v>
      </c>
      <c r="I30" s="100">
        <f>IF(I21&lt;=raw_materials!$D19,raw_materials!$C19,IF(I21&lt;=raw_materials!$F19,raw_materials!$E19,IF(I21&lt;=raw_materials!$H19,raw_materials!$G19,0)))</f>
        <v>1</v>
      </c>
      <c r="J30" s="100">
        <f>IF(J21&lt;=raw_materials!$D19,raw_materials!$C19,IF(J21&lt;=raw_materials!$F19,raw_materials!$E19,IF(J21&lt;=raw_materials!$H19,raw_materials!$G19,0)))</f>
        <v>1</v>
      </c>
      <c r="K30" s="100">
        <f>IF(K21&lt;=raw_materials!$D19,raw_materials!$C19,IF(K21&lt;=raw_materials!$F19,raw_materials!$E19,IF(K21&lt;=raw_materials!$H19,raw_materials!$G19,0)))</f>
        <v>1</v>
      </c>
      <c r="L30" s="100">
        <f>IF(L21&lt;=raw_materials!$D19,raw_materials!$C19,IF(L21&lt;=raw_materials!$F19,raw_materials!$E19,IF(L21&lt;=raw_materials!$H19,raw_materials!$G19,0)))</f>
        <v>1</v>
      </c>
      <c r="M30" s="100">
        <f>IF(M21&lt;=raw_materials!$D19,raw_materials!$C19,IF(M21&lt;=raw_materials!$F19,raw_materials!$E19,IF(M21&lt;=raw_materials!$H19,raw_materials!$G19,0)))</f>
        <v>1</v>
      </c>
      <c r="N30" s="100">
        <f>IF(N21&lt;=raw_materials!$D19,raw_materials!$C19,IF(N21&lt;=raw_materials!$F19,raw_materials!$E19,IF(N21&lt;=raw_materials!$H19,raw_materials!$G19,0)))</f>
        <v>1</v>
      </c>
    </row>
    <row r="31" spans="2:14">
      <c r="B31" s="99" t="s">
        <v>107</v>
      </c>
      <c r="C31" s="100">
        <f>IF(C22&lt;=raw_materials!$D20,raw_materials!$C20,IF(C22&lt;=raw_materials!$F20,raw_materials!$E20,IF(C22&lt;=raw_materials!$H20,raw_materials!$G20,0)))</f>
        <v>1</v>
      </c>
      <c r="D31" s="100">
        <f>IF(D22&lt;=raw_materials!$D20,raw_materials!$C20,IF(D22&lt;=raw_materials!$F20,raw_materials!$E20,IF(D22&lt;=raw_materials!$H20,raw_materials!$G20,0)))</f>
        <v>1</v>
      </c>
      <c r="E31" s="100">
        <f>IF(E22&lt;=raw_materials!$D20,raw_materials!$C20,IF(E22&lt;=raw_materials!$F20,raw_materials!$E20,IF(E22&lt;=raw_materials!$H20,raw_materials!$G20,0)))</f>
        <v>1</v>
      </c>
      <c r="F31" s="100">
        <f>IF(F22&lt;=raw_materials!$D20,raw_materials!$C20,IF(F22&lt;=raw_materials!$F20,raw_materials!$E20,IF(F22&lt;=raw_materials!$H20,raw_materials!$G20,0)))</f>
        <v>1</v>
      </c>
      <c r="G31" s="100">
        <f>IF(G22&lt;=raw_materials!$D20,raw_materials!$C20,IF(G22&lt;=raw_materials!$F20,raw_materials!$E20,IF(G22&lt;=raw_materials!$H20,raw_materials!$G20,0)))</f>
        <v>1</v>
      </c>
      <c r="H31" s="100">
        <f>IF(H22&lt;=raw_materials!$D20,raw_materials!$C20,IF(H22&lt;=raw_materials!$F20,raw_materials!$E20,IF(H22&lt;=raw_materials!$H20,raw_materials!$G20,0)))</f>
        <v>1</v>
      </c>
      <c r="I31" s="100">
        <f>IF(I22&lt;=raw_materials!$D20,raw_materials!$C20,IF(I22&lt;=raw_materials!$F20,raw_materials!$E20,IF(I22&lt;=raw_materials!$H20,raw_materials!$G20,0)))</f>
        <v>1</v>
      </c>
      <c r="J31" s="100">
        <f>IF(J22&lt;=raw_materials!$D20,raw_materials!$C20,IF(J22&lt;=raw_materials!$F20,raw_materials!$E20,IF(J22&lt;=raw_materials!$H20,raw_materials!$G20,0)))</f>
        <v>1</v>
      </c>
      <c r="K31" s="100">
        <f>IF(K22&lt;=raw_materials!$D20,raw_materials!$C20,IF(K22&lt;=raw_materials!$F20,raw_materials!$E20,IF(K22&lt;=raw_materials!$H20,raw_materials!$G20,0)))</f>
        <v>1</v>
      </c>
      <c r="L31" s="100">
        <f>IF(L22&lt;=raw_materials!$D20,raw_materials!$C20,IF(L22&lt;=raw_materials!$F20,raw_materials!$E20,IF(L22&lt;=raw_materials!$H20,raw_materials!$G20,0)))</f>
        <v>1</v>
      </c>
      <c r="M31" s="100">
        <f>IF(M22&lt;=raw_materials!$D20,raw_materials!$C20,IF(M22&lt;=raw_materials!$F20,raw_materials!$E20,IF(M22&lt;=raw_materials!$H20,raw_materials!$G20,0)))</f>
        <v>1</v>
      </c>
      <c r="N31" s="100">
        <f>IF(N22&lt;=raw_materials!$D20,raw_materials!$C20,IF(N22&lt;=raw_materials!$F20,raw_materials!$E20,IF(N22&lt;=raw_materials!$H20,raw_materials!$G20,0)))</f>
        <v>1</v>
      </c>
    </row>
    <row r="32" spans="2:14">
      <c r="B32" s="99" t="s">
        <v>108</v>
      </c>
      <c r="C32" s="100">
        <f>IF(C23&lt;=raw_materials!$D21,raw_materials!$C21,IF(C23&lt;=raw_materials!$F21,raw_materials!$E21,IF(C23&lt;=raw_materials!$H21,raw_materials!$G21,0)))</f>
        <v>1</v>
      </c>
      <c r="D32" s="100">
        <f>IF(D23&lt;=raw_materials!$D21,raw_materials!$C21,IF(D23&lt;=raw_materials!$F21,raw_materials!$E21,IF(D23&lt;=raw_materials!$H21,raw_materials!$G21,0)))</f>
        <v>1</v>
      </c>
      <c r="E32" s="100">
        <f>IF(E23&lt;=raw_materials!$D21,raw_materials!$C21,IF(E23&lt;=raw_materials!$F21,raw_materials!$E21,IF(E23&lt;=raw_materials!$H21,raw_materials!$G21,0)))</f>
        <v>1</v>
      </c>
      <c r="F32" s="100">
        <f>IF(F23&lt;=raw_materials!$D21,raw_materials!$C21,IF(F23&lt;=raw_materials!$F21,raw_materials!$E21,IF(F23&lt;=raw_materials!$H21,raw_materials!$G21,0)))</f>
        <v>1</v>
      </c>
      <c r="G32" s="100">
        <f>IF(G23&lt;=raw_materials!$D21,raw_materials!$C21,IF(G23&lt;=raw_materials!$F21,raw_materials!$E21,IF(G23&lt;=raw_materials!$H21,raw_materials!$G21,0)))</f>
        <v>1</v>
      </c>
      <c r="H32" s="100">
        <f>IF(H23&lt;=raw_materials!$D21,raw_materials!$C21,IF(H23&lt;=raw_materials!$F21,raw_materials!$E21,IF(H23&lt;=raw_materials!$H21,raw_materials!$G21,0)))</f>
        <v>1</v>
      </c>
      <c r="I32" s="100">
        <f>IF(I23&lt;=raw_materials!$D21,raw_materials!$C21,IF(I23&lt;=raw_materials!$F21,raw_materials!$E21,IF(I23&lt;=raw_materials!$H21,raw_materials!$G21,0)))</f>
        <v>1</v>
      </c>
      <c r="J32" s="100">
        <f>IF(J23&lt;=raw_materials!$D21,raw_materials!$C21,IF(J23&lt;=raw_materials!$F21,raw_materials!$E21,IF(J23&lt;=raw_materials!$H21,raw_materials!$G21,0)))</f>
        <v>1</v>
      </c>
      <c r="K32" s="100">
        <f>IF(K23&lt;=raw_materials!$D21,raw_materials!$C21,IF(K23&lt;=raw_materials!$F21,raw_materials!$E21,IF(K23&lt;=raw_materials!$H21,raw_materials!$G21,0)))</f>
        <v>1</v>
      </c>
      <c r="L32" s="100">
        <f>IF(L23&lt;=raw_materials!$D21,raw_materials!$C21,IF(L23&lt;=raw_materials!$F21,raw_materials!$E21,IF(L23&lt;=raw_materials!$H21,raw_materials!$G21,0)))</f>
        <v>1</v>
      </c>
      <c r="M32" s="100">
        <f>IF(M23&lt;=raw_materials!$D21,raw_materials!$C21,IF(M23&lt;=raw_materials!$F21,raw_materials!$E21,IF(M23&lt;=raw_materials!$H21,raw_materials!$G21,0)))</f>
        <v>1</v>
      </c>
      <c r="N32" s="100">
        <f>IF(N23&lt;=raw_materials!$D21,raw_materials!$C21,IF(N23&lt;=raw_materials!$F21,raw_materials!$E21,IF(N23&lt;=raw_materials!$H21,raw_materials!$G21,0)))</f>
        <v>1</v>
      </c>
    </row>
    <row r="33" spans="2:50">
      <c r="B33" s="99" t="s">
        <v>109</v>
      </c>
      <c r="C33" s="100">
        <f>IF(C24&lt;=raw_materials!$D22,raw_materials!$C22,IF(C24&lt;=raw_materials!$F22,raw_materials!$E22,IF(C24&lt;=raw_materials!$H22,raw_materials!$G22,0)))</f>
        <v>1</v>
      </c>
      <c r="D33" s="100">
        <f>IF(D24&lt;=raw_materials!$D22,raw_materials!$C22,IF(D24&lt;=raw_materials!$F22,raw_materials!$E22,IF(D24&lt;=raw_materials!$H22,raw_materials!$G22,0)))</f>
        <v>1</v>
      </c>
      <c r="E33" s="100">
        <f>IF(E24&lt;=raw_materials!$D22,raw_materials!$C22,IF(E24&lt;=raw_materials!$F22,raw_materials!$E22,IF(E24&lt;=raw_materials!$H22,raw_materials!$G22,0)))</f>
        <v>1</v>
      </c>
      <c r="F33" s="100">
        <f>IF(F24&lt;=raw_materials!$D22,raw_materials!$C22,IF(F24&lt;=raw_materials!$F22,raw_materials!$E22,IF(F24&lt;=raw_materials!$H22,raw_materials!$G22,0)))</f>
        <v>1</v>
      </c>
      <c r="G33" s="100">
        <f>IF(G24&lt;=raw_materials!$D22,raw_materials!$C22,IF(G24&lt;=raw_materials!$F22,raw_materials!$E22,IF(G24&lt;=raw_materials!$H22,raw_materials!$G22,0)))</f>
        <v>1</v>
      </c>
      <c r="H33" s="100">
        <f>IF(H24&lt;=raw_materials!$D22,raw_materials!$C22,IF(H24&lt;=raw_materials!$F22,raw_materials!$E22,IF(H24&lt;=raw_materials!$H22,raw_materials!$G22,0)))</f>
        <v>1</v>
      </c>
      <c r="I33" s="100">
        <f>IF(I24&lt;=raw_materials!$D22,raw_materials!$C22,IF(I24&lt;=raw_materials!$F22,raw_materials!$E22,IF(I24&lt;=raw_materials!$H22,raw_materials!$G22,0)))</f>
        <v>1</v>
      </c>
      <c r="J33" s="100">
        <f>IF(J24&lt;=raw_materials!$D22,raw_materials!$C22,IF(J24&lt;=raw_materials!$F22,raw_materials!$E22,IF(J24&lt;=raw_materials!$H22,raw_materials!$G22,0)))</f>
        <v>1</v>
      </c>
      <c r="K33" s="100">
        <f>IF(K24&lt;=raw_materials!$D22,raw_materials!$C22,IF(K24&lt;=raw_materials!$F22,raw_materials!$E22,IF(K24&lt;=raw_materials!$H22,raw_materials!$G22,0)))</f>
        <v>1</v>
      </c>
      <c r="L33" s="100">
        <f>IF(L24&lt;=raw_materials!$D22,raw_materials!$C22,IF(L24&lt;=raw_materials!$F22,raw_materials!$E22,IF(L24&lt;=raw_materials!$H22,raw_materials!$G22,0)))</f>
        <v>1</v>
      </c>
      <c r="M33" s="100">
        <f>IF(M24&lt;=raw_materials!$D22,raw_materials!$C22,IF(M24&lt;=raw_materials!$F22,raw_materials!$E22,IF(M24&lt;=raw_materials!$H22,raw_materials!$G22,0)))</f>
        <v>1</v>
      </c>
      <c r="N33" s="100">
        <f>IF(N24&lt;=raw_materials!$D22,raw_materials!$C22,IF(N24&lt;=raw_materials!$F22,raw_materials!$E22,IF(N24&lt;=raw_materials!$H22,raw_materials!$G22,0)))</f>
        <v>1</v>
      </c>
    </row>
    <row r="35" spans="2:50">
      <c r="B35" s="103" t="s">
        <v>322</v>
      </c>
    </row>
    <row r="36" spans="2:50">
      <c r="B36" s="170" t="s">
        <v>274</v>
      </c>
      <c r="C36" s="170" t="s">
        <v>92</v>
      </c>
      <c r="D36" s="101"/>
      <c r="E36" s="101"/>
      <c r="F36" s="101"/>
      <c r="G36" s="170" t="s">
        <v>93</v>
      </c>
      <c r="H36" s="101"/>
      <c r="I36" s="101"/>
      <c r="J36" s="101"/>
      <c r="K36" s="170" t="s">
        <v>94</v>
      </c>
      <c r="L36" s="101"/>
      <c r="M36" s="101"/>
      <c r="N36" s="101"/>
      <c r="O36" s="170" t="s">
        <v>95</v>
      </c>
      <c r="P36" s="101"/>
      <c r="Q36" s="101"/>
      <c r="R36" s="101"/>
      <c r="S36" s="170" t="s">
        <v>96</v>
      </c>
      <c r="T36" s="101"/>
      <c r="U36" s="101"/>
      <c r="V36" s="101"/>
      <c r="W36" s="170" t="s">
        <v>97</v>
      </c>
      <c r="X36" s="101"/>
      <c r="Y36" s="101"/>
      <c r="Z36" s="101"/>
      <c r="AA36" s="170" t="s">
        <v>98</v>
      </c>
      <c r="AB36" s="101"/>
      <c r="AC36" s="101"/>
      <c r="AD36" s="101"/>
      <c r="AE36" s="170" t="s">
        <v>99</v>
      </c>
      <c r="AF36" s="101"/>
      <c r="AG36" s="101"/>
      <c r="AH36" s="101"/>
      <c r="AI36" s="170" t="s">
        <v>100</v>
      </c>
      <c r="AJ36" s="101"/>
      <c r="AK36" s="101"/>
      <c r="AL36" s="101"/>
      <c r="AM36" s="170" t="s">
        <v>101</v>
      </c>
      <c r="AN36" s="101"/>
      <c r="AO36" s="101"/>
      <c r="AP36" s="101"/>
      <c r="AQ36" s="170" t="s">
        <v>102</v>
      </c>
      <c r="AR36" s="101"/>
      <c r="AS36" s="101"/>
      <c r="AT36" s="101"/>
      <c r="AU36" s="170" t="s">
        <v>103</v>
      </c>
      <c r="AV36" s="101"/>
      <c r="AW36" s="101"/>
      <c r="AX36" s="101"/>
    </row>
    <row r="37" spans="2:50">
      <c r="B37" s="170" t="s">
        <v>323</v>
      </c>
      <c r="C37" s="170">
        <v>1</v>
      </c>
      <c r="D37" s="170">
        <v>2</v>
      </c>
      <c r="E37" s="170">
        <v>3</v>
      </c>
      <c r="F37" s="170">
        <v>4</v>
      </c>
      <c r="G37" s="170">
        <v>1</v>
      </c>
      <c r="H37" s="170">
        <v>2</v>
      </c>
      <c r="I37" s="170">
        <v>3</v>
      </c>
      <c r="J37" s="170">
        <v>4</v>
      </c>
      <c r="K37" s="170">
        <v>1</v>
      </c>
      <c r="L37" s="170">
        <v>2</v>
      </c>
      <c r="M37" s="170">
        <v>3</v>
      </c>
      <c r="N37" s="170">
        <v>4</v>
      </c>
      <c r="O37" s="170">
        <v>1</v>
      </c>
      <c r="P37" s="170">
        <v>2</v>
      </c>
      <c r="Q37" s="170">
        <v>3</v>
      </c>
      <c r="R37" s="170">
        <v>4</v>
      </c>
      <c r="S37" s="170">
        <v>1</v>
      </c>
      <c r="T37" s="170">
        <v>2</v>
      </c>
      <c r="U37" s="170">
        <v>3</v>
      </c>
      <c r="V37" s="170">
        <v>4</v>
      </c>
      <c r="W37" s="170">
        <v>1</v>
      </c>
      <c r="X37" s="170">
        <v>2</v>
      </c>
      <c r="Y37" s="170">
        <v>3</v>
      </c>
      <c r="Z37" s="170">
        <v>4</v>
      </c>
      <c r="AA37" s="170">
        <v>1</v>
      </c>
      <c r="AB37" s="170">
        <v>2</v>
      </c>
      <c r="AC37" s="170">
        <v>3</v>
      </c>
      <c r="AD37" s="170">
        <v>4</v>
      </c>
      <c r="AE37" s="170">
        <v>1</v>
      </c>
      <c r="AF37" s="170">
        <v>2</v>
      </c>
      <c r="AG37" s="170">
        <v>3</v>
      </c>
      <c r="AH37" s="170">
        <v>4</v>
      </c>
      <c r="AI37" s="170">
        <v>1</v>
      </c>
      <c r="AJ37" s="170">
        <v>2</v>
      </c>
      <c r="AK37" s="170">
        <v>3</v>
      </c>
      <c r="AL37" s="170">
        <v>4</v>
      </c>
      <c r="AM37" s="170">
        <v>1</v>
      </c>
      <c r="AN37" s="170">
        <v>2</v>
      </c>
      <c r="AO37" s="170">
        <v>3</v>
      </c>
      <c r="AP37" s="170">
        <v>4</v>
      </c>
      <c r="AQ37" s="170">
        <v>1</v>
      </c>
      <c r="AR37" s="170">
        <v>2</v>
      </c>
      <c r="AS37" s="170">
        <v>3</v>
      </c>
      <c r="AT37" s="170">
        <v>4</v>
      </c>
      <c r="AU37" s="170">
        <v>1</v>
      </c>
      <c r="AV37" s="170">
        <v>2</v>
      </c>
      <c r="AW37" s="170">
        <v>3</v>
      </c>
      <c r="AX37" s="170">
        <v>4</v>
      </c>
    </row>
    <row r="38" spans="2:50">
      <c r="B38" s="170" t="s">
        <v>104</v>
      </c>
      <c r="C38" s="100">
        <v>10021.961005604602</v>
      </c>
      <c r="D38" s="100">
        <v>10043.926701050497</v>
      </c>
      <c r="E38" s="100">
        <v>2516.4733912812585</v>
      </c>
      <c r="F38" s="100">
        <v>25219.64518704552</v>
      </c>
      <c r="G38" s="100">
        <v>25274.541764850626</v>
      </c>
      <c r="H38" s="100">
        <v>17730.590384044619</v>
      </c>
      <c r="I38" s="100">
        <v>25384.255583806131</v>
      </c>
      <c r="J38" s="100">
        <v>25439.055203174696</v>
      </c>
      <c r="K38" s="100">
        <v>10863.016725037007</v>
      </c>
      <c r="L38" s="100">
        <v>12388.453386631885</v>
      </c>
      <c r="M38" s="100">
        <v>8866.9747372568745</v>
      </c>
      <c r="N38" s="100">
        <v>7941.244776811116</v>
      </c>
      <c r="O38" s="100">
        <v>25712.128310447646</v>
      </c>
      <c r="P38" s="100">
        <v>25766.496428023554</v>
      </c>
      <c r="Q38" s="100">
        <v>25820.761922544945</v>
      </c>
      <c r="R38" s="100">
        <v>25874.916053205223</v>
      </c>
      <c r="S38" s="100">
        <v>25928.950094808049</v>
      </c>
      <c r="T38" s="100">
        <v>25982.855339308269</v>
      </c>
      <c r="U38" s="100">
        <v>26036.623097350748</v>
      </c>
      <c r="V38" s="100">
        <v>26090.24469980675</v>
      </c>
      <c r="W38" s="100">
        <v>26143.711499307632</v>
      </c>
      <c r="X38" s="100">
        <v>26197.014871775551</v>
      </c>
      <c r="Y38" s="100">
        <v>18375.102352565613</v>
      </c>
      <c r="Z38" s="100">
        <v>26303.096964916222</v>
      </c>
      <c r="AA38" s="100">
        <v>26355.858567616488</v>
      </c>
      <c r="AB38" s="100">
        <v>18485.895757262515</v>
      </c>
      <c r="AC38" s="100">
        <v>26460.780308405316</v>
      </c>
      <c r="AD38" s="100">
        <v>26512.923509318131</v>
      </c>
      <c r="AE38" s="100">
        <v>26564.8436946238</v>
      </c>
      <c r="AF38" s="100">
        <v>26616.532481229282</v>
      </c>
      <c r="AG38" s="100">
        <v>18667.587066050899</v>
      </c>
      <c r="AH38" s="100">
        <v>18703.427758326601</v>
      </c>
      <c r="AI38" s="100">
        <v>18739.089026104397</v>
      </c>
      <c r="AJ38" s="100">
        <v>26820.807301044035</v>
      </c>
      <c r="AK38" s="100">
        <v>26871.21469072756</v>
      </c>
      <c r="AL38" s="100">
        <v>26921.341209603564</v>
      </c>
      <c r="AM38" s="100">
        <v>2697.1178763785615</v>
      </c>
      <c r="AN38" s="100">
        <v>27020.719306543244</v>
      </c>
      <c r="AO38" s="100">
        <v>10827.981935896303</v>
      </c>
      <c r="AP38" s="100">
        <v>10847.550966107259</v>
      </c>
      <c r="AQ38" s="100">
        <v>27167.47913646403</v>
      </c>
      <c r="AR38" s="100">
        <v>27215.752159530173</v>
      </c>
      <c r="AS38" s="100">
        <v>27263.688694937566</v>
      </c>
      <c r="AT38" s="100">
        <v>27311.281008823513</v>
      </c>
      <c r="AU38" s="100">
        <v>19150.964997065872</v>
      </c>
      <c r="AV38" s="100">
        <v>27405.40232323145</v>
      </c>
      <c r="AW38" s="100">
        <v>27451.916146805794</v>
      </c>
      <c r="AX38" s="100">
        <v>27498.055397691911</v>
      </c>
    </row>
    <row r="39" spans="2:50">
      <c r="B39" s="170" t="s">
        <v>105</v>
      </c>
      <c r="C39" s="100">
        <v>15032.941508406904</v>
      </c>
      <c r="D39" s="100">
        <v>15065.890051575743</v>
      </c>
      <c r="E39" s="100">
        <v>15098.84034768755</v>
      </c>
      <c r="F39" s="100">
        <v>15131.787112227312</v>
      </c>
      <c r="G39" s="100">
        <v>15164.725058910377</v>
      </c>
      <c r="H39" s="100">
        <v>15197.648900609674</v>
      </c>
      <c r="I39" s="100">
        <v>15230.553350283679</v>
      </c>
      <c r="J39" s="100">
        <v>6105.3732487619272</v>
      </c>
      <c r="K39" s="100">
        <v>6118.5131725553128</v>
      </c>
      <c r="L39" s="100">
        <v>1532.9097497521016</v>
      </c>
      <c r="M39" s="100">
        <v>15361.87154289072</v>
      </c>
      <c r="N39" s="100">
        <v>15394.599794814729</v>
      </c>
      <c r="O39" s="100">
        <v>15427.276986268587</v>
      </c>
      <c r="P39" s="100">
        <v>15459.897856814132</v>
      </c>
      <c r="Q39" s="100">
        <v>15492.457153526968</v>
      </c>
      <c r="R39" s="100">
        <v>15524.949631923135</v>
      </c>
      <c r="S39" s="100">
        <v>15557.370056884829</v>
      </c>
      <c r="T39" s="100">
        <v>15589.713203584963</v>
      </c>
      <c r="U39" s="100">
        <v>15621.973858410449</v>
      </c>
      <c r="V39" s="100">
        <v>15654.14681988405</v>
      </c>
      <c r="W39" s="100">
        <v>15686.226899584581</v>
      </c>
      <c r="X39" s="100">
        <v>15718.208923065331</v>
      </c>
      <c r="Y39" s="100">
        <v>15750.087730770527</v>
      </c>
      <c r="Z39" s="100">
        <v>15781.858178949733</v>
      </c>
      <c r="AA39" s="100">
        <v>15813.515140569893</v>
      </c>
      <c r="AB39" s="100">
        <v>15845.053506225015</v>
      </c>
      <c r="AC39" s="100">
        <v>15876.468185043188</v>
      </c>
      <c r="AD39" s="100">
        <v>15907.754105590879</v>
      </c>
      <c r="AE39" s="100">
        <v>15938.90621677428</v>
      </c>
      <c r="AF39" s="100">
        <v>15969.919488737569</v>
      </c>
      <c r="AG39" s="100">
        <v>16000.788913757913</v>
      </c>
      <c r="AH39" s="100">
        <v>16031.509507137089</v>
      </c>
      <c r="AI39" s="100">
        <v>16062.076308089485</v>
      </c>
      <c r="AJ39" s="100">
        <v>16092.48438062642</v>
      </c>
      <c r="AK39" s="100">
        <v>16122.728814436536</v>
      </c>
      <c r="AL39" s="100">
        <v>16152.80472576214</v>
      </c>
      <c r="AM39" s="100">
        <v>16182.707258271368</v>
      </c>
      <c r="AN39" s="100">
        <v>16212.431583925947</v>
      </c>
      <c r="AO39" s="100">
        <v>1624.1972903844453</v>
      </c>
      <c r="AP39" s="100">
        <v>16271.326449160888</v>
      </c>
      <c r="AQ39" s="100">
        <v>16300.487481878417</v>
      </c>
      <c r="AR39" s="100">
        <v>16329.451295718105</v>
      </c>
      <c r="AS39" s="100">
        <v>16358.213216962538</v>
      </c>
      <c r="AT39" s="100">
        <v>16386.768605294106</v>
      </c>
      <c r="AU39" s="100">
        <v>16415.112854627889</v>
      </c>
      <c r="AV39" s="100">
        <v>11510.268975757208</v>
      </c>
      <c r="AW39" s="100">
        <v>16471.149688083475</v>
      </c>
      <c r="AX39" s="100">
        <v>16498.833238615145</v>
      </c>
    </row>
    <row r="40" spans="2:50">
      <c r="B40" s="170" t="s">
        <v>106</v>
      </c>
      <c r="C40" s="100">
        <v>5010.9805028023011</v>
      </c>
      <c r="D40" s="100">
        <v>5021.9633505252477</v>
      </c>
      <c r="E40" s="100">
        <v>5032.946782562517</v>
      </c>
      <c r="F40" s="100">
        <v>5043.9290374091042</v>
      </c>
      <c r="G40" s="100">
        <v>5054.9083529701256</v>
      </c>
      <c r="H40" s="100">
        <v>5065.8829668698918</v>
      </c>
      <c r="I40" s="100">
        <v>5076.851116761226</v>
      </c>
      <c r="J40" s="100">
        <v>5087.8110406349388</v>
      </c>
      <c r="K40" s="100">
        <v>5098.7609771294274</v>
      </c>
      <c r="L40" s="100">
        <v>5109.6991658403376</v>
      </c>
      <c r="M40" s="100">
        <v>5120.6238476302397</v>
      </c>
      <c r="N40" s="100">
        <v>5131.5332649382435</v>
      </c>
      <c r="O40" s="100">
        <v>5142.4256620895294</v>
      </c>
      <c r="P40" s="100">
        <v>5153.2992856047113</v>
      </c>
      <c r="Q40" s="100">
        <v>5164.1523845089887</v>
      </c>
      <c r="R40" s="100">
        <v>5174.9832106410449</v>
      </c>
      <c r="S40" s="100">
        <v>5185.7900189616103</v>
      </c>
      <c r="T40" s="100">
        <v>5196.5710678616542</v>
      </c>
      <c r="U40" s="100">
        <v>5207.3246194701496</v>
      </c>
      <c r="V40" s="100">
        <v>5218.0489399613498</v>
      </c>
      <c r="W40" s="100">
        <v>5228.7422998615266</v>
      </c>
      <c r="X40" s="100">
        <v>5239.40297435511</v>
      </c>
      <c r="Y40" s="100">
        <v>2100.0116974360703</v>
      </c>
      <c r="Z40" s="100">
        <v>2104.2477571932977</v>
      </c>
      <c r="AA40" s="100">
        <v>5271.1717135232975</v>
      </c>
      <c r="AB40" s="100">
        <v>5281.6845020750052</v>
      </c>
      <c r="AC40" s="100">
        <v>5292.156061681063</v>
      </c>
      <c r="AD40" s="100">
        <v>5302.5847018636268</v>
      </c>
      <c r="AE40" s="100">
        <v>5312.9687389247601</v>
      </c>
      <c r="AF40" s="100">
        <v>5323.3064962458566</v>
      </c>
      <c r="AG40" s="100">
        <v>5333.5963045859717</v>
      </c>
      <c r="AH40" s="100">
        <v>5343.8365023790293</v>
      </c>
      <c r="AI40" s="100">
        <v>5354.0254360298286</v>
      </c>
      <c r="AJ40" s="100">
        <v>5364.1614602088066</v>
      </c>
      <c r="AK40" s="100">
        <v>5374.2429381455113</v>
      </c>
      <c r="AL40" s="100">
        <v>5384.2682419207131</v>
      </c>
      <c r="AM40" s="100">
        <v>5394.2357527571221</v>
      </c>
      <c r="AN40" s="100">
        <v>5404.1438613086484</v>
      </c>
      <c r="AO40" s="100">
        <v>5413.9909679481507</v>
      </c>
      <c r="AP40" s="100">
        <v>5423.7754830536296</v>
      </c>
      <c r="AQ40" s="100">
        <v>5433.4958272928061</v>
      </c>
      <c r="AR40" s="100">
        <v>5443.150431906035</v>
      </c>
      <c r="AS40" s="100">
        <v>5452.7377389875128</v>
      </c>
      <c r="AT40" s="100">
        <v>5462.2562017647024</v>
      </c>
      <c r="AU40" s="100">
        <v>5471.7042848759638</v>
      </c>
      <c r="AV40" s="100">
        <v>5481.0804646462902</v>
      </c>
      <c r="AW40" s="100">
        <v>5490.3832293611586</v>
      </c>
      <c r="AX40" s="100">
        <v>5499.611079538382</v>
      </c>
    </row>
    <row r="41" spans="2:50">
      <c r="B41" s="170" t="s">
        <v>107</v>
      </c>
      <c r="C41" s="100">
        <v>300.65883016813808</v>
      </c>
      <c r="D41" s="100">
        <v>3013.1780103151486</v>
      </c>
      <c r="E41" s="100">
        <v>3019.7680695375102</v>
      </c>
      <c r="F41" s="100">
        <v>3026.3574224454624</v>
      </c>
      <c r="G41" s="100">
        <v>3032.9450117820752</v>
      </c>
      <c r="H41" s="100">
        <v>3039.5297801219349</v>
      </c>
      <c r="I41" s="100">
        <v>3046.1106700567357</v>
      </c>
      <c r="J41" s="100">
        <v>3052.6866243809636</v>
      </c>
      <c r="K41" s="100">
        <v>1223.7026345110626</v>
      </c>
      <c r="L41" s="100">
        <v>3065.8194995042027</v>
      </c>
      <c r="M41" s="100">
        <v>3072.3743085781439</v>
      </c>
      <c r="N41" s="100">
        <v>3078.9199589629461</v>
      </c>
      <c r="O41" s="100">
        <v>3085.4553972537178</v>
      </c>
      <c r="P41" s="100">
        <v>3091.9795713628264</v>
      </c>
      <c r="Q41" s="100">
        <v>3098.4914307053937</v>
      </c>
      <c r="R41" s="100">
        <v>3104.9899263846269</v>
      </c>
      <c r="S41" s="100">
        <v>3111.4740113769658</v>
      </c>
      <c r="T41" s="100">
        <v>3117.9426407169926</v>
      </c>
      <c r="U41" s="100">
        <v>3124.3947716820899</v>
      </c>
      <c r="V41" s="100">
        <v>3130.8293639768099</v>
      </c>
      <c r="W41" s="100">
        <v>2196.071765941841</v>
      </c>
      <c r="X41" s="100">
        <v>3143.6417846130662</v>
      </c>
      <c r="Y41" s="100">
        <v>3150.0175461541053</v>
      </c>
      <c r="Z41" s="100">
        <v>3156.3716357899466</v>
      </c>
      <c r="AA41" s="100">
        <v>3162.7030281139782</v>
      </c>
      <c r="AB41" s="100">
        <v>3169.010701245003</v>
      </c>
      <c r="AC41" s="100">
        <v>3175.2936370086377</v>
      </c>
      <c r="AD41" s="100">
        <v>3181.5508211181759</v>
      </c>
      <c r="AE41" s="100">
        <v>318.77812433548564</v>
      </c>
      <c r="AF41" s="100">
        <v>3193.9838977475138</v>
      </c>
      <c r="AG41" s="100">
        <v>3200.1577827515825</v>
      </c>
      <c r="AH41" s="100">
        <v>3206.3019014274178</v>
      </c>
      <c r="AI41" s="100">
        <v>3212.4152616178967</v>
      </c>
      <c r="AJ41" s="100">
        <v>3218.496876125284</v>
      </c>
      <c r="AK41" s="100">
        <v>3224.5457628873069</v>
      </c>
      <c r="AL41" s="100">
        <v>3230.5609451524278</v>
      </c>
      <c r="AM41" s="100">
        <v>3236.5414516542737</v>
      </c>
      <c r="AN41" s="100">
        <v>3242.486316785189</v>
      </c>
      <c r="AO41" s="100">
        <v>3248.3945807688906</v>
      </c>
      <c r="AP41" s="100">
        <v>3254.2652898321776</v>
      </c>
      <c r="AQ41" s="100">
        <v>2282.0682474629784</v>
      </c>
      <c r="AR41" s="100">
        <v>3265.8902591436208</v>
      </c>
      <c r="AS41" s="100">
        <v>3271.6426433925076</v>
      </c>
      <c r="AT41" s="100">
        <v>3277.3537210588215</v>
      </c>
      <c r="AU41" s="100">
        <v>3283.0225709255783</v>
      </c>
      <c r="AV41" s="100">
        <v>2302.0537951514416</v>
      </c>
      <c r="AW41" s="100">
        <v>2305.9609563316867</v>
      </c>
      <c r="AX41" s="100">
        <v>3299.7666477230291</v>
      </c>
    </row>
    <row r="42" spans="2:50">
      <c r="B42" s="170" t="s">
        <v>108</v>
      </c>
      <c r="C42" s="100">
        <v>10000000</v>
      </c>
      <c r="D42" s="100">
        <v>10000000</v>
      </c>
      <c r="E42" s="100">
        <v>10000000</v>
      </c>
      <c r="F42" s="100">
        <v>10000000</v>
      </c>
      <c r="G42" s="100">
        <v>10000000</v>
      </c>
      <c r="H42" s="100">
        <v>10000000</v>
      </c>
      <c r="I42" s="100">
        <v>10000000</v>
      </c>
      <c r="J42" s="100">
        <v>10000000</v>
      </c>
      <c r="K42" s="100">
        <v>10000000</v>
      </c>
      <c r="L42" s="100">
        <v>10000000</v>
      </c>
      <c r="M42" s="100">
        <v>10000000</v>
      </c>
      <c r="N42" s="100">
        <v>10000000</v>
      </c>
      <c r="O42" s="100">
        <v>10000000</v>
      </c>
      <c r="P42" s="100">
        <v>10000000</v>
      </c>
      <c r="Q42" s="100">
        <v>10000000</v>
      </c>
      <c r="R42" s="100">
        <v>10000000</v>
      </c>
      <c r="S42" s="100">
        <v>10000000</v>
      </c>
      <c r="T42" s="100">
        <v>10000000</v>
      </c>
      <c r="U42" s="100">
        <v>10000000</v>
      </c>
      <c r="V42" s="100">
        <v>10000000</v>
      </c>
      <c r="W42" s="100">
        <v>10000000</v>
      </c>
      <c r="X42" s="100">
        <v>10000000</v>
      </c>
      <c r="Y42" s="100">
        <v>10000000</v>
      </c>
      <c r="Z42" s="100">
        <v>10000000</v>
      </c>
      <c r="AA42" s="100">
        <v>10000000</v>
      </c>
      <c r="AB42" s="100">
        <v>10000000</v>
      </c>
      <c r="AC42" s="100">
        <v>10000000</v>
      </c>
      <c r="AD42" s="100">
        <v>10000000</v>
      </c>
      <c r="AE42" s="100">
        <v>10000000</v>
      </c>
      <c r="AF42" s="100">
        <v>10000000</v>
      </c>
      <c r="AG42" s="100">
        <v>10000000</v>
      </c>
      <c r="AH42" s="100">
        <v>10000000</v>
      </c>
      <c r="AI42" s="100">
        <v>10000000</v>
      </c>
      <c r="AJ42" s="100">
        <v>10000000</v>
      </c>
      <c r="AK42" s="100">
        <v>10000000</v>
      </c>
      <c r="AL42" s="100">
        <v>10000000</v>
      </c>
      <c r="AM42" s="100">
        <v>10000000</v>
      </c>
      <c r="AN42" s="100">
        <v>10000000</v>
      </c>
      <c r="AO42" s="100">
        <v>10000000</v>
      </c>
      <c r="AP42" s="100">
        <v>10000000</v>
      </c>
      <c r="AQ42" s="100">
        <v>10000000</v>
      </c>
      <c r="AR42" s="100">
        <v>10000000</v>
      </c>
      <c r="AS42" s="100">
        <v>10000000</v>
      </c>
      <c r="AT42" s="100">
        <v>10000000</v>
      </c>
      <c r="AU42" s="100">
        <v>10000000</v>
      </c>
      <c r="AV42" s="100">
        <v>10000000</v>
      </c>
      <c r="AW42" s="100">
        <v>10000000</v>
      </c>
      <c r="AX42" s="100">
        <v>10000000</v>
      </c>
    </row>
    <row r="43" spans="2:50">
      <c r="B43" s="170" t="s">
        <v>109</v>
      </c>
      <c r="C43" s="100">
        <v>10000000</v>
      </c>
      <c r="D43" s="100">
        <v>10000000</v>
      </c>
      <c r="E43" s="100">
        <v>10000000</v>
      </c>
      <c r="F43" s="100">
        <v>10000000</v>
      </c>
      <c r="G43" s="100">
        <v>10000000</v>
      </c>
      <c r="H43" s="100">
        <v>10000000</v>
      </c>
      <c r="I43" s="100">
        <v>10000000</v>
      </c>
      <c r="J43" s="100">
        <v>10000000</v>
      </c>
      <c r="K43" s="100">
        <v>10000000</v>
      </c>
      <c r="L43" s="100">
        <v>10000000</v>
      </c>
      <c r="M43" s="100">
        <v>10000000</v>
      </c>
      <c r="N43" s="100">
        <v>10000000</v>
      </c>
      <c r="O43" s="100">
        <v>10000000</v>
      </c>
      <c r="P43" s="100">
        <v>10000000</v>
      </c>
      <c r="Q43" s="100">
        <v>10000000</v>
      </c>
      <c r="R43" s="100">
        <v>10000000</v>
      </c>
      <c r="S43" s="100">
        <v>10000000</v>
      </c>
      <c r="T43" s="100">
        <v>10000000</v>
      </c>
      <c r="U43" s="100">
        <v>10000000</v>
      </c>
      <c r="V43" s="100">
        <v>10000000</v>
      </c>
      <c r="W43" s="100">
        <v>10000000</v>
      </c>
      <c r="X43" s="100">
        <v>10000000</v>
      </c>
      <c r="Y43" s="100">
        <v>10000000</v>
      </c>
      <c r="Z43" s="100">
        <v>10000000</v>
      </c>
      <c r="AA43" s="100">
        <v>10000000</v>
      </c>
      <c r="AB43" s="100">
        <v>10000000</v>
      </c>
      <c r="AC43" s="100">
        <v>10000000</v>
      </c>
      <c r="AD43" s="100">
        <v>10000000</v>
      </c>
      <c r="AE43" s="100">
        <v>10000000</v>
      </c>
      <c r="AF43" s="100">
        <v>10000000</v>
      </c>
      <c r="AG43" s="100">
        <v>10000000</v>
      </c>
      <c r="AH43" s="100">
        <v>10000000</v>
      </c>
      <c r="AI43" s="100">
        <v>10000000</v>
      </c>
      <c r="AJ43" s="100">
        <v>10000000</v>
      </c>
      <c r="AK43" s="100">
        <v>10000000</v>
      </c>
      <c r="AL43" s="100">
        <v>10000000</v>
      </c>
      <c r="AM43" s="100">
        <v>10000000</v>
      </c>
      <c r="AN43" s="100">
        <v>10000000</v>
      </c>
      <c r="AO43" s="100">
        <v>10000000</v>
      </c>
      <c r="AP43" s="100">
        <v>10000000</v>
      </c>
      <c r="AQ43" s="100">
        <v>10000000</v>
      </c>
      <c r="AR43" s="100">
        <v>10000000</v>
      </c>
      <c r="AS43" s="100">
        <v>10000000</v>
      </c>
      <c r="AT43" s="100">
        <v>10000000</v>
      </c>
      <c r="AU43" s="100">
        <v>10000000</v>
      </c>
      <c r="AV43" s="100">
        <v>10000000</v>
      </c>
      <c r="AW43" s="100">
        <v>10000000</v>
      </c>
      <c r="AX43" s="100">
        <v>10000000</v>
      </c>
    </row>
    <row r="45" spans="2:50">
      <c r="B45" s="103" t="s">
        <v>324</v>
      </c>
    </row>
    <row r="46" spans="2:50">
      <c r="B46" s="99" t="s">
        <v>274</v>
      </c>
      <c r="C46" s="99" t="s">
        <v>92</v>
      </c>
      <c r="D46" s="101"/>
      <c r="E46" s="101"/>
      <c r="F46" s="101"/>
      <c r="G46" s="99" t="s">
        <v>93</v>
      </c>
      <c r="H46" s="101"/>
      <c r="I46" s="101"/>
      <c r="J46" s="101"/>
      <c r="K46" s="99" t="s">
        <v>94</v>
      </c>
      <c r="L46" s="101"/>
      <c r="M46" s="101"/>
      <c r="N46" s="101"/>
      <c r="O46" s="99" t="s">
        <v>95</v>
      </c>
      <c r="P46" s="101"/>
      <c r="Q46" s="101"/>
      <c r="R46" s="101"/>
      <c r="S46" s="99" t="s">
        <v>96</v>
      </c>
      <c r="T46" s="101"/>
      <c r="U46" s="101"/>
      <c r="V46" s="101"/>
      <c r="W46" s="99" t="s">
        <v>97</v>
      </c>
      <c r="X46" s="101"/>
      <c r="Y46" s="101"/>
      <c r="Z46" s="101"/>
      <c r="AA46" s="99" t="s">
        <v>98</v>
      </c>
      <c r="AB46" s="101"/>
      <c r="AC46" s="101"/>
      <c r="AD46" s="101"/>
      <c r="AE46" s="99" t="s">
        <v>99</v>
      </c>
      <c r="AF46" s="101"/>
      <c r="AG46" s="101"/>
      <c r="AH46" s="101"/>
      <c r="AI46" s="99" t="s">
        <v>100</v>
      </c>
      <c r="AJ46" s="101"/>
      <c r="AK46" s="101"/>
      <c r="AL46" s="101"/>
      <c r="AM46" s="99" t="s">
        <v>101</v>
      </c>
      <c r="AN46" s="101"/>
      <c r="AO46" s="101"/>
      <c r="AP46" s="101"/>
      <c r="AQ46" s="99" t="s">
        <v>102</v>
      </c>
      <c r="AR46" s="101"/>
      <c r="AS46" s="101"/>
      <c r="AT46" s="101"/>
      <c r="AU46" s="99" t="s">
        <v>103</v>
      </c>
      <c r="AV46" s="101"/>
      <c r="AW46" s="101"/>
    </row>
    <row r="47" spans="2:50">
      <c r="B47" s="99" t="s">
        <v>325</v>
      </c>
      <c r="C47" s="99">
        <v>1</v>
      </c>
      <c r="D47" s="99">
        <v>2</v>
      </c>
      <c r="E47" s="99">
        <v>3</v>
      </c>
      <c r="F47" s="99">
        <v>4</v>
      </c>
      <c r="G47" s="99">
        <v>1</v>
      </c>
      <c r="H47" s="99">
        <v>2</v>
      </c>
      <c r="I47" s="99">
        <v>3</v>
      </c>
      <c r="J47" s="99">
        <v>4</v>
      </c>
      <c r="K47" s="99">
        <v>1</v>
      </c>
      <c r="L47" s="99">
        <v>2</v>
      </c>
      <c r="M47" s="99">
        <v>3</v>
      </c>
      <c r="N47" s="99">
        <v>4</v>
      </c>
      <c r="O47" s="99">
        <v>1</v>
      </c>
      <c r="P47" s="99">
        <v>2</v>
      </c>
      <c r="Q47" s="99">
        <v>3</v>
      </c>
      <c r="R47" s="99">
        <v>4</v>
      </c>
      <c r="S47" s="99">
        <v>1</v>
      </c>
      <c r="T47" s="99">
        <v>2</v>
      </c>
      <c r="U47" s="99">
        <v>3</v>
      </c>
      <c r="V47" s="99">
        <v>4</v>
      </c>
      <c r="W47" s="99">
        <v>1</v>
      </c>
      <c r="X47" s="99">
        <v>2</v>
      </c>
      <c r="Y47" s="99">
        <v>3</v>
      </c>
      <c r="Z47" s="99">
        <v>4</v>
      </c>
      <c r="AA47" s="99">
        <v>1</v>
      </c>
      <c r="AB47" s="99">
        <v>2</v>
      </c>
      <c r="AC47" s="99">
        <v>3</v>
      </c>
      <c r="AD47" s="99">
        <v>4</v>
      </c>
      <c r="AE47" s="99">
        <v>1</v>
      </c>
      <c r="AF47" s="99">
        <v>2</v>
      </c>
      <c r="AG47" s="99">
        <v>3</v>
      </c>
      <c r="AH47" s="99">
        <v>4</v>
      </c>
      <c r="AI47" s="99">
        <v>1</v>
      </c>
      <c r="AJ47" s="99">
        <v>2</v>
      </c>
      <c r="AK47" s="99">
        <v>3</v>
      </c>
      <c r="AL47" s="99">
        <v>4</v>
      </c>
      <c r="AM47" s="99">
        <v>1</v>
      </c>
      <c r="AN47" s="99">
        <v>2</v>
      </c>
      <c r="AO47" s="99">
        <v>3</v>
      </c>
      <c r="AP47" s="99">
        <v>4</v>
      </c>
      <c r="AQ47" s="99">
        <v>1</v>
      </c>
      <c r="AR47" s="99">
        <v>2</v>
      </c>
      <c r="AS47" s="99">
        <v>3</v>
      </c>
      <c r="AT47" s="99">
        <v>4</v>
      </c>
      <c r="AU47" s="99">
        <v>1</v>
      </c>
      <c r="AV47" s="99">
        <v>2</v>
      </c>
      <c r="AW47" s="99">
        <v>3</v>
      </c>
      <c r="AX47" s="99">
        <v>4</v>
      </c>
    </row>
    <row r="48" spans="2:50">
      <c r="B48" s="99" t="s">
        <v>104</v>
      </c>
      <c r="C48" s="100">
        <v>0</v>
      </c>
      <c r="D48" s="100">
        <v>0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</row>
    <row r="49" spans="2:51">
      <c r="B49" s="99" t="s">
        <v>105</v>
      </c>
      <c r="C49" s="100">
        <v>0</v>
      </c>
      <c r="D49" s="100">
        <v>0</v>
      </c>
      <c r="E49" s="100">
        <v>0</v>
      </c>
      <c r="F49" s="100"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0">
        <v>0</v>
      </c>
      <c r="AW49" s="100">
        <v>0</v>
      </c>
      <c r="AX49" s="100">
        <v>0</v>
      </c>
    </row>
    <row r="50" spans="2:51">
      <c r="B50" s="99" t="s">
        <v>106</v>
      </c>
      <c r="C50" s="100">
        <v>0</v>
      </c>
      <c r="D50" s="100">
        <v>0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12"/>
    </row>
    <row r="51" spans="2:51">
      <c r="B51" s="99" t="s">
        <v>107</v>
      </c>
      <c r="C51" s="100">
        <v>300.65883016813808</v>
      </c>
      <c r="D51" s="100">
        <v>3013.1780103151486</v>
      </c>
      <c r="E51" s="100">
        <v>3019.7680695375102</v>
      </c>
      <c r="F51" s="100">
        <v>3026.3574224454624</v>
      </c>
      <c r="G51" s="100">
        <v>3032.9450117820752</v>
      </c>
      <c r="H51" s="100">
        <v>3039.5297801219349</v>
      </c>
      <c r="I51" s="100">
        <v>3046.1106700567357</v>
      </c>
      <c r="J51" s="100">
        <v>3052.6866243809636</v>
      </c>
      <c r="K51" s="100">
        <v>1223.7026345110626</v>
      </c>
      <c r="L51" s="100">
        <v>3065.8194995042027</v>
      </c>
      <c r="M51" s="100">
        <v>3072.3743085781439</v>
      </c>
      <c r="N51" s="100">
        <v>3078.9199589629461</v>
      </c>
      <c r="O51" s="100">
        <v>3085.4553972537178</v>
      </c>
      <c r="P51" s="100">
        <v>3091.9795713628264</v>
      </c>
      <c r="Q51" s="100">
        <v>3098.4914307053937</v>
      </c>
      <c r="R51" s="100">
        <v>3104.9899263846269</v>
      </c>
      <c r="S51" s="100">
        <v>3111.4740113769658</v>
      </c>
      <c r="T51" s="100">
        <v>3117.9426407169926</v>
      </c>
      <c r="U51" s="100">
        <v>3124.3947716820899</v>
      </c>
      <c r="V51" s="100">
        <v>3130.8293639768099</v>
      </c>
      <c r="W51" s="100">
        <v>2196.071765941841</v>
      </c>
      <c r="X51" s="100">
        <v>3143.6417846130662</v>
      </c>
      <c r="Y51" s="100">
        <v>3150.0175461541053</v>
      </c>
      <c r="Z51" s="100">
        <v>3156.3716357899466</v>
      </c>
      <c r="AA51" s="100">
        <v>3162.7030281139782</v>
      </c>
      <c r="AB51" s="100">
        <v>3169.010701245003</v>
      </c>
      <c r="AC51" s="100">
        <v>3175.2936370086377</v>
      </c>
      <c r="AD51" s="100">
        <v>3181.5508211181759</v>
      </c>
      <c r="AE51" s="100">
        <v>318.77812433548564</v>
      </c>
      <c r="AF51" s="100">
        <v>3193.9838977475138</v>
      </c>
      <c r="AG51" s="100">
        <v>3200.1577827515825</v>
      </c>
      <c r="AH51" s="100">
        <v>3206.3019014274178</v>
      </c>
      <c r="AI51" s="100">
        <v>3212.4152616178967</v>
      </c>
      <c r="AJ51" s="100">
        <v>3218.496876125284</v>
      </c>
      <c r="AK51" s="100">
        <v>3224.5457628873069</v>
      </c>
      <c r="AL51" s="100">
        <v>3230.5609451524278</v>
      </c>
      <c r="AM51" s="100">
        <v>3236.5414516542737</v>
      </c>
      <c r="AN51" s="100">
        <v>3242.486316785189</v>
      </c>
      <c r="AO51" s="100">
        <v>3248.3945807688906</v>
      </c>
      <c r="AP51" s="100">
        <v>3254.2652898321776</v>
      </c>
      <c r="AQ51" s="100">
        <v>2282.0682474629784</v>
      </c>
      <c r="AR51" s="100">
        <v>3265.8902591436208</v>
      </c>
      <c r="AS51" s="100">
        <v>3271.6426433925076</v>
      </c>
      <c r="AT51" s="100">
        <v>3277.3537210588215</v>
      </c>
      <c r="AU51" s="100">
        <v>3283.0225709255783</v>
      </c>
      <c r="AV51" s="100">
        <v>2302.0537951514416</v>
      </c>
      <c r="AW51" s="100">
        <v>2305.9609563316867</v>
      </c>
      <c r="AX51" s="100">
        <v>3299.7666477230291</v>
      </c>
      <c r="AY51" s="111"/>
    </row>
    <row r="52" spans="2:51">
      <c r="B52" s="99" t="s">
        <v>108</v>
      </c>
      <c r="C52" s="100">
        <v>3029.0378293900785</v>
      </c>
      <c r="D52" s="100">
        <v>3029.0378293900785</v>
      </c>
      <c r="E52" s="100">
        <v>3029.0378293900785</v>
      </c>
      <c r="F52" s="100">
        <v>3029.0378293900785</v>
      </c>
      <c r="G52" s="100">
        <v>3029.0378293900785</v>
      </c>
      <c r="H52" s="100">
        <v>3029.0378293900785</v>
      </c>
      <c r="I52" s="100">
        <v>3029.0378293900785</v>
      </c>
      <c r="J52" s="100">
        <v>3029.0378293900785</v>
      </c>
      <c r="K52" s="100">
        <v>3029.0378293900785</v>
      </c>
      <c r="L52" s="100">
        <v>3029.0378293900785</v>
      </c>
      <c r="M52" s="100">
        <v>3029.0378293900785</v>
      </c>
      <c r="N52" s="100">
        <v>3029.0378293900785</v>
      </c>
      <c r="O52" s="100">
        <v>3029.0378293900785</v>
      </c>
      <c r="P52" s="100">
        <v>3029.0378293900785</v>
      </c>
      <c r="Q52" s="100">
        <v>3029.0378293900785</v>
      </c>
      <c r="R52" s="100">
        <v>3029.0378293900785</v>
      </c>
      <c r="S52" s="100">
        <v>3029.0378293900785</v>
      </c>
      <c r="T52" s="100">
        <v>3029.0378293900785</v>
      </c>
      <c r="U52" s="100">
        <v>3029.0378293900785</v>
      </c>
      <c r="V52" s="100">
        <v>3029.0378293900785</v>
      </c>
      <c r="W52" s="100">
        <v>3029.0378293900785</v>
      </c>
      <c r="X52" s="100">
        <v>3029.0378293900785</v>
      </c>
      <c r="Y52" s="100">
        <v>3029.0378293900785</v>
      </c>
      <c r="Z52" s="100">
        <v>3029.0378293900785</v>
      </c>
      <c r="AA52" s="100">
        <v>3029.0378293900785</v>
      </c>
      <c r="AB52" s="100">
        <v>3029.0378293900785</v>
      </c>
      <c r="AC52" s="100">
        <v>3029.0378293900785</v>
      </c>
      <c r="AD52" s="100">
        <v>3029.0378293900785</v>
      </c>
      <c r="AE52" s="100">
        <v>3029.0378293900785</v>
      </c>
      <c r="AF52" s="100">
        <v>3029.0378293900785</v>
      </c>
      <c r="AG52" s="100">
        <v>3029.0378293900785</v>
      </c>
      <c r="AH52" s="100">
        <v>3029.0378293900785</v>
      </c>
      <c r="AI52" s="100">
        <v>3029.0378293900785</v>
      </c>
      <c r="AJ52" s="100">
        <v>3029.0378293900785</v>
      </c>
      <c r="AK52" s="100">
        <v>3029.0378293900785</v>
      </c>
      <c r="AL52" s="100">
        <v>3029.0378293900785</v>
      </c>
      <c r="AM52" s="100">
        <v>3029.0378293900785</v>
      </c>
      <c r="AN52" s="100">
        <v>3029.0378293900785</v>
      </c>
      <c r="AO52" s="100">
        <v>3029.0378293900785</v>
      </c>
      <c r="AP52" s="100">
        <v>3029.0378293900785</v>
      </c>
      <c r="AQ52" s="100">
        <v>3029.0378293900785</v>
      </c>
      <c r="AR52" s="100">
        <v>3029.0378293900785</v>
      </c>
      <c r="AS52" s="100">
        <v>3029.0378293900785</v>
      </c>
      <c r="AT52" s="100">
        <v>3029.0378293900785</v>
      </c>
      <c r="AU52" s="100">
        <v>3029.0378293900785</v>
      </c>
      <c r="AV52" s="100">
        <v>3029.0378293900785</v>
      </c>
      <c r="AW52" s="100">
        <v>3029.0378293900785</v>
      </c>
      <c r="AX52" s="100">
        <v>3029.0378293900785</v>
      </c>
    </row>
    <row r="53" spans="2:51">
      <c r="B53" s="99" t="s">
        <v>109</v>
      </c>
      <c r="C53" s="100">
        <v>2767.597925428513</v>
      </c>
      <c r="D53" s="100">
        <v>2767.597925428513</v>
      </c>
      <c r="E53" s="100">
        <v>2767.597925428513</v>
      </c>
      <c r="F53" s="100">
        <v>2767.597925428513</v>
      </c>
      <c r="G53" s="100">
        <v>2767.597925428513</v>
      </c>
      <c r="H53" s="100">
        <v>2767.597925428513</v>
      </c>
      <c r="I53" s="100">
        <v>2767.597925428513</v>
      </c>
      <c r="J53" s="100">
        <v>2767.597925428513</v>
      </c>
      <c r="K53" s="100">
        <v>2767.597925428513</v>
      </c>
      <c r="L53" s="100">
        <v>2767.597925428513</v>
      </c>
      <c r="M53" s="100">
        <v>2767.597925428513</v>
      </c>
      <c r="N53" s="100">
        <v>2767.597925428513</v>
      </c>
      <c r="O53" s="100">
        <v>2767.597925428513</v>
      </c>
      <c r="P53" s="100">
        <v>2767.597925428513</v>
      </c>
      <c r="Q53" s="100">
        <v>2767.597925428513</v>
      </c>
      <c r="R53" s="100">
        <v>2767.597925428513</v>
      </c>
      <c r="S53" s="100">
        <v>2767.597925428513</v>
      </c>
      <c r="T53" s="100">
        <v>2767.597925428513</v>
      </c>
      <c r="U53" s="100">
        <v>2767.597925428513</v>
      </c>
      <c r="V53" s="100">
        <v>2767.597925428513</v>
      </c>
      <c r="W53" s="100">
        <v>2767.597925428513</v>
      </c>
      <c r="X53" s="100">
        <v>2767.597925428513</v>
      </c>
      <c r="Y53" s="100">
        <v>2767.597925428513</v>
      </c>
      <c r="Z53" s="100">
        <v>2767.597925428513</v>
      </c>
      <c r="AA53" s="100">
        <v>2767.597925428513</v>
      </c>
      <c r="AB53" s="100">
        <v>2767.597925428513</v>
      </c>
      <c r="AC53" s="100">
        <v>2767.597925428513</v>
      </c>
      <c r="AD53" s="100">
        <v>2767.597925428513</v>
      </c>
      <c r="AE53" s="100">
        <v>2767.597925428513</v>
      </c>
      <c r="AF53" s="100">
        <v>2767.597925428513</v>
      </c>
      <c r="AG53" s="100">
        <v>2767.597925428513</v>
      </c>
      <c r="AH53" s="100">
        <v>2767.597925428513</v>
      </c>
      <c r="AI53" s="100">
        <v>2767.597925428513</v>
      </c>
      <c r="AJ53" s="100">
        <v>2767.597925428513</v>
      </c>
      <c r="AK53" s="100">
        <v>2767.597925428513</v>
      </c>
      <c r="AL53" s="100">
        <v>2767.597925428513</v>
      </c>
      <c r="AM53" s="100">
        <v>2767.597925428513</v>
      </c>
      <c r="AN53" s="100">
        <v>2767.597925428513</v>
      </c>
      <c r="AO53" s="100">
        <v>2767.597925428513</v>
      </c>
      <c r="AP53" s="100">
        <v>2767.597925428513</v>
      </c>
      <c r="AQ53" s="100">
        <v>2767.597925428513</v>
      </c>
      <c r="AR53" s="100">
        <v>2767.597925428513</v>
      </c>
      <c r="AS53" s="100">
        <v>2767.597925428513</v>
      </c>
      <c r="AT53" s="100">
        <v>2767.597925428513</v>
      </c>
      <c r="AU53" s="100">
        <v>2767.597925428513</v>
      </c>
      <c r="AV53" s="100">
        <v>2767.597925428513</v>
      </c>
      <c r="AW53" s="100">
        <v>2767.597925428513</v>
      </c>
      <c r="AX53" s="100">
        <v>2767.597925428513</v>
      </c>
    </row>
    <row r="55" spans="2:51">
      <c r="B55" s="174" t="s">
        <v>326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</row>
    <row r="56" spans="2:51">
      <c r="B56" s="105" t="s">
        <v>274</v>
      </c>
      <c r="C56" s="105" t="s">
        <v>92</v>
      </c>
      <c r="D56" s="101"/>
      <c r="E56" s="101"/>
      <c r="F56" s="101"/>
      <c r="G56" s="105" t="s">
        <v>93</v>
      </c>
      <c r="H56" s="101"/>
      <c r="I56" s="101"/>
      <c r="J56" s="101"/>
      <c r="K56" s="105" t="s">
        <v>94</v>
      </c>
      <c r="L56" s="101"/>
      <c r="M56" s="101"/>
      <c r="N56" s="101"/>
      <c r="O56" s="105" t="s">
        <v>95</v>
      </c>
      <c r="P56" s="101"/>
      <c r="Q56" s="101"/>
      <c r="R56" s="101"/>
      <c r="S56" s="105" t="s">
        <v>96</v>
      </c>
      <c r="T56" s="101"/>
      <c r="U56" s="101"/>
      <c r="V56" s="101"/>
      <c r="W56" s="105" t="s">
        <v>97</v>
      </c>
      <c r="X56" s="101"/>
      <c r="Y56" s="101"/>
      <c r="Z56" s="101"/>
      <c r="AA56" s="105" t="s">
        <v>98</v>
      </c>
      <c r="AB56" s="101"/>
      <c r="AC56" s="101"/>
      <c r="AD56" s="101"/>
      <c r="AE56" s="105" t="s">
        <v>99</v>
      </c>
      <c r="AF56" s="101"/>
      <c r="AG56" s="101"/>
      <c r="AH56" s="101"/>
      <c r="AI56" s="105" t="s">
        <v>100</v>
      </c>
      <c r="AJ56" s="101"/>
      <c r="AK56" s="101"/>
      <c r="AL56" s="101"/>
      <c r="AM56" s="105" t="s">
        <v>101</v>
      </c>
      <c r="AN56" s="101"/>
      <c r="AO56" s="101"/>
      <c r="AP56" s="101"/>
      <c r="AQ56" s="105" t="s">
        <v>102</v>
      </c>
      <c r="AR56" s="101"/>
      <c r="AS56" s="101"/>
      <c r="AT56" s="101"/>
      <c r="AU56" s="105" t="s">
        <v>103</v>
      </c>
      <c r="AV56" s="101"/>
      <c r="AW56" s="101"/>
    </row>
    <row r="57" spans="2:51">
      <c r="B57" s="105" t="s">
        <v>325</v>
      </c>
      <c r="C57" s="105">
        <v>1</v>
      </c>
      <c r="D57" s="105">
        <v>2</v>
      </c>
      <c r="E57" s="105">
        <v>3</v>
      </c>
      <c r="F57" s="105">
        <v>4</v>
      </c>
      <c r="G57" s="105">
        <v>1</v>
      </c>
      <c r="H57" s="105">
        <v>2</v>
      </c>
      <c r="I57" s="105">
        <v>3</v>
      </c>
      <c r="J57" s="105">
        <v>4</v>
      </c>
      <c r="K57" s="105">
        <v>1</v>
      </c>
      <c r="L57" s="105">
        <v>2</v>
      </c>
      <c r="M57" s="105">
        <v>3</v>
      </c>
      <c r="N57" s="105">
        <v>4</v>
      </c>
      <c r="O57" s="105">
        <v>1</v>
      </c>
      <c r="P57" s="105">
        <v>2</v>
      </c>
      <c r="Q57" s="105">
        <v>3</v>
      </c>
      <c r="R57" s="105">
        <v>4</v>
      </c>
      <c r="S57" s="105">
        <v>1</v>
      </c>
      <c r="T57" s="105">
        <v>2</v>
      </c>
      <c r="U57" s="105">
        <v>3</v>
      </c>
      <c r="V57" s="105">
        <v>4</v>
      </c>
      <c r="W57" s="105">
        <v>1</v>
      </c>
      <c r="X57" s="105">
        <v>2</v>
      </c>
      <c r="Y57" s="105">
        <v>3</v>
      </c>
      <c r="Z57" s="105">
        <v>4</v>
      </c>
      <c r="AA57" s="105">
        <v>1</v>
      </c>
      <c r="AB57" s="105">
        <v>2</v>
      </c>
      <c r="AC57" s="105">
        <v>3</v>
      </c>
      <c r="AD57" s="105">
        <v>4</v>
      </c>
      <c r="AE57" s="105">
        <v>1</v>
      </c>
      <c r="AF57" s="105">
        <v>2</v>
      </c>
      <c r="AG57" s="105">
        <v>3</v>
      </c>
      <c r="AH57" s="105">
        <v>4</v>
      </c>
      <c r="AI57" s="105">
        <v>1</v>
      </c>
      <c r="AJ57" s="105">
        <v>2</v>
      </c>
      <c r="AK57" s="105">
        <v>3</v>
      </c>
      <c r="AL57" s="105">
        <v>4</v>
      </c>
      <c r="AM57" s="105">
        <v>1</v>
      </c>
      <c r="AN57" s="105">
        <v>2</v>
      </c>
      <c r="AO57" s="105">
        <v>3</v>
      </c>
      <c r="AP57" s="105">
        <v>4</v>
      </c>
      <c r="AQ57" s="105">
        <v>1</v>
      </c>
      <c r="AR57" s="105">
        <v>2</v>
      </c>
      <c r="AS57" s="105">
        <v>3</v>
      </c>
      <c r="AT57" s="105">
        <v>4</v>
      </c>
      <c r="AU57" s="105">
        <v>1</v>
      </c>
      <c r="AV57" s="105">
        <v>2</v>
      </c>
      <c r="AW57" s="105">
        <v>3</v>
      </c>
      <c r="AX57" s="105">
        <v>4</v>
      </c>
    </row>
    <row r="58" spans="2:51">
      <c r="B58" s="105" t="s">
        <v>104</v>
      </c>
      <c r="C58" s="100">
        <v>0</v>
      </c>
      <c r="D58" s="100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</row>
    <row r="59" spans="2:51">
      <c r="B59" s="105" t="s">
        <v>105</v>
      </c>
      <c r="C59" s="100">
        <v>0</v>
      </c>
      <c r="D59" s="100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</row>
    <row r="60" spans="2:51">
      <c r="B60" s="105" t="s">
        <v>106</v>
      </c>
      <c r="C60" s="100">
        <v>0</v>
      </c>
      <c r="D60" s="100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</row>
    <row r="61" spans="2:51">
      <c r="B61" s="105" t="s">
        <v>107</v>
      </c>
      <c r="C61" s="100">
        <v>478697.05534917657</v>
      </c>
      <c r="D61" s="100">
        <v>4797462.4260132872</v>
      </c>
      <c r="E61" s="100">
        <v>4807954.8567280509</v>
      </c>
      <c r="F61" s="100">
        <v>4818446.1628770474</v>
      </c>
      <c r="G61" s="100">
        <v>4186822.0418750443</v>
      </c>
      <c r="H61" s="100">
        <v>4195911.9703501305</v>
      </c>
      <c r="I61" s="100">
        <v>4204996.5448897751</v>
      </c>
      <c r="J61" s="100">
        <v>4214074.3060770324</v>
      </c>
      <c r="K61" s="100">
        <v>1794351.290476321</v>
      </c>
      <c r="L61" s="100">
        <v>4495501.619558786</v>
      </c>
      <c r="M61" s="100">
        <v>4505113.1295686113</v>
      </c>
      <c r="N61" s="100">
        <v>4514711.2099222336</v>
      </c>
      <c r="O61" s="100">
        <v>4477860.9539046353</v>
      </c>
      <c r="P61" s="100">
        <v>4487329.3599382006</v>
      </c>
      <c r="Q61" s="100">
        <v>4496779.8937924104</v>
      </c>
      <c r="R61" s="100">
        <v>4506211.0332239056</v>
      </c>
      <c r="S61" s="100">
        <v>4508562.7056907099</v>
      </c>
      <c r="T61" s="100">
        <v>4517935.8262415305</v>
      </c>
      <c r="U61" s="100">
        <v>4527285.0404516142</v>
      </c>
      <c r="V61" s="100">
        <v>4536608.8409205303</v>
      </c>
      <c r="W61" s="100">
        <v>3071364.3336660839</v>
      </c>
      <c r="X61" s="100">
        <v>4396609.1658858256</v>
      </c>
      <c r="Y61" s="100">
        <v>4405526.127025621</v>
      </c>
      <c r="Z61" s="100">
        <v>4414412.7784470841</v>
      </c>
      <c r="AA61" s="100">
        <v>4475623.5685467822</v>
      </c>
      <c r="AB61" s="100">
        <v>4484549.721358777</v>
      </c>
      <c r="AC61" s="100">
        <v>4493440.8676767917</v>
      </c>
      <c r="AD61" s="100">
        <v>4502295.5721572451</v>
      </c>
      <c r="AE61" s="100">
        <v>503035.43992542254</v>
      </c>
      <c r="AF61" s="100">
        <v>5040142.2571494933</v>
      </c>
      <c r="AG61" s="100">
        <v>5049884.7166283065</v>
      </c>
      <c r="AH61" s="100">
        <v>5059580.204508774</v>
      </c>
      <c r="AI61" s="100">
        <v>4386734.6589630833</v>
      </c>
      <c r="AJ61" s="100">
        <v>4395039.4474070817</v>
      </c>
      <c r="AK61" s="100">
        <v>4403299.5442644674</v>
      </c>
      <c r="AL61" s="100">
        <v>4411513.6157257948</v>
      </c>
      <c r="AM61" s="100">
        <v>4487434.9782171007</v>
      </c>
      <c r="AN61" s="100">
        <v>4495677.4790865453</v>
      </c>
      <c r="AO61" s="100">
        <v>4503869.2328017503</v>
      </c>
      <c r="AP61" s="100">
        <v>4512008.916964937</v>
      </c>
      <c r="AQ61" s="100">
        <v>3254623.2423896915</v>
      </c>
      <c r="AR61" s="100">
        <v>4657723.2544730706</v>
      </c>
      <c r="AS61" s="100">
        <v>4665927.1473655803</v>
      </c>
      <c r="AT61" s="100">
        <v>4674072.1299411636</v>
      </c>
      <c r="AU61" s="100">
        <v>4726350.6302730348</v>
      </c>
      <c r="AV61" s="100">
        <v>3314114.7130672862</v>
      </c>
      <c r="AW61" s="100">
        <v>3319739.5948059526</v>
      </c>
      <c r="AX61" s="100">
        <v>4750455.971072644</v>
      </c>
    </row>
    <row r="62" spans="2:51">
      <c r="B62" s="105" t="s">
        <v>108</v>
      </c>
      <c r="C62" s="100">
        <v>4425090.3104080418</v>
      </c>
      <c r="D62" s="100">
        <v>4425090.3104080418</v>
      </c>
      <c r="E62" s="100">
        <v>4425090.3104080418</v>
      </c>
      <c r="F62" s="100">
        <v>4425090.3104080418</v>
      </c>
      <c r="G62" s="100">
        <v>4428788.9882126711</v>
      </c>
      <c r="H62" s="100">
        <v>4428788.9882126711</v>
      </c>
      <c r="I62" s="100">
        <v>4428788.9882126711</v>
      </c>
      <c r="J62" s="100">
        <v>4428788.9882126711</v>
      </c>
      <c r="K62" s="100">
        <v>4412096.9474919923</v>
      </c>
      <c r="L62" s="100">
        <v>4412096.9474919923</v>
      </c>
      <c r="M62" s="100">
        <v>4412096.9474919923</v>
      </c>
      <c r="N62" s="100">
        <v>4412096.9474919923</v>
      </c>
      <c r="O62" s="100">
        <v>4565060.0446015606</v>
      </c>
      <c r="P62" s="100">
        <v>4565060.0446015606</v>
      </c>
      <c r="Q62" s="100">
        <v>4565060.0446015606</v>
      </c>
      <c r="R62" s="100">
        <v>4565060.0446015606</v>
      </c>
      <c r="S62" s="100">
        <v>4591039.7466379153</v>
      </c>
      <c r="T62" s="100">
        <v>4591039.7466379153</v>
      </c>
      <c r="U62" s="100">
        <v>4591039.7466379153</v>
      </c>
      <c r="V62" s="100">
        <v>4591039.7466379153</v>
      </c>
      <c r="W62" s="100">
        <v>4560484.4724235395</v>
      </c>
      <c r="X62" s="100">
        <v>4560484.4724235395</v>
      </c>
      <c r="Y62" s="100">
        <v>4560484.4724235395</v>
      </c>
      <c r="Z62" s="100">
        <v>4560484.4724235395</v>
      </c>
      <c r="AA62" s="100">
        <v>4538055.8337200982</v>
      </c>
      <c r="AB62" s="100">
        <v>4538055.8337200982</v>
      </c>
      <c r="AC62" s="100">
        <v>4538055.8337200982</v>
      </c>
      <c r="AD62" s="100">
        <v>4538055.8337200982</v>
      </c>
      <c r="AE62" s="100">
        <v>4586519.0385382278</v>
      </c>
      <c r="AF62" s="100">
        <v>4586519.0385382278</v>
      </c>
      <c r="AG62" s="100">
        <v>4586519.0385382278</v>
      </c>
      <c r="AH62" s="100">
        <v>4586519.0385382278</v>
      </c>
      <c r="AI62" s="100">
        <v>4626055.3579943134</v>
      </c>
      <c r="AJ62" s="100">
        <v>4626055.3579943134</v>
      </c>
      <c r="AK62" s="100">
        <v>4626055.3579943134</v>
      </c>
      <c r="AL62" s="100">
        <v>4626055.3579943134</v>
      </c>
      <c r="AM62" s="100">
        <v>4572946.4276260268</v>
      </c>
      <c r="AN62" s="100">
        <v>4572946.4276260268</v>
      </c>
      <c r="AO62" s="100">
        <v>4572946.4276260268</v>
      </c>
      <c r="AP62" s="100">
        <v>4572946.4276260268</v>
      </c>
      <c r="AQ62" s="100">
        <v>4540455.9371940298</v>
      </c>
      <c r="AR62" s="100">
        <v>4540455.9371940298</v>
      </c>
      <c r="AS62" s="100">
        <v>4540455.9371940298</v>
      </c>
      <c r="AT62" s="100">
        <v>4540455.9371940298</v>
      </c>
      <c r="AU62" s="100">
        <v>4598460.6890599346</v>
      </c>
      <c r="AV62" s="100">
        <v>4598460.6890599346</v>
      </c>
      <c r="AW62" s="100">
        <v>4598460.6890599346</v>
      </c>
      <c r="AX62" s="100">
        <v>4598460.6890599346</v>
      </c>
    </row>
    <row r="63" spans="2:51">
      <c r="B63" s="105" t="s">
        <v>109</v>
      </c>
      <c r="C63" s="100">
        <v>3744028.0447926079</v>
      </c>
      <c r="D63" s="100">
        <v>3744028.0447926079</v>
      </c>
      <c r="E63" s="100">
        <v>3744028.0447926079</v>
      </c>
      <c r="F63" s="100">
        <v>3744028.0447926079</v>
      </c>
      <c r="G63" s="100">
        <v>3786111.6696212213</v>
      </c>
      <c r="H63" s="100">
        <v>3786111.6696212213</v>
      </c>
      <c r="I63" s="100">
        <v>3786111.6696212213</v>
      </c>
      <c r="J63" s="100">
        <v>3786111.6696212213</v>
      </c>
      <c r="K63" s="100">
        <v>3976297.7605200168</v>
      </c>
      <c r="L63" s="100">
        <v>3976297.7605200168</v>
      </c>
      <c r="M63" s="100">
        <v>3976297.7605200168</v>
      </c>
      <c r="N63" s="100">
        <v>3976297.7605200168</v>
      </c>
      <c r="O63" s="100">
        <v>3872781.7701839674</v>
      </c>
      <c r="P63" s="100">
        <v>3872781.7701839674</v>
      </c>
      <c r="Q63" s="100">
        <v>3872781.7701839674</v>
      </c>
      <c r="R63" s="100">
        <v>3872781.7701839674</v>
      </c>
      <c r="S63" s="100">
        <v>3768624.3436631346</v>
      </c>
      <c r="T63" s="100">
        <v>3768624.3436631346</v>
      </c>
      <c r="U63" s="100">
        <v>3768624.3436631346</v>
      </c>
      <c r="V63" s="100">
        <v>3768624.3436631346</v>
      </c>
      <c r="W63" s="100">
        <v>3576094.2116112341</v>
      </c>
      <c r="X63" s="100">
        <v>3576094.2116112341</v>
      </c>
      <c r="Y63" s="100">
        <v>3576094.2116112341</v>
      </c>
      <c r="Z63" s="100">
        <v>3576094.2116112341</v>
      </c>
      <c r="AA63" s="100">
        <v>4054691.542986359</v>
      </c>
      <c r="AB63" s="100">
        <v>4054691.542986359</v>
      </c>
      <c r="AC63" s="100">
        <v>4054691.542986359</v>
      </c>
      <c r="AD63" s="100">
        <v>4054691.542986359</v>
      </c>
      <c r="AE63" s="100">
        <v>3759775.309907956</v>
      </c>
      <c r="AF63" s="100">
        <v>3759775.309907956</v>
      </c>
      <c r="AG63" s="100">
        <v>3759775.309907956</v>
      </c>
      <c r="AH63" s="100">
        <v>3759775.309907956</v>
      </c>
      <c r="AI63" s="100">
        <v>3945543.9301828146</v>
      </c>
      <c r="AJ63" s="100">
        <v>3945543.9301828146</v>
      </c>
      <c r="AK63" s="100">
        <v>3945543.9301828146</v>
      </c>
      <c r="AL63" s="100">
        <v>3945543.9301828146</v>
      </c>
      <c r="AM63" s="100">
        <v>3710683.2028869153</v>
      </c>
      <c r="AN63" s="100">
        <v>3710683.2028869153</v>
      </c>
      <c r="AO63" s="100">
        <v>3710683.2028869153</v>
      </c>
      <c r="AP63" s="100">
        <v>3710683.2028869153</v>
      </c>
      <c r="AQ63" s="100">
        <v>3552321.2982412511</v>
      </c>
      <c r="AR63" s="100">
        <v>3552321.2982412511</v>
      </c>
      <c r="AS63" s="100">
        <v>3552321.2982412511</v>
      </c>
      <c r="AT63" s="100">
        <v>3552321.2982412511</v>
      </c>
      <c r="AU63" s="100">
        <v>3941303.5679431818</v>
      </c>
      <c r="AV63" s="100">
        <v>3941303.5679431818</v>
      </c>
      <c r="AW63" s="100">
        <v>3941303.5679431818</v>
      </c>
      <c r="AX63" s="100">
        <v>3941303.5679431818</v>
      </c>
    </row>
    <row r="64" spans="2:51">
      <c r="B64" s="101"/>
    </row>
    <row r="65" spans="1:14">
      <c r="B65" s="104" t="s">
        <v>327</v>
      </c>
    </row>
    <row r="66" spans="1:14">
      <c r="B66" s="99" t="s">
        <v>328</v>
      </c>
      <c r="C66" s="99" t="s">
        <v>92</v>
      </c>
      <c r="D66" s="99" t="s">
        <v>93</v>
      </c>
      <c r="E66" s="99" t="s">
        <v>94</v>
      </c>
      <c r="F66" s="99" t="s">
        <v>95</v>
      </c>
      <c r="G66" s="99" t="s">
        <v>96</v>
      </c>
      <c r="H66" s="99" t="s">
        <v>97</v>
      </c>
      <c r="I66" s="99" t="s">
        <v>98</v>
      </c>
      <c r="J66" s="99" t="s">
        <v>99</v>
      </c>
      <c r="K66" s="99" t="s">
        <v>100</v>
      </c>
      <c r="L66" s="99" t="s">
        <v>101</v>
      </c>
      <c r="M66" s="99" t="s">
        <v>102</v>
      </c>
      <c r="N66" s="99" t="s">
        <v>103</v>
      </c>
    </row>
    <row r="67" spans="1:14">
      <c r="B67" s="99" t="s">
        <v>329</v>
      </c>
      <c r="C67" s="100">
        <v>33333.333333333328</v>
      </c>
      <c r="D67" s="100">
        <v>33333.333333333328</v>
      </c>
      <c r="E67" s="100">
        <v>33333.333333333328</v>
      </c>
      <c r="F67" s="100">
        <v>33333.333333333328</v>
      </c>
      <c r="G67" s="100">
        <v>33333.333333333328</v>
      </c>
      <c r="H67" s="100">
        <v>33333.333333333328</v>
      </c>
      <c r="I67" s="100">
        <v>33333.333333333328</v>
      </c>
      <c r="J67" s="100">
        <v>33333.333333333328</v>
      </c>
      <c r="K67" s="100">
        <v>33333.333333333328</v>
      </c>
      <c r="L67" s="100">
        <v>33333.333333333328</v>
      </c>
      <c r="M67" s="100">
        <v>33333.333333333328</v>
      </c>
      <c r="N67" s="100">
        <v>33333.333333333328</v>
      </c>
    </row>
    <row r="68" spans="1:14">
      <c r="B68" s="99" t="s">
        <v>330</v>
      </c>
      <c r="C68" s="100">
        <v>24999.999999999996</v>
      </c>
      <c r="D68" s="100">
        <v>24999.999999999996</v>
      </c>
      <c r="E68" s="100">
        <v>24999.999999999996</v>
      </c>
      <c r="F68" s="100">
        <v>24999.999999999996</v>
      </c>
      <c r="G68" s="100">
        <v>24999.999999999996</v>
      </c>
      <c r="H68" s="100">
        <v>24999.999999999996</v>
      </c>
      <c r="I68" s="100">
        <v>24999.999999999996</v>
      </c>
      <c r="J68" s="100">
        <v>24999.999999999996</v>
      </c>
      <c r="K68" s="100">
        <v>24999.999999999996</v>
      </c>
      <c r="L68" s="100">
        <v>24999.999999999996</v>
      </c>
      <c r="M68" s="100">
        <v>24999.999999999996</v>
      </c>
      <c r="N68" s="100">
        <v>24999.999999999996</v>
      </c>
    </row>
    <row r="70" spans="1:14">
      <c r="B70" s="104" t="s">
        <v>331</v>
      </c>
    </row>
    <row r="71" spans="1:14">
      <c r="A71" s="105" t="s">
        <v>121</v>
      </c>
      <c r="B71" s="105" t="s">
        <v>332</v>
      </c>
      <c r="C71" s="105" t="s">
        <v>22</v>
      </c>
      <c r="D71" s="105" t="s">
        <v>59</v>
      </c>
    </row>
    <row r="72" spans="1:14">
      <c r="A72" s="105" t="s">
        <v>104</v>
      </c>
      <c r="B72" s="105" t="s">
        <v>92</v>
      </c>
      <c r="C72" s="100">
        <v>6777276.9183990033</v>
      </c>
      <c r="D72" s="100">
        <v>1013234.1608372619</v>
      </c>
    </row>
    <row r="73" spans="1:14">
      <c r="B73" s="105" t="s">
        <v>93</v>
      </c>
      <c r="C73" s="100">
        <v>6777276.9183990033</v>
      </c>
      <c r="D73" s="100">
        <v>1013234.1608372619</v>
      </c>
    </row>
    <row r="74" spans="1:14">
      <c r="B74" s="105" t="s">
        <v>94</v>
      </c>
      <c r="C74" s="100">
        <v>6777276.9183990033</v>
      </c>
      <c r="D74" s="100">
        <v>1013234.1608372619</v>
      </c>
    </row>
    <row r="75" spans="1:14">
      <c r="B75" s="105" t="s">
        <v>95</v>
      </c>
      <c r="C75" s="100">
        <v>6777276.9183990033</v>
      </c>
      <c r="D75" s="100">
        <v>1013234.1608372619</v>
      </c>
    </row>
    <row r="76" spans="1:14">
      <c r="B76" s="105" t="s">
        <v>96</v>
      </c>
      <c r="C76" s="100">
        <v>6777276.9183990033</v>
      </c>
      <c r="D76" s="100">
        <v>1013234.1608372619</v>
      </c>
    </row>
    <row r="77" spans="1:14">
      <c r="B77" s="105" t="s">
        <v>97</v>
      </c>
      <c r="C77" s="100">
        <v>6777276.9183990033</v>
      </c>
      <c r="D77" s="100">
        <v>1013234.1608372619</v>
      </c>
    </row>
    <row r="78" spans="1:14">
      <c r="B78" s="105" t="s">
        <v>98</v>
      </c>
      <c r="C78" s="100">
        <v>6777276.9183990033</v>
      </c>
      <c r="D78" s="100">
        <v>1013234.1608372619</v>
      </c>
    </row>
    <row r="79" spans="1:14">
      <c r="B79" s="105" t="s">
        <v>99</v>
      </c>
      <c r="C79" s="100">
        <v>6777276.9183990033</v>
      </c>
      <c r="D79" s="100">
        <v>1013234.1608372619</v>
      </c>
    </row>
    <row r="80" spans="1:14">
      <c r="B80" s="105" t="s">
        <v>100</v>
      </c>
      <c r="C80" s="100">
        <v>6777276.9183990033</v>
      </c>
      <c r="D80" s="100">
        <v>1013234.1608372619</v>
      </c>
    </row>
    <row r="81" spans="2:50">
      <c r="B81" s="105" t="s">
        <v>101</v>
      </c>
      <c r="C81" s="100">
        <v>6777276.9183990033</v>
      </c>
      <c r="D81" s="100">
        <v>1013234.1608372619</v>
      </c>
    </row>
    <row r="82" spans="2:50">
      <c r="B82" s="105" t="s">
        <v>102</v>
      </c>
      <c r="C82" s="100">
        <v>6777276.9183990033</v>
      </c>
      <c r="D82" s="100">
        <v>1013234.1608372619</v>
      </c>
    </row>
    <row r="83" spans="2:50">
      <c r="B83" s="105" t="s">
        <v>103</v>
      </c>
      <c r="C83" s="100">
        <v>6777276.9183990033</v>
      </c>
      <c r="D83" s="100">
        <v>1013234.1608372619</v>
      </c>
    </row>
    <row r="85" spans="2:50">
      <c r="B85" s="103" t="s">
        <v>333</v>
      </c>
    </row>
    <row r="86" spans="2:50">
      <c r="B86" s="99" t="s">
        <v>274</v>
      </c>
      <c r="C86" s="99" t="s">
        <v>92</v>
      </c>
      <c r="D86" s="101"/>
      <c r="E86" s="101"/>
      <c r="F86" s="101"/>
      <c r="G86" s="99" t="s">
        <v>93</v>
      </c>
      <c r="H86" s="101"/>
      <c r="I86" s="101"/>
      <c r="J86" s="101"/>
      <c r="K86" s="99" t="s">
        <v>94</v>
      </c>
      <c r="L86" s="101"/>
      <c r="M86" s="101"/>
      <c r="N86" s="101"/>
      <c r="O86" s="99" t="s">
        <v>95</v>
      </c>
      <c r="P86" s="101"/>
      <c r="Q86" s="101"/>
      <c r="R86" s="101"/>
      <c r="S86" s="99" t="s">
        <v>96</v>
      </c>
      <c r="T86" s="101"/>
      <c r="U86" s="101"/>
      <c r="V86" s="101"/>
      <c r="W86" s="99" t="s">
        <v>97</v>
      </c>
      <c r="X86" s="101"/>
      <c r="Y86" s="101"/>
      <c r="Z86" s="101"/>
      <c r="AA86" s="99" t="s">
        <v>98</v>
      </c>
      <c r="AB86" s="101"/>
      <c r="AC86" s="101"/>
      <c r="AD86" s="101"/>
      <c r="AE86" s="99" t="s">
        <v>99</v>
      </c>
      <c r="AF86" s="101"/>
      <c r="AG86" s="101"/>
      <c r="AH86" s="101"/>
      <c r="AI86" s="99" t="s">
        <v>100</v>
      </c>
      <c r="AJ86" s="101"/>
      <c r="AK86" s="101"/>
      <c r="AL86" s="101"/>
      <c r="AM86" s="99" t="s">
        <v>101</v>
      </c>
      <c r="AN86" s="101"/>
      <c r="AO86" s="101"/>
      <c r="AP86" s="101"/>
      <c r="AQ86" s="99" t="s">
        <v>102</v>
      </c>
      <c r="AR86" s="101"/>
      <c r="AS86" s="101"/>
      <c r="AT86" s="101"/>
      <c r="AU86" s="99" t="s">
        <v>103</v>
      </c>
      <c r="AV86" s="101"/>
      <c r="AW86" s="101"/>
    </row>
    <row r="87" spans="2:50">
      <c r="B87" s="99" t="s">
        <v>334</v>
      </c>
      <c r="C87" s="99">
        <v>1</v>
      </c>
      <c r="D87" s="99">
        <v>2</v>
      </c>
      <c r="E87" s="99">
        <v>3</v>
      </c>
      <c r="F87" s="99">
        <v>4</v>
      </c>
      <c r="G87" s="99">
        <v>1</v>
      </c>
      <c r="H87" s="99">
        <v>2</v>
      </c>
      <c r="I87" s="99">
        <v>3</v>
      </c>
      <c r="J87" s="99">
        <v>4</v>
      </c>
      <c r="K87" s="99">
        <v>1</v>
      </c>
      <c r="L87" s="99">
        <v>2</v>
      </c>
      <c r="M87" s="99">
        <v>3</v>
      </c>
      <c r="N87" s="99">
        <v>4</v>
      </c>
      <c r="O87" s="99">
        <v>1</v>
      </c>
      <c r="P87" s="99">
        <v>2</v>
      </c>
      <c r="Q87" s="99">
        <v>3</v>
      </c>
      <c r="R87" s="99">
        <v>4</v>
      </c>
      <c r="S87" s="99">
        <v>1</v>
      </c>
      <c r="T87" s="99">
        <v>2</v>
      </c>
      <c r="U87" s="99">
        <v>3</v>
      </c>
      <c r="V87" s="99">
        <v>4</v>
      </c>
      <c r="W87" s="99">
        <v>1</v>
      </c>
      <c r="X87" s="99">
        <v>2</v>
      </c>
      <c r="Y87" s="99">
        <v>3</v>
      </c>
      <c r="Z87" s="99">
        <v>4</v>
      </c>
      <c r="AA87" s="99">
        <v>1</v>
      </c>
      <c r="AB87" s="99">
        <v>2</v>
      </c>
      <c r="AC87" s="99">
        <v>3</v>
      </c>
      <c r="AD87" s="99">
        <v>4</v>
      </c>
      <c r="AE87" s="99">
        <v>1</v>
      </c>
      <c r="AF87" s="99">
        <v>2</v>
      </c>
      <c r="AG87" s="99">
        <v>3</v>
      </c>
      <c r="AH87" s="99">
        <v>4</v>
      </c>
      <c r="AI87" s="99">
        <v>1</v>
      </c>
      <c r="AJ87" s="99">
        <v>2</v>
      </c>
      <c r="AK87" s="99">
        <v>3</v>
      </c>
      <c r="AL87" s="99">
        <v>4</v>
      </c>
      <c r="AM87" s="99">
        <v>1</v>
      </c>
      <c r="AN87" s="99">
        <v>2</v>
      </c>
      <c r="AO87" s="99">
        <v>3</v>
      </c>
      <c r="AP87" s="99">
        <v>4</v>
      </c>
      <c r="AQ87" s="99">
        <v>1</v>
      </c>
      <c r="AR87" s="99">
        <v>2</v>
      </c>
      <c r="AS87" s="99">
        <v>3</v>
      </c>
      <c r="AT87" s="99">
        <v>4</v>
      </c>
      <c r="AU87" s="99">
        <v>1</v>
      </c>
      <c r="AV87" s="99">
        <v>2</v>
      </c>
      <c r="AW87" s="99">
        <v>3</v>
      </c>
      <c r="AX87" s="99">
        <v>4</v>
      </c>
    </row>
    <row r="88" spans="2:50">
      <c r="B88" s="99" t="s">
        <v>104</v>
      </c>
      <c r="C88" s="100">
        <f>C48+$C$67/4</f>
        <v>8333.3333333333321</v>
      </c>
      <c r="D88" s="100">
        <f>D48+$C$67/4</f>
        <v>8333.3333333333321</v>
      </c>
      <c r="E88" s="100">
        <f>E48+$C$67/4</f>
        <v>8333.3333333333321</v>
      </c>
      <c r="F88" s="100">
        <f>F48+$C$67/4</f>
        <v>8333.3333333333321</v>
      </c>
      <c r="G88" s="100">
        <f>G48+$D$67/4</f>
        <v>8333.3333333333321</v>
      </c>
      <c r="H88" s="100">
        <f>H48+$D$67/4</f>
        <v>8333.3333333333321</v>
      </c>
      <c r="I88" s="100">
        <f>I48+$D$67/4</f>
        <v>8333.3333333333321</v>
      </c>
      <c r="J88" s="100">
        <f>J48+$D$67/4</f>
        <v>8333.3333333333321</v>
      </c>
      <c r="K88" s="100">
        <f>K48+$E$67/4</f>
        <v>8333.3333333333321</v>
      </c>
      <c r="L88" s="100">
        <f>L48+$E$67/4</f>
        <v>8333.3333333333321</v>
      </c>
      <c r="M88" s="100">
        <f>M48+$E$67/4</f>
        <v>8333.3333333333321</v>
      </c>
      <c r="N88" s="100">
        <f>N48+$E$67/4</f>
        <v>8333.3333333333321</v>
      </c>
      <c r="O88" s="100">
        <f>O48+$F$67/4</f>
        <v>8333.3333333333321</v>
      </c>
      <c r="P88" s="100">
        <f>P48+$F$67/4</f>
        <v>8333.3333333333321</v>
      </c>
      <c r="Q88" s="100">
        <f>Q48+$F$67/4</f>
        <v>8333.3333333333321</v>
      </c>
      <c r="R88" s="100">
        <f>R48+$F$67/4</f>
        <v>8333.3333333333321</v>
      </c>
      <c r="S88" s="100">
        <f>S48+$G$67/4</f>
        <v>8333.3333333333321</v>
      </c>
      <c r="T88" s="100">
        <f>T48+$G$67/4</f>
        <v>8333.3333333333321</v>
      </c>
      <c r="U88" s="100">
        <f>U48+$G$67/4</f>
        <v>8333.3333333333321</v>
      </c>
      <c r="V88" s="100">
        <f>V48+$G$67/4</f>
        <v>8333.3333333333321</v>
      </c>
      <c r="W88" s="100">
        <f>W48+$H$67/4</f>
        <v>8333.3333333333321</v>
      </c>
      <c r="X88" s="100">
        <f>X48+$H$67/4</f>
        <v>8333.3333333333321</v>
      </c>
      <c r="Y88" s="100">
        <f>Y48+$H$67/4</f>
        <v>8333.3333333333321</v>
      </c>
      <c r="Z88" s="100">
        <f>Z48+$H$67/4</f>
        <v>8333.3333333333321</v>
      </c>
      <c r="AA88" s="100">
        <f>AA48+$I$67/4</f>
        <v>8333.3333333333321</v>
      </c>
      <c r="AB88" s="100">
        <f>AB48+$I$67/4</f>
        <v>8333.3333333333321</v>
      </c>
      <c r="AC88" s="100">
        <f>AC48+$I$67/4</f>
        <v>8333.3333333333321</v>
      </c>
      <c r="AD88" s="100">
        <f>AD48+$I$67/4</f>
        <v>8333.3333333333321</v>
      </c>
      <c r="AE88" s="100">
        <f>AE48+$J$67/4</f>
        <v>8333.3333333333321</v>
      </c>
      <c r="AF88" s="100">
        <f>AF48+$J$67/4</f>
        <v>8333.3333333333321</v>
      </c>
      <c r="AG88" s="100">
        <f>AG48+$J$67/4</f>
        <v>8333.3333333333321</v>
      </c>
      <c r="AH88" s="100">
        <f>AH48+$J$67/4</f>
        <v>8333.3333333333321</v>
      </c>
      <c r="AI88" s="100">
        <f>AI48+$K$67/4</f>
        <v>8333.3333333333321</v>
      </c>
      <c r="AJ88" s="100">
        <f>AJ48+$K$67/4</f>
        <v>8333.3333333333321</v>
      </c>
      <c r="AK88" s="100">
        <f>AK48+$K$67/4</f>
        <v>8333.3333333333321</v>
      </c>
      <c r="AL88" s="100">
        <f>AL48+$K$67/4</f>
        <v>8333.3333333333321</v>
      </c>
      <c r="AM88" s="100">
        <f>AM48+$L$67/4</f>
        <v>8333.3333333333321</v>
      </c>
      <c r="AN88" s="100">
        <f>AN48+$L$67/4</f>
        <v>8333.3333333333321</v>
      </c>
      <c r="AO88" s="100">
        <f>AO48+$L$67/4</f>
        <v>8333.3333333333321</v>
      </c>
      <c r="AP88" s="100">
        <f>AP48+$L$67/4</f>
        <v>8333.3333333333321</v>
      </c>
      <c r="AQ88" s="100">
        <f>AQ48+$M$67/4</f>
        <v>8333.3333333333321</v>
      </c>
      <c r="AR88" s="100">
        <f>AR48+$M$67/4</f>
        <v>8333.3333333333321</v>
      </c>
      <c r="AS88" s="100">
        <f>AS48+$M$67/4</f>
        <v>8333.3333333333321</v>
      </c>
      <c r="AT88" s="100">
        <f>AT48+$M$67/4</f>
        <v>8333.3333333333321</v>
      </c>
      <c r="AU88" s="100">
        <f>AU48+$N$67/4</f>
        <v>8333.3333333333321</v>
      </c>
      <c r="AV88" s="100">
        <f>AV48+$N$67/4</f>
        <v>8333.3333333333321</v>
      </c>
      <c r="AW88" s="100">
        <f>AW48+$N$67/4</f>
        <v>8333.3333333333321</v>
      </c>
      <c r="AX88" s="100">
        <f>AX48+$N$67/4</f>
        <v>8333.3333333333321</v>
      </c>
    </row>
    <row r="89" spans="2:50">
      <c r="B89" s="99" t="s">
        <v>105</v>
      </c>
      <c r="C89" s="100">
        <f>C49</f>
        <v>0</v>
      </c>
      <c r="D89" s="100">
        <f t="shared" ref="D89:AX93" si="3">D49</f>
        <v>0</v>
      </c>
      <c r="E89" s="100">
        <f t="shared" si="3"/>
        <v>0</v>
      </c>
      <c r="F89" s="100">
        <f t="shared" si="3"/>
        <v>0</v>
      </c>
      <c r="G89" s="100">
        <f t="shared" si="3"/>
        <v>0</v>
      </c>
      <c r="H89" s="100">
        <f t="shared" si="3"/>
        <v>0</v>
      </c>
      <c r="I89" s="100">
        <f t="shared" si="3"/>
        <v>0</v>
      </c>
      <c r="J89" s="100">
        <f t="shared" si="3"/>
        <v>0</v>
      </c>
      <c r="K89" s="100">
        <f t="shared" si="3"/>
        <v>0</v>
      </c>
      <c r="L89" s="100">
        <f t="shared" si="3"/>
        <v>0</v>
      </c>
      <c r="M89" s="100">
        <f t="shared" si="3"/>
        <v>0</v>
      </c>
      <c r="N89" s="100">
        <f t="shared" si="3"/>
        <v>0</v>
      </c>
      <c r="O89" s="100">
        <f t="shared" si="3"/>
        <v>0</v>
      </c>
      <c r="P89" s="100">
        <f t="shared" si="3"/>
        <v>0</v>
      </c>
      <c r="Q89" s="100">
        <f t="shared" si="3"/>
        <v>0</v>
      </c>
      <c r="R89" s="100">
        <f t="shared" si="3"/>
        <v>0</v>
      </c>
      <c r="S89" s="100">
        <f t="shared" si="3"/>
        <v>0</v>
      </c>
      <c r="T89" s="100">
        <f t="shared" si="3"/>
        <v>0</v>
      </c>
      <c r="U89" s="100">
        <f t="shared" si="3"/>
        <v>0</v>
      </c>
      <c r="V89" s="100">
        <f t="shared" si="3"/>
        <v>0</v>
      </c>
      <c r="W89" s="100">
        <f t="shared" si="3"/>
        <v>0</v>
      </c>
      <c r="X89" s="100">
        <f t="shared" si="3"/>
        <v>0</v>
      </c>
      <c r="Y89" s="100">
        <f t="shared" si="3"/>
        <v>0</v>
      </c>
      <c r="Z89" s="100">
        <f t="shared" si="3"/>
        <v>0</v>
      </c>
      <c r="AA89" s="100">
        <f t="shared" si="3"/>
        <v>0</v>
      </c>
      <c r="AB89" s="100">
        <f t="shared" si="3"/>
        <v>0</v>
      </c>
      <c r="AC89" s="100">
        <f t="shared" si="3"/>
        <v>0</v>
      </c>
      <c r="AD89" s="100">
        <f t="shared" si="3"/>
        <v>0</v>
      </c>
      <c r="AE89" s="100">
        <f t="shared" si="3"/>
        <v>0</v>
      </c>
      <c r="AF89" s="100">
        <f t="shared" si="3"/>
        <v>0</v>
      </c>
      <c r="AG89" s="100">
        <f t="shared" si="3"/>
        <v>0</v>
      </c>
      <c r="AH89" s="100">
        <f t="shared" si="3"/>
        <v>0</v>
      </c>
      <c r="AI89" s="100">
        <f t="shared" si="3"/>
        <v>0</v>
      </c>
      <c r="AJ89" s="100">
        <f t="shared" si="3"/>
        <v>0</v>
      </c>
      <c r="AK89" s="100">
        <f t="shared" si="3"/>
        <v>0</v>
      </c>
      <c r="AL89" s="100">
        <f t="shared" si="3"/>
        <v>0</v>
      </c>
      <c r="AM89" s="100">
        <f t="shared" si="3"/>
        <v>0</v>
      </c>
      <c r="AN89" s="100">
        <f t="shared" si="3"/>
        <v>0</v>
      </c>
      <c r="AO89" s="100">
        <f t="shared" si="3"/>
        <v>0</v>
      </c>
      <c r="AP89" s="100">
        <f t="shared" si="3"/>
        <v>0</v>
      </c>
      <c r="AQ89" s="100">
        <f t="shared" si="3"/>
        <v>0</v>
      </c>
      <c r="AR89" s="100">
        <f t="shared" si="3"/>
        <v>0</v>
      </c>
      <c r="AS89" s="100">
        <f t="shared" si="3"/>
        <v>0</v>
      </c>
      <c r="AT89" s="100">
        <f t="shared" si="3"/>
        <v>0</v>
      </c>
      <c r="AU89" s="100">
        <f t="shared" si="3"/>
        <v>0</v>
      </c>
      <c r="AV89" s="100">
        <f t="shared" si="3"/>
        <v>0</v>
      </c>
      <c r="AW89" s="100">
        <f t="shared" si="3"/>
        <v>0</v>
      </c>
      <c r="AX89" s="100">
        <f t="shared" si="3"/>
        <v>0</v>
      </c>
    </row>
    <row r="90" spans="2:50">
      <c r="B90" s="99" t="s">
        <v>106</v>
      </c>
      <c r="C90" s="100">
        <f t="shared" ref="C90:R93" si="4">C50</f>
        <v>0</v>
      </c>
      <c r="D90" s="100">
        <f t="shared" si="4"/>
        <v>0</v>
      </c>
      <c r="E90" s="100">
        <f t="shared" si="4"/>
        <v>0</v>
      </c>
      <c r="F90" s="100">
        <f t="shared" si="4"/>
        <v>0</v>
      </c>
      <c r="G90" s="100">
        <f t="shared" si="4"/>
        <v>0</v>
      </c>
      <c r="H90" s="100">
        <f t="shared" si="4"/>
        <v>0</v>
      </c>
      <c r="I90" s="100">
        <f t="shared" si="4"/>
        <v>0</v>
      </c>
      <c r="J90" s="100">
        <f t="shared" si="4"/>
        <v>0</v>
      </c>
      <c r="K90" s="100">
        <f t="shared" si="4"/>
        <v>0</v>
      </c>
      <c r="L90" s="100">
        <f t="shared" si="4"/>
        <v>0</v>
      </c>
      <c r="M90" s="100">
        <f t="shared" si="4"/>
        <v>0</v>
      </c>
      <c r="N90" s="100">
        <f t="shared" si="4"/>
        <v>0</v>
      </c>
      <c r="O90" s="100">
        <f t="shared" si="4"/>
        <v>0</v>
      </c>
      <c r="P90" s="100">
        <f t="shared" si="4"/>
        <v>0</v>
      </c>
      <c r="Q90" s="100">
        <f t="shared" si="4"/>
        <v>0</v>
      </c>
      <c r="R90" s="100">
        <f t="shared" si="4"/>
        <v>0</v>
      </c>
      <c r="S90" s="100">
        <f t="shared" si="3"/>
        <v>0</v>
      </c>
      <c r="T90" s="100">
        <f t="shared" si="3"/>
        <v>0</v>
      </c>
      <c r="U90" s="100">
        <f t="shared" si="3"/>
        <v>0</v>
      </c>
      <c r="V90" s="100">
        <f t="shared" si="3"/>
        <v>0</v>
      </c>
      <c r="W90" s="100">
        <f t="shared" si="3"/>
        <v>0</v>
      </c>
      <c r="X90" s="100">
        <f t="shared" si="3"/>
        <v>0</v>
      </c>
      <c r="Y90" s="100">
        <f t="shared" si="3"/>
        <v>0</v>
      </c>
      <c r="Z90" s="100">
        <f t="shared" si="3"/>
        <v>0</v>
      </c>
      <c r="AA90" s="100">
        <f t="shared" si="3"/>
        <v>0</v>
      </c>
      <c r="AB90" s="100">
        <f t="shared" si="3"/>
        <v>0</v>
      </c>
      <c r="AC90" s="100">
        <f t="shared" si="3"/>
        <v>0</v>
      </c>
      <c r="AD90" s="100">
        <f t="shared" si="3"/>
        <v>0</v>
      </c>
      <c r="AE90" s="100">
        <f t="shared" si="3"/>
        <v>0</v>
      </c>
      <c r="AF90" s="100">
        <f t="shared" si="3"/>
        <v>0</v>
      </c>
      <c r="AG90" s="100">
        <f t="shared" si="3"/>
        <v>0</v>
      </c>
      <c r="AH90" s="100">
        <f t="shared" si="3"/>
        <v>0</v>
      </c>
      <c r="AI90" s="100">
        <f t="shared" si="3"/>
        <v>0</v>
      </c>
      <c r="AJ90" s="100">
        <f t="shared" si="3"/>
        <v>0</v>
      </c>
      <c r="AK90" s="100">
        <f t="shared" si="3"/>
        <v>0</v>
      </c>
      <c r="AL90" s="100">
        <f t="shared" si="3"/>
        <v>0</v>
      </c>
      <c r="AM90" s="100">
        <f t="shared" si="3"/>
        <v>0</v>
      </c>
      <c r="AN90" s="100">
        <f t="shared" si="3"/>
        <v>0</v>
      </c>
      <c r="AO90" s="100">
        <f t="shared" si="3"/>
        <v>0</v>
      </c>
      <c r="AP90" s="100">
        <f t="shared" si="3"/>
        <v>0</v>
      </c>
      <c r="AQ90" s="100">
        <f t="shared" si="3"/>
        <v>0</v>
      </c>
      <c r="AR90" s="100">
        <f t="shared" si="3"/>
        <v>0</v>
      </c>
      <c r="AS90" s="100">
        <f t="shared" si="3"/>
        <v>0</v>
      </c>
      <c r="AT90" s="100">
        <f t="shared" si="3"/>
        <v>0</v>
      </c>
      <c r="AU90" s="100">
        <f t="shared" si="3"/>
        <v>0</v>
      </c>
      <c r="AV90" s="100">
        <f t="shared" si="3"/>
        <v>0</v>
      </c>
      <c r="AW90" s="100">
        <f t="shared" si="3"/>
        <v>0</v>
      </c>
      <c r="AX90" s="100">
        <f t="shared" si="3"/>
        <v>0</v>
      </c>
    </row>
    <row r="91" spans="2:50">
      <c r="B91" s="99" t="s">
        <v>107</v>
      </c>
      <c r="C91" s="100">
        <f t="shared" si="4"/>
        <v>300.65883016813808</v>
      </c>
      <c r="D91" s="100">
        <f t="shared" si="3"/>
        <v>3013.1780103151486</v>
      </c>
      <c r="E91" s="100">
        <f t="shared" si="3"/>
        <v>3019.7680695375102</v>
      </c>
      <c r="F91" s="100">
        <f t="shared" si="3"/>
        <v>3026.3574224454624</v>
      </c>
      <c r="G91" s="100">
        <f t="shared" si="3"/>
        <v>3032.9450117820752</v>
      </c>
      <c r="H91" s="100">
        <f t="shared" si="3"/>
        <v>3039.5297801219349</v>
      </c>
      <c r="I91" s="100">
        <f t="shared" si="3"/>
        <v>3046.1106700567357</v>
      </c>
      <c r="J91" s="100">
        <f t="shared" si="3"/>
        <v>3052.6866243809636</v>
      </c>
      <c r="K91" s="100">
        <f t="shared" si="3"/>
        <v>1223.7026345110626</v>
      </c>
      <c r="L91" s="100">
        <f t="shared" si="3"/>
        <v>3065.8194995042027</v>
      </c>
      <c r="M91" s="100">
        <f t="shared" si="3"/>
        <v>3072.3743085781439</v>
      </c>
      <c r="N91" s="100">
        <f t="shared" si="3"/>
        <v>3078.9199589629461</v>
      </c>
      <c r="O91" s="100">
        <f t="shared" si="3"/>
        <v>3085.4553972537178</v>
      </c>
      <c r="P91" s="100">
        <f t="shared" si="3"/>
        <v>3091.9795713628264</v>
      </c>
      <c r="Q91" s="100">
        <f t="shared" si="3"/>
        <v>3098.4914307053937</v>
      </c>
      <c r="R91" s="100">
        <f t="shared" si="3"/>
        <v>3104.9899263846269</v>
      </c>
      <c r="S91" s="100">
        <f t="shared" si="3"/>
        <v>3111.4740113769658</v>
      </c>
      <c r="T91" s="100">
        <f t="shared" si="3"/>
        <v>3117.9426407169926</v>
      </c>
      <c r="U91" s="100">
        <f t="shared" si="3"/>
        <v>3124.3947716820899</v>
      </c>
      <c r="V91" s="100">
        <f t="shared" si="3"/>
        <v>3130.8293639768099</v>
      </c>
      <c r="W91" s="100">
        <f t="shared" si="3"/>
        <v>2196.071765941841</v>
      </c>
      <c r="X91" s="100">
        <f t="shared" si="3"/>
        <v>3143.6417846130662</v>
      </c>
      <c r="Y91" s="100">
        <f t="shared" si="3"/>
        <v>3150.0175461541053</v>
      </c>
      <c r="Z91" s="100">
        <f t="shared" si="3"/>
        <v>3156.3716357899466</v>
      </c>
      <c r="AA91" s="100">
        <f t="shared" si="3"/>
        <v>3162.7030281139782</v>
      </c>
      <c r="AB91" s="100">
        <f t="shared" si="3"/>
        <v>3169.010701245003</v>
      </c>
      <c r="AC91" s="100">
        <f t="shared" si="3"/>
        <v>3175.2936370086377</v>
      </c>
      <c r="AD91" s="100">
        <f t="shared" si="3"/>
        <v>3181.5508211181759</v>
      </c>
      <c r="AE91" s="100">
        <f t="shared" si="3"/>
        <v>318.77812433548564</v>
      </c>
      <c r="AF91" s="100">
        <f t="shared" si="3"/>
        <v>3193.9838977475138</v>
      </c>
      <c r="AG91" s="100">
        <f t="shared" si="3"/>
        <v>3200.1577827515825</v>
      </c>
      <c r="AH91" s="100">
        <f t="shared" si="3"/>
        <v>3206.3019014274178</v>
      </c>
      <c r="AI91" s="100">
        <f t="shared" si="3"/>
        <v>3212.4152616178967</v>
      </c>
      <c r="AJ91" s="100">
        <f t="shared" si="3"/>
        <v>3218.496876125284</v>
      </c>
      <c r="AK91" s="100">
        <f t="shared" si="3"/>
        <v>3224.5457628873069</v>
      </c>
      <c r="AL91" s="100">
        <f t="shared" si="3"/>
        <v>3230.5609451524278</v>
      </c>
      <c r="AM91" s="100">
        <f t="shared" si="3"/>
        <v>3236.5414516542737</v>
      </c>
      <c r="AN91" s="100">
        <f t="shared" si="3"/>
        <v>3242.486316785189</v>
      </c>
      <c r="AO91" s="100">
        <f t="shared" si="3"/>
        <v>3248.3945807688906</v>
      </c>
      <c r="AP91" s="100">
        <f t="shared" si="3"/>
        <v>3254.2652898321776</v>
      </c>
      <c r="AQ91" s="100">
        <f t="shared" si="3"/>
        <v>2282.0682474629784</v>
      </c>
      <c r="AR91" s="100">
        <f t="shared" si="3"/>
        <v>3265.8902591436208</v>
      </c>
      <c r="AS91" s="100">
        <f t="shared" si="3"/>
        <v>3271.6426433925076</v>
      </c>
      <c r="AT91" s="100">
        <f t="shared" si="3"/>
        <v>3277.3537210588215</v>
      </c>
      <c r="AU91" s="100">
        <f t="shared" si="3"/>
        <v>3283.0225709255783</v>
      </c>
      <c r="AV91" s="100">
        <f t="shared" si="3"/>
        <v>2302.0537951514416</v>
      </c>
      <c r="AW91" s="100">
        <f t="shared" si="3"/>
        <v>2305.9609563316867</v>
      </c>
      <c r="AX91" s="100">
        <f t="shared" si="3"/>
        <v>3299.7666477230291</v>
      </c>
    </row>
    <row r="92" spans="2:50">
      <c r="B92" s="99" t="s">
        <v>108</v>
      </c>
      <c r="C92" s="100">
        <f t="shared" si="4"/>
        <v>3029.0378293900785</v>
      </c>
      <c r="D92" s="100">
        <f t="shared" si="4"/>
        <v>3029.0378293900785</v>
      </c>
      <c r="E92" s="100">
        <f t="shared" si="4"/>
        <v>3029.0378293900785</v>
      </c>
      <c r="F92" s="100">
        <f t="shared" si="4"/>
        <v>3029.0378293900785</v>
      </c>
      <c r="G92" s="100">
        <f t="shared" si="4"/>
        <v>3029.0378293900785</v>
      </c>
      <c r="H92" s="100">
        <f t="shared" si="4"/>
        <v>3029.0378293900785</v>
      </c>
      <c r="I92" s="100">
        <f t="shared" si="4"/>
        <v>3029.0378293900785</v>
      </c>
      <c r="J92" s="100">
        <f t="shared" si="4"/>
        <v>3029.0378293900785</v>
      </c>
      <c r="K92" s="100">
        <f t="shared" si="4"/>
        <v>3029.0378293900785</v>
      </c>
      <c r="L92" s="100">
        <f t="shared" si="4"/>
        <v>3029.0378293900785</v>
      </c>
      <c r="M92" s="100">
        <f t="shared" si="4"/>
        <v>3029.0378293900785</v>
      </c>
      <c r="N92" s="100">
        <f t="shared" si="4"/>
        <v>3029.0378293900785</v>
      </c>
      <c r="O92" s="100">
        <f t="shared" si="4"/>
        <v>3029.0378293900785</v>
      </c>
      <c r="P92" s="100">
        <f t="shared" si="4"/>
        <v>3029.0378293900785</v>
      </c>
      <c r="Q92" s="100">
        <f t="shared" si="4"/>
        <v>3029.0378293900785</v>
      </c>
      <c r="R92" s="100">
        <f t="shared" si="4"/>
        <v>3029.0378293900785</v>
      </c>
      <c r="S92" s="100">
        <f t="shared" si="3"/>
        <v>3029.0378293900785</v>
      </c>
      <c r="T92" s="100">
        <f t="shared" si="3"/>
        <v>3029.0378293900785</v>
      </c>
      <c r="U92" s="100">
        <f t="shared" si="3"/>
        <v>3029.0378293900785</v>
      </c>
      <c r="V92" s="100">
        <f t="shared" si="3"/>
        <v>3029.0378293900785</v>
      </c>
      <c r="W92" s="100">
        <f t="shared" si="3"/>
        <v>3029.0378293900785</v>
      </c>
      <c r="X92" s="100">
        <f t="shared" si="3"/>
        <v>3029.0378293900785</v>
      </c>
      <c r="Y92" s="100">
        <f t="shared" si="3"/>
        <v>3029.0378293900785</v>
      </c>
      <c r="Z92" s="100">
        <f t="shared" si="3"/>
        <v>3029.0378293900785</v>
      </c>
      <c r="AA92" s="100">
        <f t="shared" si="3"/>
        <v>3029.0378293900785</v>
      </c>
      <c r="AB92" s="100">
        <f t="shared" si="3"/>
        <v>3029.0378293900785</v>
      </c>
      <c r="AC92" s="100">
        <f t="shared" si="3"/>
        <v>3029.0378293900785</v>
      </c>
      <c r="AD92" s="100">
        <f t="shared" si="3"/>
        <v>3029.0378293900785</v>
      </c>
      <c r="AE92" s="100">
        <f t="shared" si="3"/>
        <v>3029.0378293900785</v>
      </c>
      <c r="AF92" s="100">
        <f t="shared" si="3"/>
        <v>3029.0378293900785</v>
      </c>
      <c r="AG92" s="100">
        <f t="shared" si="3"/>
        <v>3029.0378293900785</v>
      </c>
      <c r="AH92" s="100">
        <f t="shared" si="3"/>
        <v>3029.0378293900785</v>
      </c>
      <c r="AI92" s="100">
        <f t="shared" si="3"/>
        <v>3029.0378293900785</v>
      </c>
      <c r="AJ92" s="100">
        <f t="shared" si="3"/>
        <v>3029.0378293900785</v>
      </c>
      <c r="AK92" s="100">
        <f t="shared" si="3"/>
        <v>3029.0378293900785</v>
      </c>
      <c r="AL92" s="100">
        <f t="shared" si="3"/>
        <v>3029.0378293900785</v>
      </c>
      <c r="AM92" s="100">
        <f t="shared" si="3"/>
        <v>3029.0378293900785</v>
      </c>
      <c r="AN92" s="100">
        <f t="shared" si="3"/>
        <v>3029.0378293900785</v>
      </c>
      <c r="AO92" s="100">
        <f t="shared" si="3"/>
        <v>3029.0378293900785</v>
      </c>
      <c r="AP92" s="100">
        <f t="shared" si="3"/>
        <v>3029.0378293900785</v>
      </c>
      <c r="AQ92" s="100">
        <f t="shared" si="3"/>
        <v>3029.0378293900785</v>
      </c>
      <c r="AR92" s="100">
        <f t="shared" si="3"/>
        <v>3029.0378293900785</v>
      </c>
      <c r="AS92" s="100">
        <f t="shared" si="3"/>
        <v>3029.0378293900785</v>
      </c>
      <c r="AT92" s="100">
        <f t="shared" si="3"/>
        <v>3029.0378293900785</v>
      </c>
      <c r="AU92" s="100">
        <f t="shared" si="3"/>
        <v>3029.0378293900785</v>
      </c>
      <c r="AV92" s="100">
        <f t="shared" si="3"/>
        <v>3029.0378293900785</v>
      </c>
      <c r="AW92" s="100">
        <f t="shared" si="3"/>
        <v>3029.0378293900785</v>
      </c>
      <c r="AX92" s="100">
        <f t="shared" si="3"/>
        <v>3029.0378293900785</v>
      </c>
    </row>
    <row r="93" spans="2:50">
      <c r="B93" s="99" t="s">
        <v>109</v>
      </c>
      <c r="C93" s="100">
        <f t="shared" si="4"/>
        <v>2767.597925428513</v>
      </c>
      <c r="D93" s="100">
        <f t="shared" si="4"/>
        <v>2767.597925428513</v>
      </c>
      <c r="E93" s="100">
        <f t="shared" si="4"/>
        <v>2767.597925428513</v>
      </c>
      <c r="F93" s="100">
        <f t="shared" si="4"/>
        <v>2767.597925428513</v>
      </c>
      <c r="G93" s="100">
        <f t="shared" si="4"/>
        <v>2767.597925428513</v>
      </c>
      <c r="H93" s="100">
        <f t="shared" si="4"/>
        <v>2767.597925428513</v>
      </c>
      <c r="I93" s="100">
        <f t="shared" si="4"/>
        <v>2767.597925428513</v>
      </c>
      <c r="J93" s="100">
        <f t="shared" si="4"/>
        <v>2767.597925428513</v>
      </c>
      <c r="K93" s="100">
        <f t="shared" si="4"/>
        <v>2767.597925428513</v>
      </c>
      <c r="L93" s="100">
        <f t="shared" si="4"/>
        <v>2767.597925428513</v>
      </c>
      <c r="M93" s="100">
        <f t="shared" si="4"/>
        <v>2767.597925428513</v>
      </c>
      <c r="N93" s="100">
        <f t="shared" si="4"/>
        <v>2767.597925428513</v>
      </c>
      <c r="O93" s="100">
        <f t="shared" si="4"/>
        <v>2767.597925428513</v>
      </c>
      <c r="P93" s="100">
        <f t="shared" si="4"/>
        <v>2767.597925428513</v>
      </c>
      <c r="Q93" s="100">
        <f t="shared" si="4"/>
        <v>2767.597925428513</v>
      </c>
      <c r="R93" s="100">
        <f t="shared" si="4"/>
        <v>2767.597925428513</v>
      </c>
      <c r="S93" s="100">
        <f t="shared" si="3"/>
        <v>2767.597925428513</v>
      </c>
      <c r="T93" s="100">
        <f t="shared" si="3"/>
        <v>2767.597925428513</v>
      </c>
      <c r="U93" s="100">
        <f t="shared" si="3"/>
        <v>2767.597925428513</v>
      </c>
      <c r="V93" s="100">
        <f t="shared" si="3"/>
        <v>2767.597925428513</v>
      </c>
      <c r="W93" s="100">
        <f t="shared" si="3"/>
        <v>2767.597925428513</v>
      </c>
      <c r="X93" s="100">
        <f t="shared" si="3"/>
        <v>2767.597925428513</v>
      </c>
      <c r="Y93" s="100">
        <f t="shared" si="3"/>
        <v>2767.597925428513</v>
      </c>
      <c r="Z93" s="100">
        <f t="shared" si="3"/>
        <v>2767.597925428513</v>
      </c>
      <c r="AA93" s="100">
        <f t="shared" si="3"/>
        <v>2767.597925428513</v>
      </c>
      <c r="AB93" s="100">
        <f t="shared" si="3"/>
        <v>2767.597925428513</v>
      </c>
      <c r="AC93" s="100">
        <f t="shared" si="3"/>
        <v>2767.597925428513</v>
      </c>
      <c r="AD93" s="100">
        <f t="shared" si="3"/>
        <v>2767.597925428513</v>
      </c>
      <c r="AE93" s="100">
        <f t="shared" si="3"/>
        <v>2767.597925428513</v>
      </c>
      <c r="AF93" s="100">
        <f t="shared" si="3"/>
        <v>2767.597925428513</v>
      </c>
      <c r="AG93" s="100">
        <f t="shared" si="3"/>
        <v>2767.597925428513</v>
      </c>
      <c r="AH93" s="100">
        <f t="shared" si="3"/>
        <v>2767.597925428513</v>
      </c>
      <c r="AI93" s="100">
        <f t="shared" si="3"/>
        <v>2767.597925428513</v>
      </c>
      <c r="AJ93" s="100">
        <f t="shared" si="3"/>
        <v>2767.597925428513</v>
      </c>
      <c r="AK93" s="100">
        <f t="shared" si="3"/>
        <v>2767.597925428513</v>
      </c>
      <c r="AL93" s="100">
        <f t="shared" si="3"/>
        <v>2767.597925428513</v>
      </c>
      <c r="AM93" s="100">
        <f t="shared" si="3"/>
        <v>2767.597925428513</v>
      </c>
      <c r="AN93" s="100">
        <f t="shared" si="3"/>
        <v>2767.597925428513</v>
      </c>
      <c r="AO93" s="100">
        <f t="shared" si="3"/>
        <v>2767.597925428513</v>
      </c>
      <c r="AP93" s="100">
        <f t="shared" si="3"/>
        <v>2767.597925428513</v>
      </c>
      <c r="AQ93" s="100">
        <f t="shared" si="3"/>
        <v>2767.597925428513</v>
      </c>
      <c r="AR93" s="100">
        <f t="shared" si="3"/>
        <v>2767.597925428513</v>
      </c>
      <c r="AS93" s="100">
        <f t="shared" si="3"/>
        <v>2767.597925428513</v>
      </c>
      <c r="AT93" s="100">
        <f t="shared" si="3"/>
        <v>2767.597925428513</v>
      </c>
      <c r="AU93" s="100">
        <f t="shared" si="3"/>
        <v>2767.597925428513</v>
      </c>
      <c r="AV93" s="100">
        <f t="shared" si="3"/>
        <v>2767.597925428513</v>
      </c>
      <c r="AW93" s="100">
        <f t="shared" si="3"/>
        <v>2767.597925428513</v>
      </c>
      <c r="AX93" s="100">
        <f t="shared" si="3"/>
        <v>2767.597925428513</v>
      </c>
    </row>
    <row r="94" spans="2:50">
      <c r="B94" s="101"/>
    </row>
    <row r="95" spans="2:50">
      <c r="B95" s="174" t="s">
        <v>335</v>
      </c>
    </row>
    <row r="96" spans="2:50">
      <c r="B96" s="175"/>
      <c r="C96" s="105" t="s">
        <v>92</v>
      </c>
      <c r="D96" s="101"/>
      <c r="E96" s="101"/>
      <c r="F96" s="101"/>
      <c r="G96" s="105" t="s">
        <v>93</v>
      </c>
      <c r="H96" s="101"/>
      <c r="I96" s="101"/>
      <c r="J96" s="101"/>
      <c r="K96" s="105" t="s">
        <v>94</v>
      </c>
      <c r="L96" s="101"/>
      <c r="M96" s="101"/>
      <c r="N96" s="101"/>
      <c r="O96" s="105" t="s">
        <v>95</v>
      </c>
      <c r="P96" s="101"/>
      <c r="Q96" s="101"/>
      <c r="R96" s="101"/>
      <c r="S96" s="105" t="s">
        <v>96</v>
      </c>
      <c r="T96" s="101"/>
      <c r="U96" s="101"/>
      <c r="V96" s="101"/>
      <c r="W96" s="105" t="s">
        <v>97</v>
      </c>
      <c r="X96" s="101"/>
      <c r="Y96" s="101"/>
      <c r="Z96" s="101"/>
      <c r="AA96" s="105" t="s">
        <v>98</v>
      </c>
      <c r="AB96" s="101"/>
      <c r="AC96" s="101"/>
      <c r="AD96" s="101"/>
      <c r="AE96" s="105" t="s">
        <v>99</v>
      </c>
      <c r="AF96" s="101"/>
      <c r="AG96" s="101"/>
      <c r="AH96" s="101"/>
      <c r="AI96" s="105" t="s">
        <v>100</v>
      </c>
      <c r="AJ96" s="101"/>
      <c r="AK96" s="101"/>
      <c r="AL96" s="101"/>
      <c r="AM96" s="105" t="s">
        <v>101</v>
      </c>
      <c r="AN96" s="101"/>
      <c r="AO96" s="101"/>
      <c r="AP96" s="101"/>
      <c r="AQ96" s="105" t="s">
        <v>102</v>
      </c>
      <c r="AR96" s="101"/>
      <c r="AS96" s="101"/>
      <c r="AT96" s="101"/>
      <c r="AU96" s="105" t="s">
        <v>103</v>
      </c>
      <c r="AV96" s="101"/>
      <c r="AW96" s="101"/>
    </row>
    <row r="97" spans="1:50">
      <c r="A97" s="176" t="s">
        <v>121</v>
      </c>
      <c r="B97" s="176" t="s">
        <v>336</v>
      </c>
      <c r="C97" s="105">
        <v>1</v>
      </c>
      <c r="D97" s="105">
        <v>2</v>
      </c>
      <c r="E97" s="105">
        <v>3</v>
      </c>
      <c r="F97" s="105">
        <v>4</v>
      </c>
      <c r="G97" s="105">
        <v>1</v>
      </c>
      <c r="H97" s="105">
        <v>2</v>
      </c>
      <c r="I97" s="105">
        <v>3</v>
      </c>
      <c r="J97" s="105">
        <v>4</v>
      </c>
      <c r="K97" s="105">
        <v>1</v>
      </c>
      <c r="L97" s="105">
        <v>2</v>
      </c>
      <c r="M97" s="105">
        <v>3</v>
      </c>
      <c r="N97" s="105">
        <v>4</v>
      </c>
      <c r="O97" s="105">
        <v>1</v>
      </c>
      <c r="P97" s="105">
        <v>2</v>
      </c>
      <c r="Q97" s="105">
        <v>3</v>
      </c>
      <c r="R97" s="105">
        <v>4</v>
      </c>
      <c r="S97" s="105">
        <v>1</v>
      </c>
      <c r="T97" s="105">
        <v>2</v>
      </c>
      <c r="U97" s="105">
        <v>3</v>
      </c>
      <c r="V97" s="105">
        <v>4</v>
      </c>
      <c r="W97" s="105">
        <v>1</v>
      </c>
      <c r="X97" s="105">
        <v>2</v>
      </c>
      <c r="Y97" s="105">
        <v>3</v>
      </c>
      <c r="Z97" s="105">
        <v>4</v>
      </c>
      <c r="AA97" s="105">
        <v>1</v>
      </c>
      <c r="AB97" s="105">
        <v>2</v>
      </c>
      <c r="AC97" s="105">
        <v>3</v>
      </c>
      <c r="AD97" s="105">
        <v>4</v>
      </c>
      <c r="AE97" s="105">
        <v>1</v>
      </c>
      <c r="AF97" s="105">
        <v>2</v>
      </c>
      <c r="AG97" s="105">
        <v>3</v>
      </c>
      <c r="AH97" s="105">
        <v>4</v>
      </c>
      <c r="AI97" s="105">
        <v>1</v>
      </c>
      <c r="AJ97" s="105">
        <v>2</v>
      </c>
      <c r="AK97" s="105">
        <v>3</v>
      </c>
      <c r="AL97" s="105">
        <v>4</v>
      </c>
      <c r="AM97" s="105">
        <v>1</v>
      </c>
      <c r="AN97" s="105">
        <v>2</v>
      </c>
      <c r="AO97" s="105">
        <v>3</v>
      </c>
      <c r="AP97" s="105">
        <v>4</v>
      </c>
      <c r="AQ97" s="105">
        <v>1</v>
      </c>
      <c r="AR97" s="105">
        <v>2</v>
      </c>
      <c r="AS97" s="105">
        <v>3</v>
      </c>
      <c r="AT97" s="105">
        <v>4</v>
      </c>
      <c r="AU97" s="105">
        <v>1</v>
      </c>
      <c r="AV97" s="105">
        <v>2</v>
      </c>
      <c r="AW97" s="105">
        <v>3</v>
      </c>
      <c r="AX97" s="105">
        <v>4</v>
      </c>
    </row>
    <row r="98" spans="1:50">
      <c r="A98" s="105" t="s">
        <v>104</v>
      </c>
      <c r="B98" s="105" t="s">
        <v>5</v>
      </c>
      <c r="C98" s="100">
        <v>49560.365456733489</v>
      </c>
      <c r="D98" s="100">
        <v>49560.365456733489</v>
      </c>
      <c r="E98" s="100">
        <v>49560.365456733489</v>
      </c>
      <c r="F98" s="100">
        <v>49560.365456733489</v>
      </c>
      <c r="G98" s="100">
        <v>49560.365456733489</v>
      </c>
      <c r="H98" s="100">
        <v>49560.365456733489</v>
      </c>
      <c r="I98" s="100">
        <v>49560.365456733489</v>
      </c>
      <c r="J98" s="100">
        <v>49560.365456733489</v>
      </c>
      <c r="K98" s="100">
        <v>49560.365456733489</v>
      </c>
      <c r="L98" s="100">
        <v>49560.365456733489</v>
      </c>
      <c r="M98" s="100">
        <v>49560.365456733489</v>
      </c>
      <c r="N98" s="100">
        <v>49560.365456733489</v>
      </c>
      <c r="O98" s="100">
        <v>49560.365456733489</v>
      </c>
      <c r="P98" s="100">
        <v>49560.365456733489</v>
      </c>
      <c r="Q98" s="100">
        <v>49560.365456733489</v>
      </c>
      <c r="R98" s="100">
        <v>49560.365456733489</v>
      </c>
      <c r="S98" s="100">
        <v>49560.365456733489</v>
      </c>
      <c r="T98" s="100">
        <v>49560.365456733489</v>
      </c>
      <c r="U98" s="100">
        <v>49560.365456733489</v>
      </c>
      <c r="V98" s="100">
        <v>49560.365456733489</v>
      </c>
      <c r="W98" s="100">
        <v>49560.365456733489</v>
      </c>
      <c r="X98" s="100">
        <v>49560.365456733489</v>
      </c>
      <c r="Y98" s="100">
        <v>49560.365456733489</v>
      </c>
      <c r="Z98" s="100">
        <v>49560.365456733489</v>
      </c>
      <c r="AA98" s="100">
        <v>49560.365456733489</v>
      </c>
      <c r="AB98" s="100">
        <v>49560.365456733489</v>
      </c>
      <c r="AC98" s="100">
        <v>49560.365456733489</v>
      </c>
      <c r="AD98" s="100">
        <v>49560.365456733489</v>
      </c>
      <c r="AE98" s="100">
        <v>49560.365456733489</v>
      </c>
      <c r="AF98" s="100">
        <v>49560.365456733489</v>
      </c>
      <c r="AG98" s="100">
        <v>49560.365456733489</v>
      </c>
      <c r="AH98" s="100">
        <v>49560.365456733489</v>
      </c>
      <c r="AI98" s="100">
        <v>49560.365456733489</v>
      </c>
      <c r="AJ98" s="100">
        <v>49560.365456733489</v>
      </c>
      <c r="AK98" s="100">
        <v>49560.365456733489</v>
      </c>
      <c r="AL98" s="100">
        <v>49560.365456733489</v>
      </c>
      <c r="AM98" s="100">
        <v>49560.365456733489</v>
      </c>
      <c r="AN98" s="100">
        <v>49560.365456733489</v>
      </c>
      <c r="AO98" s="100">
        <v>49560.365456733489</v>
      </c>
      <c r="AP98" s="100">
        <v>49560.365456733489</v>
      </c>
      <c r="AQ98" s="100">
        <v>49560.365456733489</v>
      </c>
      <c r="AR98" s="100">
        <v>49560.365456733489</v>
      </c>
      <c r="AS98" s="100">
        <v>49560.365456733489</v>
      </c>
      <c r="AT98" s="100">
        <v>49560.365456733489</v>
      </c>
      <c r="AU98" s="100">
        <v>49560.365456733489</v>
      </c>
      <c r="AV98" s="100">
        <v>49560.365456733489</v>
      </c>
      <c r="AW98" s="100">
        <v>49560.365456733489</v>
      </c>
      <c r="AX98" s="100">
        <v>49560.365456733489</v>
      </c>
    </row>
    <row r="99" spans="1:50">
      <c r="B99" s="105" t="s">
        <v>10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</row>
    <row r="100" spans="1:50">
      <c r="B100" s="105" t="s">
        <v>12</v>
      </c>
      <c r="C100" s="100">
        <v>338571.70121030655</v>
      </c>
      <c r="D100" s="100">
        <v>338571.70121030655</v>
      </c>
      <c r="E100" s="100">
        <v>338571.70121030655</v>
      </c>
      <c r="F100" s="100">
        <v>338571.70121030655</v>
      </c>
      <c r="G100" s="100">
        <v>338571.70121030655</v>
      </c>
      <c r="H100" s="100">
        <v>338571.70121030655</v>
      </c>
      <c r="I100" s="100">
        <v>338571.70121030655</v>
      </c>
      <c r="J100" s="100">
        <v>338571.70121030655</v>
      </c>
      <c r="K100" s="100">
        <v>338571.70121030655</v>
      </c>
      <c r="L100" s="100">
        <v>338571.70121030655</v>
      </c>
      <c r="M100" s="100">
        <v>338571.70121030655</v>
      </c>
      <c r="N100" s="100">
        <v>338571.70121030655</v>
      </c>
      <c r="O100" s="100">
        <v>338571.70121030655</v>
      </c>
      <c r="P100" s="100">
        <v>338571.70121030655</v>
      </c>
      <c r="Q100" s="100">
        <v>338571.70121030655</v>
      </c>
      <c r="R100" s="100">
        <v>338571.70121030655</v>
      </c>
      <c r="S100" s="100">
        <v>338571.70121030655</v>
      </c>
      <c r="T100" s="100">
        <v>338571.70121030655</v>
      </c>
      <c r="U100" s="100">
        <v>338571.70121030655</v>
      </c>
      <c r="V100" s="100">
        <v>338571.70121030655</v>
      </c>
      <c r="W100" s="100">
        <v>338571.70121030655</v>
      </c>
      <c r="X100" s="100">
        <v>338571.70121030655</v>
      </c>
      <c r="Y100" s="100">
        <v>338571.70121030655</v>
      </c>
      <c r="Z100" s="100">
        <v>338571.70121030655</v>
      </c>
      <c r="AA100" s="100">
        <v>338571.70121030655</v>
      </c>
      <c r="AB100" s="100">
        <v>338571.70121030655</v>
      </c>
      <c r="AC100" s="100">
        <v>338571.70121030655</v>
      </c>
      <c r="AD100" s="100">
        <v>338571.70121030655</v>
      </c>
      <c r="AE100" s="100">
        <v>338571.70121030655</v>
      </c>
      <c r="AF100" s="100">
        <v>338571.70121030655</v>
      </c>
      <c r="AG100" s="100">
        <v>338571.70121030655</v>
      </c>
      <c r="AH100" s="100">
        <v>338571.70121030655</v>
      </c>
      <c r="AI100" s="100">
        <v>338571.70121030655</v>
      </c>
      <c r="AJ100" s="100">
        <v>338571.70121030655</v>
      </c>
      <c r="AK100" s="100">
        <v>338571.70121030655</v>
      </c>
      <c r="AL100" s="100">
        <v>338571.70121030655</v>
      </c>
      <c r="AM100" s="100">
        <v>338571.70121030655</v>
      </c>
      <c r="AN100" s="100">
        <v>338571.70121030655</v>
      </c>
      <c r="AO100" s="100">
        <v>338571.70121030655</v>
      </c>
      <c r="AP100" s="100">
        <v>338571.70121030655</v>
      </c>
      <c r="AQ100" s="100">
        <v>338571.70121030655</v>
      </c>
      <c r="AR100" s="100">
        <v>338571.70121030655</v>
      </c>
      <c r="AS100" s="100">
        <v>338571.70121030655</v>
      </c>
      <c r="AT100" s="100">
        <v>338571.70121030655</v>
      </c>
      <c r="AU100" s="100">
        <v>338571.70121030655</v>
      </c>
      <c r="AV100" s="100">
        <v>338571.70121030655</v>
      </c>
      <c r="AW100" s="100">
        <v>338571.70121030655</v>
      </c>
      <c r="AX100" s="100">
        <v>338571.70121030655</v>
      </c>
    </row>
    <row r="101" spans="1:50">
      <c r="B101" s="105" t="s">
        <v>22</v>
      </c>
      <c r="C101" s="100">
        <v>556301.72135363659</v>
      </c>
      <c r="D101" s="100">
        <v>556301.72135363659</v>
      </c>
      <c r="E101" s="100">
        <v>556301.72135363659</v>
      </c>
      <c r="F101" s="100">
        <v>556301.72135363659</v>
      </c>
      <c r="G101" s="100">
        <v>556301.72135363659</v>
      </c>
      <c r="H101" s="100">
        <v>556301.72135363659</v>
      </c>
      <c r="I101" s="100">
        <v>556301.72135363659</v>
      </c>
      <c r="J101" s="100">
        <v>556301.72135363659</v>
      </c>
      <c r="K101" s="100">
        <v>556301.72135363659</v>
      </c>
      <c r="L101" s="100">
        <v>556301.72135363659</v>
      </c>
      <c r="M101" s="100">
        <v>556301.72135363659</v>
      </c>
      <c r="N101" s="100">
        <v>556301.72135363659</v>
      </c>
      <c r="O101" s="100">
        <v>556301.72135363659</v>
      </c>
      <c r="P101" s="100">
        <v>556301.72135363659</v>
      </c>
      <c r="Q101" s="100">
        <v>556301.72135363659</v>
      </c>
      <c r="R101" s="100">
        <v>556301.72135363659</v>
      </c>
      <c r="S101" s="100">
        <v>556301.72135363659</v>
      </c>
      <c r="T101" s="100">
        <v>556301.72135363659</v>
      </c>
      <c r="U101" s="100">
        <v>556301.72135363659</v>
      </c>
      <c r="V101" s="100">
        <v>556301.72135363659</v>
      </c>
      <c r="W101" s="100">
        <v>556301.72135363659</v>
      </c>
      <c r="X101" s="100">
        <v>556301.72135363659</v>
      </c>
      <c r="Y101" s="100">
        <v>556301.72135363659</v>
      </c>
      <c r="Z101" s="100">
        <v>556301.72135363659</v>
      </c>
      <c r="AA101" s="100">
        <v>556301.72135363659</v>
      </c>
      <c r="AB101" s="100">
        <v>556301.72135363659</v>
      </c>
      <c r="AC101" s="100">
        <v>556301.72135363659</v>
      </c>
      <c r="AD101" s="100">
        <v>556301.72135363659</v>
      </c>
      <c r="AE101" s="100">
        <v>556301.72135363659</v>
      </c>
      <c r="AF101" s="100">
        <v>556301.72135363659</v>
      </c>
      <c r="AG101" s="100">
        <v>556301.72135363659</v>
      </c>
      <c r="AH101" s="100">
        <v>556301.72135363659</v>
      </c>
      <c r="AI101" s="100">
        <v>556301.72135363659</v>
      </c>
      <c r="AJ101" s="100">
        <v>556301.72135363659</v>
      </c>
      <c r="AK101" s="100">
        <v>556301.72135363659</v>
      </c>
      <c r="AL101" s="100">
        <v>556301.72135363659</v>
      </c>
      <c r="AM101" s="100">
        <v>556301.72135363659</v>
      </c>
      <c r="AN101" s="100">
        <v>556301.72135363659</v>
      </c>
      <c r="AO101" s="100">
        <v>556301.72135363659</v>
      </c>
      <c r="AP101" s="100">
        <v>556301.72135363659</v>
      </c>
      <c r="AQ101" s="100">
        <v>556301.72135363659</v>
      </c>
      <c r="AR101" s="100">
        <v>556301.72135363659</v>
      </c>
      <c r="AS101" s="100">
        <v>556301.72135363659</v>
      </c>
      <c r="AT101" s="100">
        <v>556301.72135363659</v>
      </c>
      <c r="AU101" s="100">
        <v>556301.72135363659</v>
      </c>
      <c r="AV101" s="100">
        <v>556301.72135363659</v>
      </c>
      <c r="AW101" s="100">
        <v>556301.72135363659</v>
      </c>
      <c r="AX101" s="100">
        <v>556301.72135363659</v>
      </c>
    </row>
    <row r="102" spans="1:50">
      <c r="B102" s="105" t="s">
        <v>59</v>
      </c>
      <c r="C102" s="100">
        <v>1204555.8232814763</v>
      </c>
      <c r="D102" s="100">
        <v>1204555.8232814763</v>
      </c>
      <c r="E102" s="100">
        <v>1204555.8232814763</v>
      </c>
      <c r="F102" s="100">
        <v>1204555.8232814763</v>
      </c>
      <c r="G102" s="100">
        <v>1204555.8232814763</v>
      </c>
      <c r="H102" s="100">
        <v>1204555.8232814763</v>
      </c>
      <c r="I102" s="100">
        <v>1204555.8232814763</v>
      </c>
      <c r="J102" s="100">
        <v>1204555.8232814763</v>
      </c>
      <c r="K102" s="100">
        <v>1204555.8232814763</v>
      </c>
      <c r="L102" s="100">
        <v>1204555.8232814763</v>
      </c>
      <c r="M102" s="100">
        <v>1204555.8232814763</v>
      </c>
      <c r="N102" s="100">
        <v>1204555.8232814763</v>
      </c>
      <c r="O102" s="100">
        <v>1204555.8232814763</v>
      </c>
      <c r="P102" s="100">
        <v>1204555.8232814763</v>
      </c>
      <c r="Q102" s="100">
        <v>1204555.8232814763</v>
      </c>
      <c r="R102" s="100">
        <v>1204555.8232814763</v>
      </c>
      <c r="S102" s="100">
        <v>1204555.8232814763</v>
      </c>
      <c r="T102" s="100">
        <v>1204555.8232814763</v>
      </c>
      <c r="U102" s="100">
        <v>1204555.8232814763</v>
      </c>
      <c r="V102" s="100">
        <v>1204555.8232814763</v>
      </c>
      <c r="W102" s="100">
        <v>1204555.8232814763</v>
      </c>
      <c r="X102" s="100">
        <v>1204555.8232814763</v>
      </c>
      <c r="Y102" s="100">
        <v>1204555.8232814763</v>
      </c>
      <c r="Z102" s="100">
        <v>1204555.8232814763</v>
      </c>
      <c r="AA102" s="100">
        <v>1204555.8232814763</v>
      </c>
      <c r="AB102" s="100">
        <v>1204555.8232814763</v>
      </c>
      <c r="AC102" s="100">
        <v>1204555.8232814763</v>
      </c>
      <c r="AD102" s="100">
        <v>1204555.8232814763</v>
      </c>
      <c r="AE102" s="100">
        <v>1204555.8232814763</v>
      </c>
      <c r="AF102" s="100">
        <v>1204555.8232814763</v>
      </c>
      <c r="AG102" s="100">
        <v>1204555.8232814763</v>
      </c>
      <c r="AH102" s="100">
        <v>1204555.8232814763</v>
      </c>
      <c r="AI102" s="100">
        <v>1204555.8232814763</v>
      </c>
      <c r="AJ102" s="100">
        <v>1204555.8232814763</v>
      </c>
      <c r="AK102" s="100">
        <v>1204555.8232814763</v>
      </c>
      <c r="AL102" s="100">
        <v>1204555.8232814763</v>
      </c>
      <c r="AM102" s="100">
        <v>1204555.8232814763</v>
      </c>
      <c r="AN102" s="100">
        <v>1204555.8232814763</v>
      </c>
      <c r="AO102" s="100">
        <v>1204555.8232814763</v>
      </c>
      <c r="AP102" s="100">
        <v>1204555.8232814763</v>
      </c>
      <c r="AQ102" s="100">
        <v>1204555.8232814763</v>
      </c>
      <c r="AR102" s="100">
        <v>1204555.8232814763</v>
      </c>
      <c r="AS102" s="100">
        <v>1204555.8232814763</v>
      </c>
      <c r="AT102" s="100">
        <v>1204555.8232814763</v>
      </c>
      <c r="AU102" s="100">
        <v>1204555.8232814763</v>
      </c>
      <c r="AV102" s="100">
        <v>1204555.8232814763</v>
      </c>
      <c r="AW102" s="100">
        <v>1204555.8232814763</v>
      </c>
      <c r="AX102" s="100">
        <v>1204555.8232814763</v>
      </c>
    </row>
    <row r="103" spans="1:50">
      <c r="B103" s="100" t="s">
        <v>278</v>
      </c>
      <c r="C103" s="105">
        <f>SUM(C$98:C$102)</f>
        <v>2148989.6113021532</v>
      </c>
      <c r="D103" s="105">
        <f t="shared" ref="D103:AX103" si="5">SUM(D$98:D$102)</f>
        <v>2148989.6113021532</v>
      </c>
      <c r="E103" s="105">
        <f t="shared" si="5"/>
        <v>2148989.6113021532</v>
      </c>
      <c r="F103" s="105">
        <f t="shared" si="5"/>
        <v>2148989.6113021532</v>
      </c>
      <c r="G103" s="105">
        <f t="shared" si="5"/>
        <v>2148989.6113021532</v>
      </c>
      <c r="H103" s="105">
        <f t="shared" si="5"/>
        <v>2148989.6113021532</v>
      </c>
      <c r="I103" s="105">
        <f t="shared" si="5"/>
        <v>2148989.6113021532</v>
      </c>
      <c r="J103" s="105">
        <f t="shared" si="5"/>
        <v>2148989.6113021532</v>
      </c>
      <c r="K103" s="105">
        <f t="shared" si="5"/>
        <v>2148989.6113021532</v>
      </c>
      <c r="L103" s="105">
        <f t="shared" si="5"/>
        <v>2148989.6113021532</v>
      </c>
      <c r="M103" s="105">
        <f t="shared" si="5"/>
        <v>2148989.6113021532</v>
      </c>
      <c r="N103" s="105">
        <f t="shared" si="5"/>
        <v>2148989.6113021532</v>
      </c>
      <c r="O103" s="105">
        <f t="shared" si="5"/>
        <v>2148989.6113021532</v>
      </c>
      <c r="P103" s="105">
        <f t="shared" si="5"/>
        <v>2148989.6113021532</v>
      </c>
      <c r="Q103" s="105">
        <f t="shared" si="5"/>
        <v>2148989.6113021532</v>
      </c>
      <c r="R103" s="105">
        <f t="shared" si="5"/>
        <v>2148989.6113021532</v>
      </c>
      <c r="S103" s="105">
        <f t="shared" si="5"/>
        <v>2148989.6113021532</v>
      </c>
      <c r="T103" s="105">
        <f t="shared" si="5"/>
        <v>2148989.6113021532</v>
      </c>
      <c r="U103" s="105">
        <f t="shared" si="5"/>
        <v>2148989.6113021532</v>
      </c>
      <c r="V103" s="105">
        <f t="shared" si="5"/>
        <v>2148989.6113021532</v>
      </c>
      <c r="W103" s="105">
        <f t="shared" si="5"/>
        <v>2148989.6113021532</v>
      </c>
      <c r="X103" s="105">
        <f t="shared" si="5"/>
        <v>2148989.6113021532</v>
      </c>
      <c r="Y103" s="105">
        <f t="shared" si="5"/>
        <v>2148989.6113021532</v>
      </c>
      <c r="Z103" s="105">
        <f t="shared" si="5"/>
        <v>2148989.6113021532</v>
      </c>
      <c r="AA103" s="105">
        <f t="shared" si="5"/>
        <v>2148989.6113021532</v>
      </c>
      <c r="AB103" s="105">
        <f t="shared" si="5"/>
        <v>2148989.6113021532</v>
      </c>
      <c r="AC103" s="105">
        <f t="shared" si="5"/>
        <v>2148989.6113021532</v>
      </c>
      <c r="AD103" s="105">
        <f t="shared" si="5"/>
        <v>2148989.6113021532</v>
      </c>
      <c r="AE103" s="105">
        <f t="shared" si="5"/>
        <v>2148989.6113021532</v>
      </c>
      <c r="AF103" s="105">
        <f t="shared" si="5"/>
        <v>2148989.6113021532</v>
      </c>
      <c r="AG103" s="105">
        <f t="shared" si="5"/>
        <v>2148989.6113021532</v>
      </c>
      <c r="AH103" s="105">
        <f t="shared" si="5"/>
        <v>2148989.6113021532</v>
      </c>
      <c r="AI103" s="105">
        <f t="shared" si="5"/>
        <v>2148989.6113021532</v>
      </c>
      <c r="AJ103" s="105">
        <f t="shared" si="5"/>
        <v>2148989.6113021532</v>
      </c>
      <c r="AK103" s="105">
        <f t="shared" si="5"/>
        <v>2148989.6113021532</v>
      </c>
      <c r="AL103" s="105">
        <f t="shared" si="5"/>
        <v>2148989.6113021532</v>
      </c>
      <c r="AM103" s="105">
        <f t="shared" si="5"/>
        <v>2148989.6113021532</v>
      </c>
      <c r="AN103" s="105">
        <f t="shared" si="5"/>
        <v>2148989.6113021532</v>
      </c>
      <c r="AO103" s="105">
        <f t="shared" si="5"/>
        <v>2148989.6113021532</v>
      </c>
      <c r="AP103" s="105">
        <f t="shared" si="5"/>
        <v>2148989.6113021532</v>
      </c>
      <c r="AQ103" s="105">
        <f t="shared" si="5"/>
        <v>2148989.6113021532</v>
      </c>
      <c r="AR103" s="105">
        <f t="shared" si="5"/>
        <v>2148989.6113021532</v>
      </c>
      <c r="AS103" s="105">
        <f t="shared" si="5"/>
        <v>2148989.6113021532</v>
      </c>
      <c r="AT103" s="105">
        <f t="shared" si="5"/>
        <v>2148989.6113021532</v>
      </c>
      <c r="AU103" s="105">
        <f t="shared" si="5"/>
        <v>2148989.6113021532</v>
      </c>
      <c r="AV103" s="105">
        <f t="shared" si="5"/>
        <v>2148989.6113021532</v>
      </c>
      <c r="AW103" s="105">
        <f t="shared" si="5"/>
        <v>2148989.6113021532</v>
      </c>
      <c r="AX103" s="105">
        <f t="shared" si="5"/>
        <v>2148989.6113021532</v>
      </c>
    </row>
    <row r="104" spans="1:50">
      <c r="A104" s="105" t="s">
        <v>105</v>
      </c>
      <c r="B104" s="105" t="s">
        <v>5</v>
      </c>
      <c r="C104" s="100">
        <v>0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</row>
    <row r="105" spans="1:50">
      <c r="B105" s="105" t="s">
        <v>10</v>
      </c>
      <c r="C105" s="100">
        <v>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</v>
      </c>
      <c r="S105" s="100">
        <v>0</v>
      </c>
      <c r="T105" s="100">
        <v>0</v>
      </c>
      <c r="U105" s="100">
        <v>0</v>
      </c>
      <c r="V105" s="100">
        <v>0</v>
      </c>
      <c r="W105" s="100">
        <v>0</v>
      </c>
      <c r="X105" s="100">
        <v>0</v>
      </c>
      <c r="Y105" s="100">
        <v>0</v>
      </c>
      <c r="Z105" s="100">
        <v>0</v>
      </c>
      <c r="AA105" s="100">
        <v>0</v>
      </c>
      <c r="AB105" s="100">
        <v>0</v>
      </c>
      <c r="AC105" s="100">
        <v>0</v>
      </c>
      <c r="AD105" s="100">
        <v>0</v>
      </c>
      <c r="AE105" s="100">
        <v>0</v>
      </c>
      <c r="AF105" s="100">
        <v>0</v>
      </c>
      <c r="AG105" s="100">
        <v>0</v>
      </c>
      <c r="AH105" s="100">
        <v>0</v>
      </c>
      <c r="AI105" s="100">
        <v>0</v>
      </c>
      <c r="AJ105" s="100">
        <v>0</v>
      </c>
      <c r="AK105" s="100">
        <v>0</v>
      </c>
      <c r="AL105" s="100">
        <v>0</v>
      </c>
      <c r="AM105" s="100">
        <v>0</v>
      </c>
      <c r="AN105" s="100">
        <v>0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  <c r="AU105" s="100">
        <v>0</v>
      </c>
      <c r="AV105" s="100">
        <v>0</v>
      </c>
      <c r="AW105" s="100">
        <v>0</v>
      </c>
      <c r="AX105" s="100">
        <v>0</v>
      </c>
    </row>
    <row r="106" spans="1:50">
      <c r="B106" s="105" t="s">
        <v>12</v>
      </c>
      <c r="C106" s="100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0</v>
      </c>
      <c r="AK106" s="100">
        <v>0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</row>
    <row r="107" spans="1:50">
      <c r="B107" s="105" t="s">
        <v>22</v>
      </c>
      <c r="C107" s="100">
        <v>0</v>
      </c>
      <c r="D107" s="100">
        <v>0</v>
      </c>
      <c r="E107" s="100">
        <v>0</v>
      </c>
      <c r="F107" s="100">
        <v>0</v>
      </c>
      <c r="G107" s="100">
        <v>0</v>
      </c>
      <c r="H107" s="100">
        <v>0</v>
      </c>
      <c r="I107" s="100">
        <v>0</v>
      </c>
      <c r="J107" s="100">
        <v>0</v>
      </c>
      <c r="K107" s="100">
        <v>0</v>
      </c>
      <c r="L107" s="100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0">
        <v>0</v>
      </c>
      <c r="S107" s="100">
        <v>0</v>
      </c>
      <c r="T107" s="100">
        <v>0</v>
      </c>
      <c r="U107" s="100">
        <v>0</v>
      </c>
      <c r="V107" s="100">
        <v>0</v>
      </c>
      <c r="W107" s="100">
        <v>0</v>
      </c>
      <c r="X107" s="100">
        <v>0</v>
      </c>
      <c r="Y107" s="100">
        <v>0</v>
      </c>
      <c r="Z107" s="100">
        <v>0</v>
      </c>
      <c r="AA107" s="100">
        <v>0</v>
      </c>
      <c r="AB107" s="100">
        <v>0</v>
      </c>
      <c r="AC107" s="100">
        <v>0</v>
      </c>
      <c r="AD107" s="100">
        <v>0</v>
      </c>
      <c r="AE107" s="100">
        <v>0</v>
      </c>
      <c r="AF107" s="100">
        <v>0</v>
      </c>
      <c r="AG107" s="100">
        <v>0</v>
      </c>
      <c r="AH107" s="100">
        <v>0</v>
      </c>
      <c r="AI107" s="100">
        <v>0</v>
      </c>
      <c r="AJ107" s="100">
        <v>0</v>
      </c>
      <c r="AK107" s="100">
        <v>0</v>
      </c>
      <c r="AL107" s="100">
        <v>0</v>
      </c>
      <c r="AM107" s="100">
        <v>0</v>
      </c>
      <c r="AN107" s="100">
        <v>0</v>
      </c>
      <c r="AO107" s="100">
        <v>0</v>
      </c>
      <c r="AP107" s="100">
        <v>0</v>
      </c>
      <c r="AQ107" s="100">
        <v>0</v>
      </c>
      <c r="AR107" s="100">
        <v>0</v>
      </c>
      <c r="AS107" s="100">
        <v>0</v>
      </c>
      <c r="AT107" s="100">
        <v>0</v>
      </c>
      <c r="AU107" s="100">
        <v>0</v>
      </c>
      <c r="AV107" s="100">
        <v>0</v>
      </c>
      <c r="AW107" s="100">
        <v>0</v>
      </c>
      <c r="AX107" s="100">
        <v>0</v>
      </c>
    </row>
    <row r="108" spans="1:50">
      <c r="B108" s="105" t="s">
        <v>59</v>
      </c>
      <c r="C108" s="100">
        <v>0</v>
      </c>
      <c r="D108" s="100">
        <v>0</v>
      </c>
      <c r="E108" s="100">
        <v>0</v>
      </c>
      <c r="F108" s="100">
        <v>0</v>
      </c>
      <c r="G108" s="100">
        <v>0</v>
      </c>
      <c r="H108" s="100">
        <v>0</v>
      </c>
      <c r="I108" s="100">
        <v>0</v>
      </c>
      <c r="J108" s="100">
        <v>0</v>
      </c>
      <c r="K108" s="100">
        <v>0</v>
      </c>
      <c r="L108" s="100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0">
        <v>0</v>
      </c>
      <c r="S108" s="100">
        <v>0</v>
      </c>
      <c r="T108" s="100">
        <v>0</v>
      </c>
      <c r="U108" s="100">
        <v>0</v>
      </c>
      <c r="V108" s="100">
        <v>0</v>
      </c>
      <c r="W108" s="100">
        <v>0</v>
      </c>
      <c r="X108" s="100">
        <v>0</v>
      </c>
      <c r="Y108" s="100">
        <v>0</v>
      </c>
      <c r="Z108" s="100">
        <v>0</v>
      </c>
      <c r="AA108" s="100">
        <v>0</v>
      </c>
      <c r="AB108" s="100">
        <v>0</v>
      </c>
      <c r="AC108" s="100">
        <v>0</v>
      </c>
      <c r="AD108" s="100">
        <v>0</v>
      </c>
      <c r="AE108" s="100">
        <v>0</v>
      </c>
      <c r="AF108" s="100">
        <v>0</v>
      </c>
      <c r="AG108" s="100">
        <v>0</v>
      </c>
      <c r="AH108" s="100">
        <v>0</v>
      </c>
      <c r="AI108" s="100">
        <v>0</v>
      </c>
      <c r="AJ108" s="100">
        <v>0</v>
      </c>
      <c r="AK108" s="100">
        <v>0</v>
      </c>
      <c r="AL108" s="100">
        <v>0</v>
      </c>
      <c r="AM108" s="100">
        <v>0</v>
      </c>
      <c r="AN108" s="100">
        <v>0</v>
      </c>
      <c r="AO108" s="100">
        <v>0</v>
      </c>
      <c r="AP108" s="100">
        <v>0</v>
      </c>
      <c r="AQ108" s="100">
        <v>0</v>
      </c>
      <c r="AR108" s="100">
        <v>0</v>
      </c>
      <c r="AS108" s="100">
        <v>0</v>
      </c>
      <c r="AT108" s="100">
        <v>0</v>
      </c>
      <c r="AU108" s="100">
        <v>0</v>
      </c>
      <c r="AV108" s="100">
        <v>0</v>
      </c>
      <c r="AW108" s="100">
        <v>0</v>
      </c>
      <c r="AX108" s="100">
        <v>0</v>
      </c>
    </row>
    <row r="109" spans="1:50">
      <c r="B109" s="101" t="s">
        <v>278</v>
      </c>
      <c r="C109" s="105">
        <f>SUM(C$104:C$108)</f>
        <v>0</v>
      </c>
      <c r="D109" s="105">
        <f t="shared" ref="D109:AX109" si="6">SUM(D$104:D$108)</f>
        <v>0</v>
      </c>
      <c r="E109" s="105">
        <f t="shared" si="6"/>
        <v>0</v>
      </c>
      <c r="F109" s="105">
        <f t="shared" si="6"/>
        <v>0</v>
      </c>
      <c r="G109" s="105">
        <f t="shared" si="6"/>
        <v>0</v>
      </c>
      <c r="H109" s="105">
        <f t="shared" si="6"/>
        <v>0</v>
      </c>
      <c r="I109" s="105">
        <f t="shared" si="6"/>
        <v>0</v>
      </c>
      <c r="J109" s="105">
        <f t="shared" si="6"/>
        <v>0</v>
      </c>
      <c r="K109" s="105">
        <f t="shared" si="6"/>
        <v>0</v>
      </c>
      <c r="L109" s="105">
        <f t="shared" si="6"/>
        <v>0</v>
      </c>
      <c r="M109" s="105">
        <f t="shared" si="6"/>
        <v>0</v>
      </c>
      <c r="N109" s="105">
        <f t="shared" si="6"/>
        <v>0</v>
      </c>
      <c r="O109" s="105">
        <f t="shared" si="6"/>
        <v>0</v>
      </c>
      <c r="P109" s="105">
        <f t="shared" si="6"/>
        <v>0</v>
      </c>
      <c r="Q109" s="105">
        <f t="shared" si="6"/>
        <v>0</v>
      </c>
      <c r="R109" s="105">
        <f t="shared" si="6"/>
        <v>0</v>
      </c>
      <c r="S109" s="105">
        <f t="shared" si="6"/>
        <v>0</v>
      </c>
      <c r="T109" s="105">
        <f t="shared" si="6"/>
        <v>0</v>
      </c>
      <c r="U109" s="105">
        <f t="shared" si="6"/>
        <v>0</v>
      </c>
      <c r="V109" s="105">
        <f t="shared" si="6"/>
        <v>0</v>
      </c>
      <c r="W109" s="105">
        <f t="shared" si="6"/>
        <v>0</v>
      </c>
      <c r="X109" s="105">
        <f t="shared" si="6"/>
        <v>0</v>
      </c>
      <c r="Y109" s="105">
        <f t="shared" si="6"/>
        <v>0</v>
      </c>
      <c r="Z109" s="105">
        <f t="shared" si="6"/>
        <v>0</v>
      </c>
      <c r="AA109" s="105">
        <f t="shared" si="6"/>
        <v>0</v>
      </c>
      <c r="AB109" s="105">
        <f t="shared" si="6"/>
        <v>0</v>
      </c>
      <c r="AC109" s="105">
        <f t="shared" si="6"/>
        <v>0</v>
      </c>
      <c r="AD109" s="105">
        <f t="shared" si="6"/>
        <v>0</v>
      </c>
      <c r="AE109" s="105">
        <f t="shared" si="6"/>
        <v>0</v>
      </c>
      <c r="AF109" s="105">
        <f t="shared" si="6"/>
        <v>0</v>
      </c>
      <c r="AG109" s="105">
        <f t="shared" si="6"/>
        <v>0</v>
      </c>
      <c r="AH109" s="105">
        <f t="shared" si="6"/>
        <v>0</v>
      </c>
      <c r="AI109" s="105">
        <f t="shared" si="6"/>
        <v>0</v>
      </c>
      <c r="AJ109" s="105">
        <f t="shared" si="6"/>
        <v>0</v>
      </c>
      <c r="AK109" s="105">
        <f t="shared" si="6"/>
        <v>0</v>
      </c>
      <c r="AL109" s="105">
        <f t="shared" si="6"/>
        <v>0</v>
      </c>
      <c r="AM109" s="105">
        <f t="shared" si="6"/>
        <v>0</v>
      </c>
      <c r="AN109" s="105">
        <f t="shared" si="6"/>
        <v>0</v>
      </c>
      <c r="AO109" s="105">
        <f t="shared" si="6"/>
        <v>0</v>
      </c>
      <c r="AP109" s="105">
        <f t="shared" si="6"/>
        <v>0</v>
      </c>
      <c r="AQ109" s="105">
        <f t="shared" si="6"/>
        <v>0</v>
      </c>
      <c r="AR109" s="105">
        <f t="shared" si="6"/>
        <v>0</v>
      </c>
      <c r="AS109" s="105">
        <f t="shared" si="6"/>
        <v>0</v>
      </c>
      <c r="AT109" s="105">
        <f t="shared" si="6"/>
        <v>0</v>
      </c>
      <c r="AU109" s="105">
        <f t="shared" si="6"/>
        <v>0</v>
      </c>
      <c r="AV109" s="105">
        <f t="shared" si="6"/>
        <v>0</v>
      </c>
      <c r="AW109" s="105">
        <f t="shared" si="6"/>
        <v>0</v>
      </c>
      <c r="AX109" s="105">
        <f t="shared" si="6"/>
        <v>0</v>
      </c>
    </row>
    <row r="110" spans="1:50">
      <c r="A110" s="105" t="s">
        <v>106</v>
      </c>
      <c r="B110" s="105" t="s">
        <v>5</v>
      </c>
      <c r="C110" s="100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  <c r="Y110" s="100">
        <v>0</v>
      </c>
      <c r="Z110" s="100">
        <v>0</v>
      </c>
      <c r="AA110" s="100">
        <v>0</v>
      </c>
      <c r="AB110" s="100">
        <v>0</v>
      </c>
      <c r="AC110" s="100">
        <v>0</v>
      </c>
      <c r="AD110" s="100">
        <v>0</v>
      </c>
      <c r="AE110" s="100">
        <v>0</v>
      </c>
      <c r="AF110" s="100">
        <v>0</v>
      </c>
      <c r="AG110" s="100">
        <v>0</v>
      </c>
      <c r="AH110" s="100">
        <v>0</v>
      </c>
      <c r="AI110" s="100">
        <v>0</v>
      </c>
      <c r="AJ110" s="100">
        <v>0</v>
      </c>
      <c r="AK110" s="100">
        <v>0</v>
      </c>
      <c r="AL110" s="100">
        <v>0</v>
      </c>
      <c r="AM110" s="100">
        <v>0</v>
      </c>
      <c r="AN110" s="100">
        <v>0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  <c r="AU110" s="100">
        <v>0</v>
      </c>
      <c r="AV110" s="100">
        <v>0</v>
      </c>
      <c r="AW110" s="100">
        <v>0</v>
      </c>
      <c r="AX110" s="100">
        <v>0</v>
      </c>
    </row>
    <row r="111" spans="1:50">
      <c r="B111" s="105" t="s">
        <v>10</v>
      </c>
      <c r="C111" s="100">
        <v>0</v>
      </c>
      <c r="D111" s="100">
        <v>0</v>
      </c>
      <c r="E111" s="100">
        <v>0</v>
      </c>
      <c r="F111" s="100">
        <v>0</v>
      </c>
      <c r="G111" s="100">
        <v>0</v>
      </c>
      <c r="H111" s="100">
        <v>0</v>
      </c>
      <c r="I111" s="100">
        <v>0</v>
      </c>
      <c r="J111" s="100">
        <v>0</v>
      </c>
      <c r="K111" s="100">
        <v>0</v>
      </c>
      <c r="L111" s="100">
        <v>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0">
        <v>0</v>
      </c>
      <c r="S111" s="100">
        <v>0</v>
      </c>
      <c r="T111" s="100">
        <v>0</v>
      </c>
      <c r="U111" s="100">
        <v>0</v>
      </c>
      <c r="V111" s="100">
        <v>0</v>
      </c>
      <c r="W111" s="100">
        <v>0</v>
      </c>
      <c r="X111" s="100">
        <v>0</v>
      </c>
      <c r="Y111" s="100">
        <v>0</v>
      </c>
      <c r="Z111" s="100">
        <v>0</v>
      </c>
      <c r="AA111" s="100">
        <v>0</v>
      </c>
      <c r="AB111" s="100">
        <v>0</v>
      </c>
      <c r="AC111" s="100">
        <v>0</v>
      </c>
      <c r="AD111" s="100">
        <v>0</v>
      </c>
      <c r="AE111" s="100">
        <v>0</v>
      </c>
      <c r="AF111" s="100">
        <v>0</v>
      </c>
      <c r="AG111" s="100">
        <v>0</v>
      </c>
      <c r="AH111" s="100">
        <v>0</v>
      </c>
      <c r="AI111" s="100">
        <v>0</v>
      </c>
      <c r="AJ111" s="100">
        <v>0</v>
      </c>
      <c r="AK111" s="100">
        <v>0</v>
      </c>
      <c r="AL111" s="100">
        <v>0</v>
      </c>
      <c r="AM111" s="100">
        <v>0</v>
      </c>
      <c r="AN111" s="100">
        <v>0</v>
      </c>
      <c r="AO111" s="100">
        <v>0</v>
      </c>
      <c r="AP111" s="100">
        <v>0</v>
      </c>
      <c r="AQ111" s="100">
        <v>0</v>
      </c>
      <c r="AR111" s="100">
        <v>0</v>
      </c>
      <c r="AS111" s="100">
        <v>0</v>
      </c>
      <c r="AT111" s="100">
        <v>0</v>
      </c>
      <c r="AU111" s="100">
        <v>0</v>
      </c>
      <c r="AV111" s="100">
        <v>0</v>
      </c>
      <c r="AW111" s="100">
        <v>0</v>
      </c>
      <c r="AX111" s="100">
        <v>0</v>
      </c>
    </row>
    <row r="112" spans="1:50">
      <c r="B112" s="105" t="s">
        <v>12</v>
      </c>
      <c r="C112" s="100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  <c r="AE112" s="100">
        <v>0</v>
      </c>
      <c r="AF112" s="100">
        <v>0</v>
      </c>
      <c r="AG112" s="100">
        <v>0</v>
      </c>
      <c r="AH112" s="100">
        <v>0</v>
      </c>
      <c r="AI112" s="100">
        <v>0</v>
      </c>
      <c r="AJ112" s="100">
        <v>0</v>
      </c>
      <c r="AK112" s="100">
        <v>0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</row>
    <row r="113" spans="1:50">
      <c r="B113" s="105" t="s">
        <v>22</v>
      </c>
      <c r="C113" s="100">
        <v>0</v>
      </c>
      <c r="D113" s="100">
        <v>0</v>
      </c>
      <c r="E113" s="100">
        <v>0</v>
      </c>
      <c r="F113" s="100">
        <v>0</v>
      </c>
      <c r="G113" s="100">
        <v>0</v>
      </c>
      <c r="H113" s="100">
        <v>0</v>
      </c>
      <c r="I113" s="100">
        <v>0</v>
      </c>
      <c r="J113" s="100">
        <v>0</v>
      </c>
      <c r="K113" s="100">
        <v>0</v>
      </c>
      <c r="L113" s="100">
        <v>0</v>
      </c>
      <c r="M113" s="100">
        <v>0</v>
      </c>
      <c r="N113" s="100">
        <v>0</v>
      </c>
      <c r="O113" s="100">
        <v>0</v>
      </c>
      <c r="P113" s="100">
        <v>0</v>
      </c>
      <c r="Q113" s="100">
        <v>0</v>
      </c>
      <c r="R113" s="100">
        <v>0</v>
      </c>
      <c r="S113" s="100">
        <v>0</v>
      </c>
      <c r="T113" s="100">
        <v>0</v>
      </c>
      <c r="U113" s="100">
        <v>0</v>
      </c>
      <c r="V113" s="100">
        <v>0</v>
      </c>
      <c r="W113" s="100">
        <v>0</v>
      </c>
      <c r="X113" s="100">
        <v>0</v>
      </c>
      <c r="Y113" s="100">
        <v>0</v>
      </c>
      <c r="Z113" s="100">
        <v>0</v>
      </c>
      <c r="AA113" s="100">
        <v>0</v>
      </c>
      <c r="AB113" s="100">
        <v>0</v>
      </c>
      <c r="AC113" s="100">
        <v>0</v>
      </c>
      <c r="AD113" s="100">
        <v>0</v>
      </c>
      <c r="AE113" s="100">
        <v>0</v>
      </c>
      <c r="AF113" s="100">
        <v>0</v>
      </c>
      <c r="AG113" s="100">
        <v>0</v>
      </c>
      <c r="AH113" s="100">
        <v>0</v>
      </c>
      <c r="AI113" s="100">
        <v>0</v>
      </c>
      <c r="AJ113" s="100">
        <v>0</v>
      </c>
      <c r="AK113" s="100">
        <v>0</v>
      </c>
      <c r="AL113" s="100">
        <v>0</v>
      </c>
      <c r="AM113" s="100">
        <v>0</v>
      </c>
      <c r="AN113" s="100">
        <v>0</v>
      </c>
      <c r="AO113" s="100">
        <v>0</v>
      </c>
      <c r="AP113" s="100">
        <v>0</v>
      </c>
      <c r="AQ113" s="100">
        <v>0</v>
      </c>
      <c r="AR113" s="100">
        <v>0</v>
      </c>
      <c r="AS113" s="100">
        <v>0</v>
      </c>
      <c r="AT113" s="100">
        <v>0</v>
      </c>
      <c r="AU113" s="100">
        <v>0</v>
      </c>
      <c r="AV113" s="100">
        <v>0</v>
      </c>
      <c r="AW113" s="100">
        <v>0</v>
      </c>
      <c r="AX113" s="100">
        <v>0</v>
      </c>
    </row>
    <row r="114" spans="1:50">
      <c r="B114" s="105" t="s">
        <v>59</v>
      </c>
      <c r="C114" s="100">
        <v>0</v>
      </c>
      <c r="D114" s="100">
        <v>0</v>
      </c>
      <c r="E114" s="100">
        <v>0</v>
      </c>
      <c r="F114" s="100">
        <v>0</v>
      </c>
      <c r="G114" s="100">
        <v>0</v>
      </c>
      <c r="H114" s="100">
        <v>0</v>
      </c>
      <c r="I114" s="100">
        <v>0</v>
      </c>
      <c r="J114" s="100">
        <v>0</v>
      </c>
      <c r="K114" s="100">
        <v>0</v>
      </c>
      <c r="L114" s="100">
        <v>0</v>
      </c>
      <c r="M114" s="100">
        <v>0</v>
      </c>
      <c r="N114" s="100">
        <v>0</v>
      </c>
      <c r="O114" s="100">
        <v>0</v>
      </c>
      <c r="P114" s="100">
        <v>0</v>
      </c>
      <c r="Q114" s="100">
        <v>0</v>
      </c>
      <c r="R114" s="100">
        <v>0</v>
      </c>
      <c r="S114" s="100">
        <v>0</v>
      </c>
      <c r="T114" s="100">
        <v>0</v>
      </c>
      <c r="U114" s="100">
        <v>0</v>
      </c>
      <c r="V114" s="100">
        <v>0</v>
      </c>
      <c r="W114" s="100">
        <v>0</v>
      </c>
      <c r="X114" s="100">
        <v>0</v>
      </c>
      <c r="Y114" s="100">
        <v>0</v>
      </c>
      <c r="Z114" s="100">
        <v>0</v>
      </c>
      <c r="AA114" s="100">
        <v>0</v>
      </c>
      <c r="AB114" s="100">
        <v>0</v>
      </c>
      <c r="AC114" s="100">
        <v>0</v>
      </c>
      <c r="AD114" s="100">
        <v>0</v>
      </c>
      <c r="AE114" s="100">
        <v>0</v>
      </c>
      <c r="AF114" s="100">
        <v>0</v>
      </c>
      <c r="AG114" s="100">
        <v>0</v>
      </c>
      <c r="AH114" s="100">
        <v>0</v>
      </c>
      <c r="AI114" s="100">
        <v>0</v>
      </c>
      <c r="AJ114" s="100">
        <v>0</v>
      </c>
      <c r="AK114" s="100">
        <v>0</v>
      </c>
      <c r="AL114" s="100">
        <v>0</v>
      </c>
      <c r="AM114" s="100">
        <v>0</v>
      </c>
      <c r="AN114" s="100">
        <v>0</v>
      </c>
      <c r="AO114" s="100">
        <v>0</v>
      </c>
      <c r="AP114" s="100">
        <v>0</v>
      </c>
      <c r="AQ114" s="100">
        <v>0</v>
      </c>
      <c r="AR114" s="100">
        <v>0</v>
      </c>
      <c r="AS114" s="100">
        <v>0</v>
      </c>
      <c r="AT114" s="100">
        <v>0</v>
      </c>
      <c r="AU114" s="100">
        <v>0</v>
      </c>
      <c r="AV114" s="100">
        <v>0</v>
      </c>
      <c r="AW114" s="100">
        <v>0</v>
      </c>
      <c r="AX114" s="100">
        <v>0</v>
      </c>
    </row>
    <row r="115" spans="1:50">
      <c r="B115" s="100" t="s">
        <v>278</v>
      </c>
      <c r="C115" s="105">
        <f>SUM(C$110:C$114)</f>
        <v>0</v>
      </c>
      <c r="D115" s="105">
        <f t="shared" ref="D115:AX115" si="7">SUM(D$110:D$114)</f>
        <v>0</v>
      </c>
      <c r="E115" s="105">
        <f t="shared" si="7"/>
        <v>0</v>
      </c>
      <c r="F115" s="105">
        <f t="shared" si="7"/>
        <v>0</v>
      </c>
      <c r="G115" s="105">
        <f t="shared" si="7"/>
        <v>0</v>
      </c>
      <c r="H115" s="105">
        <f t="shared" si="7"/>
        <v>0</v>
      </c>
      <c r="I115" s="105">
        <f t="shared" si="7"/>
        <v>0</v>
      </c>
      <c r="J115" s="105">
        <f t="shared" si="7"/>
        <v>0</v>
      </c>
      <c r="K115" s="105">
        <f t="shared" si="7"/>
        <v>0</v>
      </c>
      <c r="L115" s="105">
        <f t="shared" si="7"/>
        <v>0</v>
      </c>
      <c r="M115" s="105">
        <f t="shared" si="7"/>
        <v>0</v>
      </c>
      <c r="N115" s="105">
        <f t="shared" si="7"/>
        <v>0</v>
      </c>
      <c r="O115" s="105">
        <f t="shared" si="7"/>
        <v>0</v>
      </c>
      <c r="P115" s="105">
        <f t="shared" si="7"/>
        <v>0</v>
      </c>
      <c r="Q115" s="105">
        <f t="shared" si="7"/>
        <v>0</v>
      </c>
      <c r="R115" s="105">
        <f t="shared" si="7"/>
        <v>0</v>
      </c>
      <c r="S115" s="105">
        <f t="shared" si="7"/>
        <v>0</v>
      </c>
      <c r="T115" s="105">
        <f t="shared" si="7"/>
        <v>0</v>
      </c>
      <c r="U115" s="105">
        <f t="shared" si="7"/>
        <v>0</v>
      </c>
      <c r="V115" s="105">
        <f t="shared" si="7"/>
        <v>0</v>
      </c>
      <c r="W115" s="105">
        <f t="shared" si="7"/>
        <v>0</v>
      </c>
      <c r="X115" s="105">
        <f t="shared" si="7"/>
        <v>0</v>
      </c>
      <c r="Y115" s="105">
        <f t="shared" si="7"/>
        <v>0</v>
      </c>
      <c r="Z115" s="105">
        <f t="shared" si="7"/>
        <v>0</v>
      </c>
      <c r="AA115" s="105">
        <f t="shared" si="7"/>
        <v>0</v>
      </c>
      <c r="AB115" s="105">
        <f t="shared" si="7"/>
        <v>0</v>
      </c>
      <c r="AC115" s="105">
        <f t="shared" si="7"/>
        <v>0</v>
      </c>
      <c r="AD115" s="105">
        <f t="shared" si="7"/>
        <v>0</v>
      </c>
      <c r="AE115" s="105">
        <f t="shared" si="7"/>
        <v>0</v>
      </c>
      <c r="AF115" s="105">
        <f t="shared" si="7"/>
        <v>0</v>
      </c>
      <c r="AG115" s="105">
        <f t="shared" si="7"/>
        <v>0</v>
      </c>
      <c r="AH115" s="105">
        <f t="shared" si="7"/>
        <v>0</v>
      </c>
      <c r="AI115" s="105">
        <f t="shared" si="7"/>
        <v>0</v>
      </c>
      <c r="AJ115" s="105">
        <f t="shared" si="7"/>
        <v>0</v>
      </c>
      <c r="AK115" s="105">
        <f t="shared" si="7"/>
        <v>0</v>
      </c>
      <c r="AL115" s="105">
        <f t="shared" si="7"/>
        <v>0</v>
      </c>
      <c r="AM115" s="105">
        <f t="shared" si="7"/>
        <v>0</v>
      </c>
      <c r="AN115" s="105">
        <f t="shared" si="7"/>
        <v>0</v>
      </c>
      <c r="AO115" s="105">
        <f t="shared" si="7"/>
        <v>0</v>
      </c>
      <c r="AP115" s="105">
        <f t="shared" si="7"/>
        <v>0</v>
      </c>
      <c r="AQ115" s="105">
        <f t="shared" si="7"/>
        <v>0</v>
      </c>
      <c r="AR115" s="105">
        <f t="shared" si="7"/>
        <v>0</v>
      </c>
      <c r="AS115" s="105">
        <f t="shared" si="7"/>
        <v>0</v>
      </c>
      <c r="AT115" s="105">
        <f t="shared" si="7"/>
        <v>0</v>
      </c>
      <c r="AU115" s="105">
        <f t="shared" si="7"/>
        <v>0</v>
      </c>
      <c r="AV115" s="105">
        <f t="shared" si="7"/>
        <v>0</v>
      </c>
      <c r="AW115" s="105">
        <f t="shared" si="7"/>
        <v>0</v>
      </c>
      <c r="AX115" s="105">
        <f t="shared" si="7"/>
        <v>0</v>
      </c>
    </row>
    <row r="116" spans="1:50">
      <c r="A116" s="105" t="s">
        <v>107</v>
      </c>
      <c r="B116" s="105" t="s">
        <v>5</v>
      </c>
      <c r="C116" s="100">
        <v>153522.41186045465</v>
      </c>
      <c r="D116" s="100">
        <v>1538588.9556271213</v>
      </c>
      <c r="E116" s="100">
        <v>1541953.9716672434</v>
      </c>
      <c r="F116" s="100">
        <v>1545318.627049102</v>
      </c>
      <c r="G116" s="100">
        <v>1548682.3819161633</v>
      </c>
      <c r="H116" s="100">
        <v>1552044.6963258625</v>
      </c>
      <c r="I116" s="100">
        <v>1555405.0303443705</v>
      </c>
      <c r="J116" s="100">
        <v>1558762.8441414076</v>
      </c>
      <c r="K116" s="100">
        <v>624847.03923403868</v>
      </c>
      <c r="L116" s="100">
        <v>1565468.752836836</v>
      </c>
      <c r="M116" s="100">
        <v>1568815.7694461718</v>
      </c>
      <c r="N116" s="100">
        <v>1572158.1094456597</v>
      </c>
      <c r="O116" s="100">
        <v>1575495.2349456933</v>
      </c>
      <c r="P116" s="100">
        <v>1578826.6087292866</v>
      </c>
      <c r="Q116" s="100">
        <v>1582151.6943467881</v>
      </c>
      <c r="R116" s="100">
        <v>1585469.956210518</v>
      </c>
      <c r="S116" s="100">
        <v>1588780.8596893062</v>
      </c>
      <c r="T116" s="100">
        <v>1592083.8712029108</v>
      </c>
      <c r="U116" s="100">
        <v>1595378.4583163087</v>
      </c>
      <c r="V116" s="100">
        <v>1598664.0898338386</v>
      </c>
      <c r="W116" s="100">
        <v>1121358.1651252229</v>
      </c>
      <c r="X116" s="100">
        <v>1605206.3680591239</v>
      </c>
      <c r="Y116" s="100">
        <v>1608461.9594172093</v>
      </c>
      <c r="Z116" s="100">
        <v>1611706.4846670625</v>
      </c>
      <c r="AA116" s="100">
        <v>1614939.4202155594</v>
      </c>
      <c r="AB116" s="100">
        <v>1618160.2442697235</v>
      </c>
      <c r="AC116" s="100">
        <v>1621368.4369293507</v>
      </c>
      <c r="AD116" s="100">
        <v>1624563.480279363</v>
      </c>
      <c r="AE116" s="100">
        <v>162774.48584818566</v>
      </c>
      <c r="AF116" s="100">
        <v>1630912.0578678355</v>
      </c>
      <c r="AG116" s="100">
        <v>1634064.5670286131</v>
      </c>
      <c r="AH116" s="100">
        <v>1637201.8769068681</v>
      </c>
      <c r="AI116" s="100">
        <v>1640323.4808873304</v>
      </c>
      <c r="AJ116" s="100">
        <v>1643428.8748870925</v>
      </c>
      <c r="AK116" s="100">
        <v>1646517.5574455166</v>
      </c>
      <c r="AL116" s="100">
        <v>1649589.0298137327</v>
      </c>
      <c r="AM116" s="100">
        <v>1652642.7960437052</v>
      </c>
      <c r="AN116" s="100">
        <v>1655678.3630768533</v>
      </c>
      <c r="AO116" s="100">
        <v>1658695.240832211</v>
      </c>
      <c r="AP116" s="100">
        <v>1661692.9422941064</v>
      </c>
      <c r="AQ116" s="100">
        <v>1165269.6885195461</v>
      </c>
      <c r="AR116" s="100">
        <v>1667628.8841239156</v>
      </c>
      <c r="AS116" s="100">
        <v>1670566.1665690823</v>
      </c>
      <c r="AT116" s="100">
        <v>1673482.3570470554</v>
      </c>
      <c r="AU116" s="100">
        <v>1676376.9851660188</v>
      </c>
      <c r="AV116" s="100">
        <v>1175474.7088802292</v>
      </c>
      <c r="AW116" s="100">
        <v>1177469.783522086</v>
      </c>
      <c r="AX116" s="100">
        <v>1684926.8456603331</v>
      </c>
    </row>
    <row r="117" spans="1:50">
      <c r="B117" s="105" t="s">
        <v>10</v>
      </c>
      <c r="C117" s="100">
        <v>0</v>
      </c>
      <c r="D117" s="100">
        <v>0</v>
      </c>
      <c r="E117" s="100">
        <v>0</v>
      </c>
      <c r="F117" s="100">
        <v>0</v>
      </c>
      <c r="G117" s="100">
        <v>0</v>
      </c>
      <c r="H117" s="100">
        <v>0</v>
      </c>
      <c r="I117" s="100">
        <v>0</v>
      </c>
      <c r="J117" s="100">
        <v>0</v>
      </c>
      <c r="K117" s="100">
        <v>0</v>
      </c>
      <c r="L117" s="100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0">
        <v>0</v>
      </c>
      <c r="S117" s="100">
        <v>0</v>
      </c>
      <c r="T117" s="100">
        <v>0</v>
      </c>
      <c r="U117" s="100">
        <v>0</v>
      </c>
      <c r="V117" s="100">
        <v>0</v>
      </c>
      <c r="W117" s="100">
        <v>0</v>
      </c>
      <c r="X117" s="100">
        <v>0</v>
      </c>
      <c r="Y117" s="100">
        <v>0</v>
      </c>
      <c r="Z117" s="100">
        <v>0</v>
      </c>
      <c r="AA117" s="100">
        <v>0</v>
      </c>
      <c r="AB117" s="100">
        <v>0</v>
      </c>
      <c r="AC117" s="100">
        <v>0</v>
      </c>
      <c r="AD117" s="100">
        <v>0</v>
      </c>
      <c r="AE117" s="100">
        <v>0</v>
      </c>
      <c r="AF117" s="100">
        <v>0</v>
      </c>
      <c r="AG117" s="100">
        <v>0</v>
      </c>
      <c r="AH117" s="100">
        <v>0</v>
      </c>
      <c r="AI117" s="100">
        <v>0</v>
      </c>
      <c r="AJ117" s="100">
        <v>0</v>
      </c>
      <c r="AK117" s="100">
        <v>0</v>
      </c>
      <c r="AL117" s="100">
        <v>0</v>
      </c>
      <c r="AM117" s="100">
        <v>0</v>
      </c>
      <c r="AN117" s="100">
        <v>0</v>
      </c>
      <c r="AO117" s="100">
        <v>0</v>
      </c>
      <c r="AP117" s="100">
        <v>0</v>
      </c>
      <c r="AQ117" s="100">
        <v>0</v>
      </c>
      <c r="AR117" s="100">
        <v>0</v>
      </c>
      <c r="AS117" s="100">
        <v>0</v>
      </c>
      <c r="AT117" s="100">
        <v>0</v>
      </c>
      <c r="AU117" s="100">
        <v>0</v>
      </c>
      <c r="AV117" s="100">
        <v>0</v>
      </c>
      <c r="AW117" s="100">
        <v>0</v>
      </c>
      <c r="AX117" s="100">
        <v>0</v>
      </c>
    </row>
    <row r="118" spans="1:50">
      <c r="B118" s="105" t="s">
        <v>12</v>
      </c>
      <c r="C118" s="100">
        <v>0</v>
      </c>
      <c r="D118" s="100">
        <v>0</v>
      </c>
      <c r="E118" s="100">
        <v>0</v>
      </c>
      <c r="F118" s="100"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  <c r="AE118" s="100">
        <v>0</v>
      </c>
      <c r="AF118" s="100">
        <v>0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</row>
    <row r="119" spans="1:50">
      <c r="B119" s="105" t="s">
        <v>22</v>
      </c>
      <c r="C119" s="100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0">
        <v>0</v>
      </c>
      <c r="S119" s="100">
        <v>0</v>
      </c>
      <c r="T119" s="100">
        <v>0</v>
      </c>
      <c r="U119" s="100">
        <v>0</v>
      </c>
      <c r="V119" s="100">
        <v>0</v>
      </c>
      <c r="W119" s="100">
        <v>0</v>
      </c>
      <c r="X119" s="100">
        <v>0</v>
      </c>
      <c r="Y119" s="100">
        <v>0</v>
      </c>
      <c r="Z119" s="100">
        <v>0</v>
      </c>
      <c r="AA119" s="100">
        <v>0</v>
      </c>
      <c r="AB119" s="100">
        <v>0</v>
      </c>
      <c r="AC119" s="100">
        <v>0</v>
      </c>
      <c r="AD119" s="100">
        <v>0</v>
      </c>
      <c r="AE119" s="100">
        <v>0</v>
      </c>
      <c r="AF119" s="100">
        <v>0</v>
      </c>
      <c r="AG119" s="100">
        <v>0</v>
      </c>
      <c r="AH119" s="100">
        <v>0</v>
      </c>
      <c r="AI119" s="100">
        <v>0</v>
      </c>
      <c r="AJ119" s="100"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0</v>
      </c>
      <c r="AX119" s="100">
        <v>0</v>
      </c>
    </row>
    <row r="120" spans="1:50">
      <c r="B120" s="105" t="s">
        <v>59</v>
      </c>
      <c r="C120" s="100">
        <v>0</v>
      </c>
      <c r="D120" s="100">
        <v>0</v>
      </c>
      <c r="E120" s="100">
        <v>0</v>
      </c>
      <c r="F120" s="100">
        <v>0</v>
      </c>
      <c r="G120" s="100">
        <v>0</v>
      </c>
      <c r="H120" s="100">
        <v>0</v>
      </c>
      <c r="I120" s="100">
        <v>0</v>
      </c>
      <c r="J120" s="100">
        <v>0</v>
      </c>
      <c r="K120" s="100">
        <v>0</v>
      </c>
      <c r="L120" s="100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0">
        <v>0</v>
      </c>
      <c r="S120" s="100">
        <v>0</v>
      </c>
      <c r="T120" s="100">
        <v>0</v>
      </c>
      <c r="U120" s="100">
        <v>0</v>
      </c>
      <c r="V120" s="100">
        <v>0</v>
      </c>
      <c r="W120" s="100">
        <v>0</v>
      </c>
      <c r="X120" s="100">
        <v>0</v>
      </c>
      <c r="Y120" s="100">
        <v>0</v>
      </c>
      <c r="Z120" s="100">
        <v>0</v>
      </c>
      <c r="AA120" s="100">
        <v>0</v>
      </c>
      <c r="AB120" s="100">
        <v>0</v>
      </c>
      <c r="AC120" s="100">
        <v>0</v>
      </c>
      <c r="AD120" s="100">
        <v>0</v>
      </c>
      <c r="AE120" s="100">
        <v>0</v>
      </c>
      <c r="AF120" s="100">
        <v>0</v>
      </c>
      <c r="AG120" s="100">
        <v>0</v>
      </c>
      <c r="AH120" s="100">
        <v>0</v>
      </c>
      <c r="AI120" s="100">
        <v>0</v>
      </c>
      <c r="AJ120" s="100">
        <v>0</v>
      </c>
      <c r="AK120" s="100">
        <v>0</v>
      </c>
      <c r="AL120" s="100">
        <v>0</v>
      </c>
      <c r="AM120" s="100">
        <v>0</v>
      </c>
      <c r="AN120" s="100">
        <v>0</v>
      </c>
      <c r="AO120" s="100">
        <v>0</v>
      </c>
      <c r="AP120" s="100">
        <v>0</v>
      </c>
      <c r="AQ120" s="100">
        <v>0</v>
      </c>
      <c r="AR120" s="100">
        <v>0</v>
      </c>
      <c r="AS120" s="100">
        <v>0</v>
      </c>
      <c r="AT120" s="100">
        <v>0</v>
      </c>
      <c r="AU120" s="100">
        <v>0</v>
      </c>
      <c r="AV120" s="100">
        <v>0</v>
      </c>
      <c r="AW120" s="100">
        <v>0</v>
      </c>
      <c r="AX120" s="100">
        <v>0</v>
      </c>
    </row>
    <row r="121" spans="1:50">
      <c r="B121" s="100" t="s">
        <v>278</v>
      </c>
      <c r="C121" s="105">
        <f>SUM(C$116:C$120)</f>
        <v>153522.41186045465</v>
      </c>
      <c r="D121" s="105">
        <f t="shared" ref="D121:AX121" si="8">SUM(D$116:D$120)</f>
        <v>1538588.9556271213</v>
      </c>
      <c r="E121" s="105">
        <f t="shared" si="8"/>
        <v>1541953.9716672434</v>
      </c>
      <c r="F121" s="105">
        <f t="shared" si="8"/>
        <v>1545318.627049102</v>
      </c>
      <c r="G121" s="105">
        <f t="shared" si="8"/>
        <v>1548682.3819161633</v>
      </c>
      <c r="H121" s="105">
        <f t="shared" si="8"/>
        <v>1552044.6963258625</v>
      </c>
      <c r="I121" s="105">
        <f t="shared" si="8"/>
        <v>1555405.0303443705</v>
      </c>
      <c r="J121" s="105">
        <f t="shared" si="8"/>
        <v>1558762.8441414076</v>
      </c>
      <c r="K121" s="105">
        <f t="shared" si="8"/>
        <v>624847.03923403868</v>
      </c>
      <c r="L121" s="105">
        <f t="shared" si="8"/>
        <v>1565468.752836836</v>
      </c>
      <c r="M121" s="105">
        <f t="shared" si="8"/>
        <v>1568815.7694461718</v>
      </c>
      <c r="N121" s="105">
        <f t="shared" si="8"/>
        <v>1572158.1094456597</v>
      </c>
      <c r="O121" s="105">
        <f t="shared" si="8"/>
        <v>1575495.2349456933</v>
      </c>
      <c r="P121" s="105">
        <f t="shared" si="8"/>
        <v>1578826.6087292866</v>
      </c>
      <c r="Q121" s="105">
        <f t="shared" si="8"/>
        <v>1582151.6943467881</v>
      </c>
      <c r="R121" s="105">
        <f t="shared" si="8"/>
        <v>1585469.956210518</v>
      </c>
      <c r="S121" s="105">
        <f t="shared" si="8"/>
        <v>1588780.8596893062</v>
      </c>
      <c r="T121" s="105">
        <f t="shared" si="8"/>
        <v>1592083.8712029108</v>
      </c>
      <c r="U121" s="105">
        <f t="shared" si="8"/>
        <v>1595378.4583163087</v>
      </c>
      <c r="V121" s="105">
        <f t="shared" si="8"/>
        <v>1598664.0898338386</v>
      </c>
      <c r="W121" s="105">
        <f t="shared" si="8"/>
        <v>1121358.1651252229</v>
      </c>
      <c r="X121" s="105">
        <f t="shared" si="8"/>
        <v>1605206.3680591239</v>
      </c>
      <c r="Y121" s="105">
        <f t="shared" si="8"/>
        <v>1608461.9594172093</v>
      </c>
      <c r="Z121" s="105">
        <f t="shared" si="8"/>
        <v>1611706.4846670625</v>
      </c>
      <c r="AA121" s="105">
        <f t="shared" si="8"/>
        <v>1614939.4202155594</v>
      </c>
      <c r="AB121" s="105">
        <f t="shared" si="8"/>
        <v>1618160.2442697235</v>
      </c>
      <c r="AC121" s="105">
        <f t="shared" si="8"/>
        <v>1621368.4369293507</v>
      </c>
      <c r="AD121" s="105">
        <f t="shared" si="8"/>
        <v>1624563.480279363</v>
      </c>
      <c r="AE121" s="105">
        <f t="shared" si="8"/>
        <v>162774.48584818566</v>
      </c>
      <c r="AF121" s="105">
        <f t="shared" si="8"/>
        <v>1630912.0578678355</v>
      </c>
      <c r="AG121" s="105">
        <f t="shared" si="8"/>
        <v>1634064.5670286131</v>
      </c>
      <c r="AH121" s="105">
        <f t="shared" si="8"/>
        <v>1637201.8769068681</v>
      </c>
      <c r="AI121" s="105">
        <f t="shared" si="8"/>
        <v>1640323.4808873304</v>
      </c>
      <c r="AJ121" s="105">
        <f t="shared" si="8"/>
        <v>1643428.8748870925</v>
      </c>
      <c r="AK121" s="105">
        <f t="shared" si="8"/>
        <v>1646517.5574455166</v>
      </c>
      <c r="AL121" s="105">
        <f t="shared" si="8"/>
        <v>1649589.0298137327</v>
      </c>
      <c r="AM121" s="105">
        <f t="shared" si="8"/>
        <v>1652642.7960437052</v>
      </c>
      <c r="AN121" s="105">
        <f t="shared" si="8"/>
        <v>1655678.3630768533</v>
      </c>
      <c r="AO121" s="105">
        <f t="shared" si="8"/>
        <v>1658695.240832211</v>
      </c>
      <c r="AP121" s="105">
        <f t="shared" si="8"/>
        <v>1661692.9422941064</v>
      </c>
      <c r="AQ121" s="105">
        <f t="shared" si="8"/>
        <v>1165269.6885195461</v>
      </c>
      <c r="AR121" s="105">
        <f t="shared" si="8"/>
        <v>1667628.8841239156</v>
      </c>
      <c r="AS121" s="105">
        <f t="shared" si="8"/>
        <v>1670566.1665690823</v>
      </c>
      <c r="AT121" s="105">
        <f t="shared" si="8"/>
        <v>1673482.3570470554</v>
      </c>
      <c r="AU121" s="105">
        <f t="shared" si="8"/>
        <v>1676376.9851660188</v>
      </c>
      <c r="AV121" s="105">
        <f t="shared" si="8"/>
        <v>1175474.7088802292</v>
      </c>
      <c r="AW121" s="105">
        <f t="shared" si="8"/>
        <v>1177469.783522086</v>
      </c>
      <c r="AX121" s="105">
        <f t="shared" si="8"/>
        <v>1684926.8456603331</v>
      </c>
    </row>
    <row r="122" spans="1:50">
      <c r="A122" s="105" t="s">
        <v>108</v>
      </c>
      <c r="B122" s="105" t="s">
        <v>5</v>
      </c>
      <c r="C122" s="100">
        <v>302540.29839948105</v>
      </c>
      <c r="D122" s="100">
        <v>302540.29839948105</v>
      </c>
      <c r="E122" s="100">
        <v>302540.29839948105</v>
      </c>
      <c r="F122" s="100">
        <v>302540.29839948105</v>
      </c>
      <c r="G122" s="100">
        <v>302540.29839948105</v>
      </c>
      <c r="H122" s="100">
        <v>302540.29839948105</v>
      </c>
      <c r="I122" s="100">
        <v>302540.29839948105</v>
      </c>
      <c r="J122" s="100">
        <v>302540.29839948105</v>
      </c>
      <c r="K122" s="100">
        <v>302540.29839948105</v>
      </c>
      <c r="L122" s="100">
        <v>302540.29839948105</v>
      </c>
      <c r="M122" s="100">
        <v>302540.29839948105</v>
      </c>
      <c r="N122" s="100">
        <v>302540.29839948105</v>
      </c>
      <c r="O122" s="100">
        <v>302540.29839948105</v>
      </c>
      <c r="P122" s="100">
        <v>302540.29839948105</v>
      </c>
      <c r="Q122" s="100">
        <v>302540.29839948105</v>
      </c>
      <c r="R122" s="100">
        <v>302540.29839948105</v>
      </c>
      <c r="S122" s="100">
        <v>302540.29839948105</v>
      </c>
      <c r="T122" s="100">
        <v>302540.29839948105</v>
      </c>
      <c r="U122" s="100">
        <v>302540.29839948105</v>
      </c>
      <c r="V122" s="100">
        <v>302540.29839948105</v>
      </c>
      <c r="W122" s="100">
        <v>302540.29839948105</v>
      </c>
      <c r="X122" s="100">
        <v>302540.29839948105</v>
      </c>
      <c r="Y122" s="100">
        <v>302540.29839948105</v>
      </c>
      <c r="Z122" s="100">
        <v>302540.29839948105</v>
      </c>
      <c r="AA122" s="100">
        <v>302540.29839948105</v>
      </c>
      <c r="AB122" s="100">
        <v>302540.29839948105</v>
      </c>
      <c r="AC122" s="100">
        <v>302540.29839948105</v>
      </c>
      <c r="AD122" s="100">
        <v>302540.29839948105</v>
      </c>
      <c r="AE122" s="100">
        <v>302540.29839948105</v>
      </c>
      <c r="AF122" s="100">
        <v>302540.29839948105</v>
      </c>
      <c r="AG122" s="100">
        <v>302540.29839948105</v>
      </c>
      <c r="AH122" s="100">
        <v>302540.29839948105</v>
      </c>
      <c r="AI122" s="100">
        <v>302540.29839948105</v>
      </c>
      <c r="AJ122" s="100">
        <v>302540.29839948105</v>
      </c>
      <c r="AK122" s="100">
        <v>302540.29839948105</v>
      </c>
      <c r="AL122" s="100">
        <v>302540.29839948105</v>
      </c>
      <c r="AM122" s="100">
        <v>302540.29839948105</v>
      </c>
      <c r="AN122" s="100">
        <v>302540.29839948105</v>
      </c>
      <c r="AO122" s="100">
        <v>302540.29839948105</v>
      </c>
      <c r="AP122" s="100">
        <v>302540.29839948105</v>
      </c>
      <c r="AQ122" s="100">
        <v>302540.29839948105</v>
      </c>
      <c r="AR122" s="100">
        <v>302540.29839948105</v>
      </c>
      <c r="AS122" s="100">
        <v>302540.29839948105</v>
      </c>
      <c r="AT122" s="100">
        <v>302540.29839948105</v>
      </c>
      <c r="AU122" s="100">
        <v>302540.29839948105</v>
      </c>
      <c r="AV122" s="100">
        <v>302540.29839948105</v>
      </c>
      <c r="AW122" s="100">
        <v>302540.29839948105</v>
      </c>
      <c r="AX122" s="100">
        <v>302540.29839948105</v>
      </c>
    </row>
    <row r="123" spans="1:50">
      <c r="B123" s="105" t="s">
        <v>10</v>
      </c>
      <c r="C123" s="100">
        <v>0</v>
      </c>
      <c r="D123" s="100">
        <v>0</v>
      </c>
      <c r="E123" s="100">
        <v>0</v>
      </c>
      <c r="F123" s="100"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  <c r="AE123" s="100">
        <v>0</v>
      </c>
      <c r="AF123" s="100">
        <v>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</row>
    <row r="124" spans="1:50">
      <c r="B124" s="105" t="s">
        <v>12</v>
      </c>
      <c r="C124" s="100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0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0">
        <v>0</v>
      </c>
      <c r="S124" s="100">
        <v>0</v>
      </c>
      <c r="T124" s="100">
        <v>0</v>
      </c>
      <c r="U124" s="100">
        <v>0</v>
      </c>
      <c r="V124" s="100">
        <v>0</v>
      </c>
      <c r="W124" s="100">
        <v>0</v>
      </c>
      <c r="X124" s="100">
        <v>0</v>
      </c>
      <c r="Y124" s="100">
        <v>0</v>
      </c>
      <c r="Z124" s="100">
        <v>0</v>
      </c>
      <c r="AA124" s="100">
        <v>0</v>
      </c>
      <c r="AB124" s="100">
        <v>0</v>
      </c>
      <c r="AC124" s="100">
        <v>0</v>
      </c>
      <c r="AD124" s="100">
        <v>0</v>
      </c>
      <c r="AE124" s="100">
        <v>0</v>
      </c>
      <c r="AF124" s="100">
        <v>0</v>
      </c>
      <c r="AG124" s="100">
        <v>0</v>
      </c>
      <c r="AH124" s="100">
        <v>0</v>
      </c>
      <c r="AI124" s="100">
        <v>0</v>
      </c>
      <c r="AJ124" s="100">
        <v>0</v>
      </c>
      <c r="AK124" s="100">
        <v>0</v>
      </c>
      <c r="AL124" s="100">
        <v>0</v>
      </c>
      <c r="AM124" s="100">
        <v>0</v>
      </c>
      <c r="AN124" s="100">
        <v>0</v>
      </c>
      <c r="AO124" s="100">
        <v>0</v>
      </c>
      <c r="AP124" s="100">
        <v>0</v>
      </c>
      <c r="AQ124" s="100">
        <v>0</v>
      </c>
      <c r="AR124" s="100">
        <v>0</v>
      </c>
      <c r="AS124" s="100">
        <v>0</v>
      </c>
      <c r="AT124" s="100">
        <v>0</v>
      </c>
      <c r="AU124" s="100">
        <v>0</v>
      </c>
      <c r="AV124" s="100">
        <v>0</v>
      </c>
      <c r="AW124" s="100">
        <v>0</v>
      </c>
      <c r="AX124" s="100">
        <v>0</v>
      </c>
    </row>
    <row r="125" spans="1:50">
      <c r="B125" s="105" t="s">
        <v>22</v>
      </c>
      <c r="C125" s="100">
        <v>0</v>
      </c>
      <c r="D125" s="100">
        <v>0</v>
      </c>
      <c r="E125" s="100">
        <v>0</v>
      </c>
      <c r="F125" s="100">
        <v>0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0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  <c r="Y125" s="100">
        <v>0</v>
      </c>
      <c r="Z125" s="100">
        <v>0</v>
      </c>
      <c r="AA125" s="100">
        <v>0</v>
      </c>
      <c r="AB125" s="100">
        <v>0</v>
      </c>
      <c r="AC125" s="100">
        <v>0</v>
      </c>
      <c r="AD125" s="100">
        <v>0</v>
      </c>
      <c r="AE125" s="100">
        <v>0</v>
      </c>
      <c r="AF125" s="100">
        <v>0</v>
      </c>
      <c r="AG125" s="100">
        <v>0</v>
      </c>
      <c r="AH125" s="100">
        <v>0</v>
      </c>
      <c r="AI125" s="100">
        <v>0</v>
      </c>
      <c r="AJ125" s="100">
        <v>0</v>
      </c>
      <c r="AK125" s="100">
        <v>0</v>
      </c>
      <c r="AL125" s="100">
        <v>0</v>
      </c>
      <c r="AM125" s="100">
        <v>0</v>
      </c>
      <c r="AN125" s="100">
        <v>0</v>
      </c>
      <c r="AO125" s="100">
        <v>0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  <c r="AU125" s="100">
        <v>0</v>
      </c>
      <c r="AV125" s="100">
        <v>0</v>
      </c>
      <c r="AW125" s="100">
        <v>0</v>
      </c>
      <c r="AX125" s="100">
        <v>0</v>
      </c>
    </row>
    <row r="126" spans="1:50">
      <c r="B126" s="105" t="s">
        <v>59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0</v>
      </c>
      <c r="S126" s="100">
        <v>0</v>
      </c>
      <c r="T126" s="100">
        <v>0</v>
      </c>
      <c r="U126" s="100">
        <v>0</v>
      </c>
      <c r="V126" s="100">
        <v>0</v>
      </c>
      <c r="W126" s="100">
        <v>0</v>
      </c>
      <c r="X126" s="100">
        <v>0</v>
      </c>
      <c r="Y126" s="100">
        <v>0</v>
      </c>
      <c r="Z126" s="100">
        <v>0</v>
      </c>
      <c r="AA126" s="100">
        <v>0</v>
      </c>
      <c r="AB126" s="100">
        <v>0</v>
      </c>
      <c r="AC126" s="100">
        <v>0</v>
      </c>
      <c r="AD126" s="100">
        <v>0</v>
      </c>
      <c r="AE126" s="100">
        <v>0</v>
      </c>
      <c r="AF126" s="100">
        <v>0</v>
      </c>
      <c r="AG126" s="100">
        <v>0</v>
      </c>
      <c r="AH126" s="100">
        <v>0</v>
      </c>
      <c r="AI126" s="100">
        <v>0</v>
      </c>
      <c r="AJ126" s="100">
        <v>0</v>
      </c>
      <c r="AK126" s="100">
        <v>0</v>
      </c>
      <c r="AL126" s="100">
        <v>0</v>
      </c>
      <c r="AM126" s="100">
        <v>0</v>
      </c>
      <c r="AN126" s="100">
        <v>0</v>
      </c>
      <c r="AO126" s="100">
        <v>0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  <c r="AU126" s="100">
        <v>0</v>
      </c>
      <c r="AV126" s="100">
        <v>0</v>
      </c>
      <c r="AW126" s="100">
        <v>0</v>
      </c>
      <c r="AX126" s="100">
        <v>0</v>
      </c>
    </row>
    <row r="127" spans="1:50">
      <c r="B127" s="100" t="s">
        <v>278</v>
      </c>
      <c r="C127" s="105">
        <f>SUM(C$122:C$126)</f>
        <v>302540.29839948105</v>
      </c>
      <c r="D127" s="105">
        <f t="shared" ref="D127:AX127" si="9">SUM(D$122:D$126)</f>
        <v>302540.29839948105</v>
      </c>
      <c r="E127" s="105">
        <f t="shared" si="9"/>
        <v>302540.29839948105</v>
      </c>
      <c r="F127" s="105">
        <f t="shared" si="9"/>
        <v>302540.29839948105</v>
      </c>
      <c r="G127" s="105">
        <f t="shared" si="9"/>
        <v>302540.29839948105</v>
      </c>
      <c r="H127" s="105">
        <f t="shared" si="9"/>
        <v>302540.29839948105</v>
      </c>
      <c r="I127" s="105">
        <f t="shared" si="9"/>
        <v>302540.29839948105</v>
      </c>
      <c r="J127" s="105">
        <f t="shared" si="9"/>
        <v>302540.29839948105</v>
      </c>
      <c r="K127" s="105">
        <f t="shared" si="9"/>
        <v>302540.29839948105</v>
      </c>
      <c r="L127" s="105">
        <f t="shared" si="9"/>
        <v>302540.29839948105</v>
      </c>
      <c r="M127" s="105">
        <f t="shared" si="9"/>
        <v>302540.29839948105</v>
      </c>
      <c r="N127" s="105">
        <f t="shared" si="9"/>
        <v>302540.29839948105</v>
      </c>
      <c r="O127" s="105">
        <f t="shared" si="9"/>
        <v>302540.29839948105</v>
      </c>
      <c r="P127" s="105">
        <f t="shared" si="9"/>
        <v>302540.29839948105</v>
      </c>
      <c r="Q127" s="105">
        <f t="shared" si="9"/>
        <v>302540.29839948105</v>
      </c>
      <c r="R127" s="105">
        <f t="shared" si="9"/>
        <v>302540.29839948105</v>
      </c>
      <c r="S127" s="105">
        <f t="shared" si="9"/>
        <v>302540.29839948105</v>
      </c>
      <c r="T127" s="105">
        <f t="shared" si="9"/>
        <v>302540.29839948105</v>
      </c>
      <c r="U127" s="105">
        <f t="shared" si="9"/>
        <v>302540.29839948105</v>
      </c>
      <c r="V127" s="105">
        <f t="shared" si="9"/>
        <v>302540.29839948105</v>
      </c>
      <c r="W127" s="105">
        <f t="shared" si="9"/>
        <v>302540.29839948105</v>
      </c>
      <c r="X127" s="105">
        <f t="shared" si="9"/>
        <v>302540.29839948105</v>
      </c>
      <c r="Y127" s="105">
        <f t="shared" si="9"/>
        <v>302540.29839948105</v>
      </c>
      <c r="Z127" s="105">
        <f t="shared" si="9"/>
        <v>302540.29839948105</v>
      </c>
      <c r="AA127" s="105">
        <f t="shared" si="9"/>
        <v>302540.29839948105</v>
      </c>
      <c r="AB127" s="105">
        <f t="shared" si="9"/>
        <v>302540.29839948105</v>
      </c>
      <c r="AC127" s="105">
        <f t="shared" si="9"/>
        <v>302540.29839948105</v>
      </c>
      <c r="AD127" s="105">
        <f t="shared" si="9"/>
        <v>302540.29839948105</v>
      </c>
      <c r="AE127" s="105">
        <f t="shared" si="9"/>
        <v>302540.29839948105</v>
      </c>
      <c r="AF127" s="105">
        <f t="shared" si="9"/>
        <v>302540.29839948105</v>
      </c>
      <c r="AG127" s="105">
        <f t="shared" si="9"/>
        <v>302540.29839948105</v>
      </c>
      <c r="AH127" s="105">
        <f t="shared" si="9"/>
        <v>302540.29839948105</v>
      </c>
      <c r="AI127" s="105">
        <f t="shared" si="9"/>
        <v>302540.29839948105</v>
      </c>
      <c r="AJ127" s="105">
        <f t="shared" si="9"/>
        <v>302540.29839948105</v>
      </c>
      <c r="AK127" s="105">
        <f t="shared" si="9"/>
        <v>302540.29839948105</v>
      </c>
      <c r="AL127" s="105">
        <f t="shared" si="9"/>
        <v>302540.29839948105</v>
      </c>
      <c r="AM127" s="105">
        <f t="shared" si="9"/>
        <v>302540.29839948105</v>
      </c>
      <c r="AN127" s="105">
        <f t="shared" si="9"/>
        <v>302540.29839948105</v>
      </c>
      <c r="AO127" s="105">
        <f t="shared" si="9"/>
        <v>302540.29839948105</v>
      </c>
      <c r="AP127" s="105">
        <f t="shared" si="9"/>
        <v>302540.29839948105</v>
      </c>
      <c r="AQ127" s="105">
        <f t="shared" si="9"/>
        <v>302540.29839948105</v>
      </c>
      <c r="AR127" s="105">
        <f t="shared" si="9"/>
        <v>302540.29839948105</v>
      </c>
      <c r="AS127" s="105">
        <f t="shared" si="9"/>
        <v>302540.29839948105</v>
      </c>
      <c r="AT127" s="105">
        <f t="shared" si="9"/>
        <v>302540.29839948105</v>
      </c>
      <c r="AU127" s="105">
        <f t="shared" si="9"/>
        <v>302540.29839948105</v>
      </c>
      <c r="AV127" s="105">
        <f t="shared" si="9"/>
        <v>302540.29839948105</v>
      </c>
      <c r="AW127" s="105">
        <f t="shared" si="9"/>
        <v>302540.29839948105</v>
      </c>
      <c r="AX127" s="105">
        <f t="shared" si="9"/>
        <v>302540.29839948105</v>
      </c>
    </row>
    <row r="128" spans="1:50">
      <c r="A128" s="105" t="s">
        <v>109</v>
      </c>
      <c r="B128" s="105" t="s">
        <v>5</v>
      </c>
      <c r="C128" s="100">
        <v>276427.68079179985</v>
      </c>
      <c r="D128" s="100">
        <v>276427.68079179985</v>
      </c>
      <c r="E128" s="100">
        <v>276427.68079179985</v>
      </c>
      <c r="F128" s="100">
        <v>276427.68079179985</v>
      </c>
      <c r="G128" s="100">
        <v>276427.68079179985</v>
      </c>
      <c r="H128" s="100">
        <v>276427.68079179985</v>
      </c>
      <c r="I128" s="100">
        <v>276427.68079179985</v>
      </c>
      <c r="J128" s="100">
        <v>276427.68079179985</v>
      </c>
      <c r="K128" s="100">
        <v>276427.68079179985</v>
      </c>
      <c r="L128" s="100">
        <v>276427.68079179985</v>
      </c>
      <c r="M128" s="100">
        <v>276427.68079179985</v>
      </c>
      <c r="N128" s="100">
        <v>276427.68079179985</v>
      </c>
      <c r="O128" s="100">
        <v>276427.68079179985</v>
      </c>
      <c r="P128" s="100">
        <v>276427.68079179985</v>
      </c>
      <c r="Q128" s="100">
        <v>276427.68079179985</v>
      </c>
      <c r="R128" s="100">
        <v>276427.68079179985</v>
      </c>
      <c r="S128" s="100">
        <v>276427.68079179985</v>
      </c>
      <c r="T128" s="100">
        <v>276427.68079179985</v>
      </c>
      <c r="U128" s="100">
        <v>276427.68079179985</v>
      </c>
      <c r="V128" s="100">
        <v>276427.68079179985</v>
      </c>
      <c r="W128" s="100">
        <v>276427.68079179985</v>
      </c>
      <c r="X128" s="100">
        <v>276427.68079179985</v>
      </c>
      <c r="Y128" s="100">
        <v>276427.68079179985</v>
      </c>
      <c r="Z128" s="100">
        <v>276427.68079179985</v>
      </c>
      <c r="AA128" s="100">
        <v>276427.68079179985</v>
      </c>
      <c r="AB128" s="100">
        <v>276427.68079179985</v>
      </c>
      <c r="AC128" s="100">
        <v>276427.68079179985</v>
      </c>
      <c r="AD128" s="100">
        <v>276427.68079179985</v>
      </c>
      <c r="AE128" s="100">
        <v>276427.68079179985</v>
      </c>
      <c r="AF128" s="100">
        <v>276427.68079179985</v>
      </c>
      <c r="AG128" s="100">
        <v>276427.68079179985</v>
      </c>
      <c r="AH128" s="100">
        <v>276427.68079179985</v>
      </c>
      <c r="AI128" s="100">
        <v>276427.68079179985</v>
      </c>
      <c r="AJ128" s="100">
        <v>276427.68079179985</v>
      </c>
      <c r="AK128" s="100">
        <v>276427.68079179985</v>
      </c>
      <c r="AL128" s="100">
        <v>276427.68079179985</v>
      </c>
      <c r="AM128" s="100">
        <v>276427.68079179985</v>
      </c>
      <c r="AN128" s="100">
        <v>276427.68079179985</v>
      </c>
      <c r="AO128" s="100">
        <v>276427.68079179985</v>
      </c>
      <c r="AP128" s="100">
        <v>276427.68079179985</v>
      </c>
      <c r="AQ128" s="100">
        <v>276427.68079179985</v>
      </c>
      <c r="AR128" s="100">
        <v>276427.68079179985</v>
      </c>
      <c r="AS128" s="100">
        <v>276427.68079179985</v>
      </c>
      <c r="AT128" s="100">
        <v>276427.68079179985</v>
      </c>
      <c r="AU128" s="100">
        <v>276427.68079179985</v>
      </c>
      <c r="AV128" s="100">
        <v>276427.68079179985</v>
      </c>
      <c r="AW128" s="100">
        <v>276427.68079179985</v>
      </c>
      <c r="AX128" s="100">
        <v>276427.68079179985</v>
      </c>
    </row>
    <row r="129" spans="2:50">
      <c r="B129" s="105" t="s">
        <v>10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0</v>
      </c>
      <c r="AC129" s="100">
        <v>0</v>
      </c>
      <c r="AD129" s="100">
        <v>0</v>
      </c>
      <c r="AE129" s="100">
        <v>0</v>
      </c>
      <c r="AF129" s="100">
        <v>0</v>
      </c>
      <c r="AG129" s="100">
        <v>0</v>
      </c>
      <c r="AH129" s="100">
        <v>0</v>
      </c>
      <c r="AI129" s="100">
        <v>0</v>
      </c>
      <c r="AJ129" s="100">
        <v>0</v>
      </c>
      <c r="AK129" s="100">
        <v>0</v>
      </c>
      <c r="AL129" s="100">
        <v>0</v>
      </c>
      <c r="AM129" s="100">
        <v>0</v>
      </c>
      <c r="AN129" s="100">
        <v>0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  <c r="AU129" s="100">
        <v>0</v>
      </c>
      <c r="AV129" s="100">
        <v>0</v>
      </c>
      <c r="AW129" s="100">
        <v>0</v>
      </c>
      <c r="AX129" s="100">
        <v>0</v>
      </c>
    </row>
    <row r="130" spans="2:50">
      <c r="B130" s="105" t="s">
        <v>12</v>
      </c>
      <c r="C130" s="100">
        <v>0</v>
      </c>
      <c r="D130" s="100">
        <v>0</v>
      </c>
      <c r="E130" s="100">
        <v>0</v>
      </c>
      <c r="F130" s="100">
        <v>0</v>
      </c>
      <c r="G130" s="100">
        <v>0</v>
      </c>
      <c r="H130" s="100">
        <v>0</v>
      </c>
      <c r="I130" s="100">
        <v>0</v>
      </c>
      <c r="J130" s="100">
        <v>0</v>
      </c>
      <c r="K130" s="100">
        <v>0</v>
      </c>
      <c r="L130" s="100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0">
        <v>0</v>
      </c>
      <c r="S130" s="100">
        <v>0</v>
      </c>
      <c r="T130" s="100">
        <v>0</v>
      </c>
      <c r="U130" s="100">
        <v>0</v>
      </c>
      <c r="V130" s="100">
        <v>0</v>
      </c>
      <c r="W130" s="100">
        <v>0</v>
      </c>
      <c r="X130" s="100">
        <v>0</v>
      </c>
      <c r="Y130" s="100">
        <v>0</v>
      </c>
      <c r="Z130" s="100">
        <v>0</v>
      </c>
      <c r="AA130" s="100">
        <v>0</v>
      </c>
      <c r="AB130" s="100">
        <v>0</v>
      </c>
      <c r="AC130" s="100">
        <v>0</v>
      </c>
      <c r="AD130" s="100">
        <v>0</v>
      </c>
      <c r="AE130" s="100">
        <v>0</v>
      </c>
      <c r="AF130" s="100">
        <v>0</v>
      </c>
      <c r="AG130" s="100">
        <v>0</v>
      </c>
      <c r="AH130" s="100">
        <v>0</v>
      </c>
      <c r="AI130" s="100">
        <v>0</v>
      </c>
      <c r="AJ130" s="100">
        <v>0</v>
      </c>
      <c r="AK130" s="100">
        <v>0</v>
      </c>
      <c r="AL130" s="100">
        <v>0</v>
      </c>
      <c r="AM130" s="100">
        <v>0</v>
      </c>
      <c r="AN130" s="100">
        <v>0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  <c r="AU130" s="100">
        <v>0</v>
      </c>
      <c r="AV130" s="100">
        <v>0</v>
      </c>
      <c r="AW130" s="100">
        <v>0</v>
      </c>
      <c r="AX130" s="100">
        <v>0</v>
      </c>
    </row>
    <row r="131" spans="2:50">
      <c r="B131" s="105" t="s">
        <v>22</v>
      </c>
      <c r="C131" s="100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0</v>
      </c>
      <c r="J131" s="100">
        <v>0</v>
      </c>
      <c r="K131" s="100">
        <v>0</v>
      </c>
      <c r="L131" s="100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0</v>
      </c>
      <c r="R131" s="100">
        <v>0</v>
      </c>
      <c r="S131" s="100">
        <v>0</v>
      </c>
      <c r="T131" s="100">
        <v>0</v>
      </c>
      <c r="U131" s="100">
        <v>0</v>
      </c>
      <c r="V131" s="100">
        <v>0</v>
      </c>
      <c r="W131" s="100">
        <v>0</v>
      </c>
      <c r="X131" s="100">
        <v>0</v>
      </c>
      <c r="Y131" s="100">
        <v>0</v>
      </c>
      <c r="Z131" s="100">
        <v>0</v>
      </c>
      <c r="AA131" s="100">
        <v>0</v>
      </c>
      <c r="AB131" s="100">
        <v>0</v>
      </c>
      <c r="AC131" s="100">
        <v>0</v>
      </c>
      <c r="AD131" s="100">
        <v>0</v>
      </c>
      <c r="AE131" s="100">
        <v>0</v>
      </c>
      <c r="AF131" s="100">
        <v>0</v>
      </c>
      <c r="AG131" s="100">
        <v>0</v>
      </c>
      <c r="AH131" s="100">
        <v>0</v>
      </c>
      <c r="AI131" s="100">
        <v>0</v>
      </c>
      <c r="AJ131" s="100">
        <v>0</v>
      </c>
      <c r="AK131" s="100">
        <v>0</v>
      </c>
      <c r="AL131" s="100">
        <v>0</v>
      </c>
      <c r="AM131" s="100">
        <v>0</v>
      </c>
      <c r="AN131" s="100">
        <v>0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  <c r="AU131" s="100">
        <v>0</v>
      </c>
      <c r="AV131" s="100">
        <v>0</v>
      </c>
      <c r="AW131" s="100">
        <v>0</v>
      </c>
      <c r="AX131" s="100">
        <v>0</v>
      </c>
    </row>
    <row r="132" spans="2:50">
      <c r="B132" s="105" t="s">
        <v>59</v>
      </c>
      <c r="C132" s="100">
        <v>0</v>
      </c>
      <c r="D132" s="100">
        <v>0</v>
      </c>
      <c r="E132" s="100">
        <v>0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0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0">
        <v>0</v>
      </c>
      <c r="S132" s="100">
        <v>0</v>
      </c>
      <c r="T132" s="100">
        <v>0</v>
      </c>
      <c r="U132" s="100">
        <v>0</v>
      </c>
      <c r="V132" s="100">
        <v>0</v>
      </c>
      <c r="W132" s="100">
        <v>0</v>
      </c>
      <c r="X132" s="100">
        <v>0</v>
      </c>
      <c r="Y132" s="100">
        <v>0</v>
      </c>
      <c r="Z132" s="100">
        <v>0</v>
      </c>
      <c r="AA132" s="100">
        <v>0</v>
      </c>
      <c r="AB132" s="100">
        <v>0</v>
      </c>
      <c r="AC132" s="100">
        <v>0</v>
      </c>
      <c r="AD132" s="100">
        <v>0</v>
      </c>
      <c r="AE132" s="100">
        <v>0</v>
      </c>
      <c r="AF132" s="100">
        <v>0</v>
      </c>
      <c r="AG132" s="100">
        <v>0</v>
      </c>
      <c r="AH132" s="100">
        <v>0</v>
      </c>
      <c r="AI132" s="100">
        <v>0</v>
      </c>
      <c r="AJ132" s="100">
        <v>0</v>
      </c>
      <c r="AK132" s="100">
        <v>0</v>
      </c>
      <c r="AL132" s="100">
        <v>0</v>
      </c>
      <c r="AM132" s="100">
        <v>0</v>
      </c>
      <c r="AN132" s="100">
        <v>0</v>
      </c>
      <c r="AO132" s="100">
        <v>0</v>
      </c>
      <c r="AP132" s="100">
        <v>0</v>
      </c>
      <c r="AQ132" s="100">
        <v>0</v>
      </c>
      <c r="AR132" s="100">
        <v>0</v>
      </c>
      <c r="AS132" s="100">
        <v>0</v>
      </c>
      <c r="AT132" s="100">
        <v>0</v>
      </c>
      <c r="AU132" s="100">
        <v>0</v>
      </c>
      <c r="AV132" s="100">
        <v>0</v>
      </c>
      <c r="AW132" s="100">
        <v>0</v>
      </c>
      <c r="AX132" s="100">
        <v>0</v>
      </c>
    </row>
    <row r="133" spans="2:50">
      <c r="B133" s="100" t="s">
        <v>278</v>
      </c>
      <c r="C133" s="105">
        <f>SUM(C$128:C$132)</f>
        <v>276427.68079179985</v>
      </c>
      <c r="D133" s="105">
        <f t="shared" ref="D133:AX133" si="10">SUM(D$128:D$132)</f>
        <v>276427.68079179985</v>
      </c>
      <c r="E133" s="105">
        <f t="shared" si="10"/>
        <v>276427.68079179985</v>
      </c>
      <c r="F133" s="105">
        <f t="shared" si="10"/>
        <v>276427.68079179985</v>
      </c>
      <c r="G133" s="105">
        <f t="shared" si="10"/>
        <v>276427.68079179985</v>
      </c>
      <c r="H133" s="105">
        <f t="shared" si="10"/>
        <v>276427.68079179985</v>
      </c>
      <c r="I133" s="105">
        <f t="shared" si="10"/>
        <v>276427.68079179985</v>
      </c>
      <c r="J133" s="105">
        <f t="shared" si="10"/>
        <v>276427.68079179985</v>
      </c>
      <c r="K133" s="105">
        <f t="shared" si="10"/>
        <v>276427.68079179985</v>
      </c>
      <c r="L133" s="105">
        <f t="shared" si="10"/>
        <v>276427.68079179985</v>
      </c>
      <c r="M133" s="105">
        <f t="shared" si="10"/>
        <v>276427.68079179985</v>
      </c>
      <c r="N133" s="105">
        <f t="shared" si="10"/>
        <v>276427.68079179985</v>
      </c>
      <c r="O133" s="105">
        <f t="shared" si="10"/>
        <v>276427.68079179985</v>
      </c>
      <c r="P133" s="105">
        <f t="shared" si="10"/>
        <v>276427.68079179985</v>
      </c>
      <c r="Q133" s="105">
        <f t="shared" si="10"/>
        <v>276427.68079179985</v>
      </c>
      <c r="R133" s="105">
        <f t="shared" si="10"/>
        <v>276427.68079179985</v>
      </c>
      <c r="S133" s="105">
        <f t="shared" si="10"/>
        <v>276427.68079179985</v>
      </c>
      <c r="T133" s="105">
        <f t="shared" si="10"/>
        <v>276427.68079179985</v>
      </c>
      <c r="U133" s="105">
        <f t="shared" si="10"/>
        <v>276427.68079179985</v>
      </c>
      <c r="V133" s="105">
        <f t="shared" si="10"/>
        <v>276427.68079179985</v>
      </c>
      <c r="W133" s="105">
        <f t="shared" si="10"/>
        <v>276427.68079179985</v>
      </c>
      <c r="X133" s="105">
        <f t="shared" si="10"/>
        <v>276427.68079179985</v>
      </c>
      <c r="Y133" s="105">
        <f t="shared" si="10"/>
        <v>276427.68079179985</v>
      </c>
      <c r="Z133" s="105">
        <f t="shared" si="10"/>
        <v>276427.68079179985</v>
      </c>
      <c r="AA133" s="105">
        <f t="shared" si="10"/>
        <v>276427.68079179985</v>
      </c>
      <c r="AB133" s="105">
        <f t="shared" si="10"/>
        <v>276427.68079179985</v>
      </c>
      <c r="AC133" s="105">
        <f t="shared" si="10"/>
        <v>276427.68079179985</v>
      </c>
      <c r="AD133" s="105">
        <f t="shared" si="10"/>
        <v>276427.68079179985</v>
      </c>
      <c r="AE133" s="105">
        <f t="shared" si="10"/>
        <v>276427.68079179985</v>
      </c>
      <c r="AF133" s="105">
        <f t="shared" si="10"/>
        <v>276427.68079179985</v>
      </c>
      <c r="AG133" s="105">
        <f t="shared" si="10"/>
        <v>276427.68079179985</v>
      </c>
      <c r="AH133" s="105">
        <f t="shared" si="10"/>
        <v>276427.68079179985</v>
      </c>
      <c r="AI133" s="105">
        <f t="shared" si="10"/>
        <v>276427.68079179985</v>
      </c>
      <c r="AJ133" s="105">
        <f t="shared" si="10"/>
        <v>276427.68079179985</v>
      </c>
      <c r="AK133" s="105">
        <f t="shared" si="10"/>
        <v>276427.68079179985</v>
      </c>
      <c r="AL133" s="105">
        <f t="shared" si="10"/>
        <v>276427.68079179985</v>
      </c>
      <c r="AM133" s="105">
        <f t="shared" si="10"/>
        <v>276427.68079179985</v>
      </c>
      <c r="AN133" s="105">
        <f t="shared" si="10"/>
        <v>276427.68079179985</v>
      </c>
      <c r="AO133" s="105">
        <f t="shared" si="10"/>
        <v>276427.68079179985</v>
      </c>
      <c r="AP133" s="105">
        <f t="shared" si="10"/>
        <v>276427.68079179985</v>
      </c>
      <c r="AQ133" s="105">
        <f t="shared" si="10"/>
        <v>276427.68079179985</v>
      </c>
      <c r="AR133" s="105">
        <f t="shared" si="10"/>
        <v>276427.68079179985</v>
      </c>
      <c r="AS133" s="105">
        <f t="shared" si="10"/>
        <v>276427.68079179985</v>
      </c>
      <c r="AT133" s="105">
        <f t="shared" si="10"/>
        <v>276427.68079179985</v>
      </c>
      <c r="AU133" s="105">
        <f t="shared" si="10"/>
        <v>276427.68079179985</v>
      </c>
      <c r="AV133" s="105">
        <f t="shared" si="10"/>
        <v>276427.68079179985</v>
      </c>
      <c r="AW133" s="105">
        <f t="shared" si="10"/>
        <v>276427.68079179985</v>
      </c>
      <c r="AX133" s="105">
        <f t="shared" si="10"/>
        <v>276427.68079179985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5</v>
      </c>
      <c r="E2" s="110"/>
    </row>
    <row r="3" spans="1:52">
      <c r="A3" s="100" t="s">
        <v>286</v>
      </c>
      <c r="B3" s="107">
        <v>552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6593.4936784662405</v>
      </c>
      <c r="E7" s="144">
        <v>9306.0128586132505</v>
      </c>
      <c r="F7" s="144">
        <v>9312.6029178356112</v>
      </c>
      <c r="G7" s="144">
        <v>9319.1922707435642</v>
      </c>
      <c r="H7" s="144">
        <v>9325.7798600801761</v>
      </c>
      <c r="I7" s="144">
        <v>9332.3646284200368</v>
      </c>
      <c r="J7" s="144">
        <v>9338.945518354838</v>
      </c>
      <c r="K7" s="144">
        <v>9345.5214726790655</v>
      </c>
      <c r="L7" s="144">
        <v>7516.5374828091644</v>
      </c>
      <c r="M7" s="144">
        <v>9358.654347802305</v>
      </c>
      <c r="N7" s="144">
        <v>9365.2091568762444</v>
      </c>
      <c r="O7" s="144">
        <v>9371.754807261048</v>
      </c>
      <c r="P7" s="144">
        <v>9378.2902455518197</v>
      </c>
      <c r="Q7" s="144">
        <v>9384.8144196609283</v>
      </c>
      <c r="R7" s="144">
        <v>9391.3262790034969</v>
      </c>
      <c r="S7" s="144">
        <v>9397.8247746827292</v>
      </c>
      <c r="T7" s="144">
        <v>9404.3088596750677</v>
      </c>
      <c r="U7" s="144">
        <v>9410.777489015094</v>
      </c>
      <c r="V7" s="144">
        <v>9417.2296199801931</v>
      </c>
      <c r="W7" s="144">
        <v>9423.6642122749108</v>
      </c>
      <c r="X7" s="144">
        <v>8488.9066142399424</v>
      </c>
      <c r="Y7" s="144">
        <v>9436.4766329111681</v>
      </c>
      <c r="Z7" s="144">
        <v>9442.8523944522058</v>
      </c>
      <c r="AA7" s="144">
        <v>9449.2064840880485</v>
      </c>
      <c r="AB7" s="144">
        <v>9455.5378764120796</v>
      </c>
      <c r="AC7" s="144">
        <v>9461.8455495431044</v>
      </c>
      <c r="AD7" s="144">
        <v>9468.1284853067409</v>
      </c>
      <c r="AE7" s="144">
        <v>9474.3856694162787</v>
      </c>
      <c r="AF7" s="144">
        <v>6611.6129726335876</v>
      </c>
      <c r="AG7" s="144">
        <v>9486.8187460456156</v>
      </c>
      <c r="AH7" s="144">
        <v>9492.9926310496849</v>
      </c>
      <c r="AI7" s="144">
        <v>9499.1367497255196</v>
      </c>
      <c r="AJ7" s="144">
        <v>9505.2501099159999</v>
      </c>
      <c r="AK7" s="144">
        <v>9511.3317244233858</v>
      </c>
      <c r="AL7" s="144">
        <v>9517.3806111854101</v>
      </c>
      <c r="AM7" s="144">
        <v>9523.3957934505306</v>
      </c>
      <c r="AN7" s="144">
        <v>9529.3762999523751</v>
      </c>
      <c r="AO7" s="144">
        <v>9535.3211650832909</v>
      </c>
      <c r="AP7" s="144">
        <v>9541.2294290669925</v>
      </c>
      <c r="AQ7" s="144">
        <v>9547.1001381302794</v>
      </c>
      <c r="AR7" s="144">
        <v>8574.9030957610812</v>
      </c>
      <c r="AS7" s="144">
        <v>9558.7251074417218</v>
      </c>
      <c r="AT7" s="144">
        <v>9564.4774916906099</v>
      </c>
      <c r="AU7" s="144">
        <v>9570.1885693569238</v>
      </c>
      <c r="AV7" s="144">
        <v>9575.8574192236811</v>
      </c>
      <c r="AW7" s="144">
        <v>8594.8886434495435</v>
      </c>
      <c r="AX7" s="144">
        <v>8598.7958046297899</v>
      </c>
      <c r="AY7" s="144">
        <v>9592.6014960211323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6041.4936784662405</v>
      </c>
      <c r="E10" s="144">
        <f t="shared" si="0"/>
        <v>8754.0128586132505</v>
      </c>
      <c r="F10" s="144">
        <f t="shared" si="0"/>
        <v>8760.6029178356112</v>
      </c>
      <c r="G10" s="144">
        <f t="shared" si="0"/>
        <v>8767.1922707435642</v>
      </c>
      <c r="H10" s="144">
        <f t="shared" si="0"/>
        <v>9325.7798600801761</v>
      </c>
      <c r="I10" s="144">
        <f t="shared" si="0"/>
        <v>8780.3646284200368</v>
      </c>
      <c r="J10" s="144">
        <f t="shared" si="0"/>
        <v>8786.945518354838</v>
      </c>
      <c r="K10" s="144">
        <f t="shared" si="0"/>
        <v>8793.5214726790655</v>
      </c>
      <c r="L10" s="144">
        <f t="shared" si="0"/>
        <v>6964.5374828091644</v>
      </c>
      <c r="M10" s="144">
        <f t="shared" si="0"/>
        <v>8806.654347802305</v>
      </c>
      <c r="N10" s="144">
        <f t="shared" si="0"/>
        <v>8813.2091568762444</v>
      </c>
      <c r="O10" s="144">
        <f t="shared" si="0"/>
        <v>8819.754807261048</v>
      </c>
      <c r="P10" s="144">
        <f t="shared" si="0"/>
        <v>8826.2902455518197</v>
      </c>
      <c r="Q10" s="144">
        <f t="shared" si="0"/>
        <v>8832.8144196609283</v>
      </c>
      <c r="R10" s="144">
        <f t="shared" si="0"/>
        <v>8839.3262790034969</v>
      </c>
      <c r="S10" s="144">
        <f t="shared" si="0"/>
        <v>8845.8247746827292</v>
      </c>
      <c r="T10" s="144">
        <f t="shared" si="0"/>
        <v>8852.3088596750677</v>
      </c>
      <c r="U10" s="144">
        <f t="shared" si="0"/>
        <v>8858.777489015094</v>
      </c>
      <c r="V10" s="144">
        <f t="shared" si="0"/>
        <v>8865.2296199801931</v>
      </c>
      <c r="W10" s="144">
        <f t="shared" si="0"/>
        <v>9423.6642122749108</v>
      </c>
      <c r="X10" s="144">
        <f t="shared" si="0"/>
        <v>7936.9066142399424</v>
      </c>
      <c r="Y10" s="144">
        <f t="shared" si="0"/>
        <v>8884.4766329111681</v>
      </c>
      <c r="Z10" s="144">
        <f t="shared" si="0"/>
        <v>8890.8523944522058</v>
      </c>
      <c r="AA10" s="144">
        <f t="shared" si="0"/>
        <v>8897.2064840880485</v>
      </c>
      <c r="AB10" s="144">
        <f t="shared" si="0"/>
        <v>8903.5378764120796</v>
      </c>
      <c r="AC10" s="144">
        <f t="shared" si="0"/>
        <v>8909.8455495431044</v>
      </c>
      <c r="AD10" s="144">
        <f t="shared" si="0"/>
        <v>8916.1284853067409</v>
      </c>
      <c r="AE10" s="144">
        <f t="shared" si="0"/>
        <v>8922.3856694162787</v>
      </c>
      <c r="AF10" s="144">
        <f t="shared" si="0"/>
        <v>6059.6129726335876</v>
      </c>
      <c r="AG10" s="144">
        <f t="shared" si="0"/>
        <v>8934.8187460456156</v>
      </c>
      <c r="AH10" s="144">
        <f t="shared" si="0"/>
        <v>8940.9926310496849</v>
      </c>
      <c r="AI10" s="144">
        <f t="shared" si="0"/>
        <v>8947.1367497255196</v>
      </c>
      <c r="AJ10" s="144">
        <f t="shared" si="0"/>
        <v>8953.2501099159999</v>
      </c>
      <c r="AK10" s="144">
        <f t="shared" si="0"/>
        <v>8959.3317244233858</v>
      </c>
      <c r="AL10" s="144">
        <f t="shared" si="0"/>
        <v>8965.3806111854101</v>
      </c>
      <c r="AM10" s="144">
        <f t="shared" si="0"/>
        <v>8971.3957934505306</v>
      </c>
      <c r="AN10" s="144">
        <f t="shared" si="0"/>
        <v>8977.3762999523751</v>
      </c>
      <c r="AO10" s="144">
        <f t="shared" si="0"/>
        <v>8983.3211650832909</v>
      </c>
      <c r="AP10" s="144">
        <f t="shared" si="0"/>
        <v>8989.2294290669925</v>
      </c>
      <c r="AQ10" s="144">
        <f t="shared" si="0"/>
        <v>9547.1001381302794</v>
      </c>
      <c r="AR10" s="144">
        <f t="shared" si="0"/>
        <v>8022.9030957610812</v>
      </c>
      <c r="AS10" s="144">
        <f t="shared" si="0"/>
        <v>9006.7251074417218</v>
      </c>
      <c r="AT10" s="144">
        <f t="shared" si="0"/>
        <v>9012.4774916906099</v>
      </c>
      <c r="AU10" s="144">
        <f t="shared" si="0"/>
        <v>9018.1885693569238</v>
      </c>
      <c r="AV10" s="144">
        <f t="shared" si="0"/>
        <v>9023.8574192236811</v>
      </c>
      <c r="AW10" s="144">
        <f t="shared" si="0"/>
        <v>8042.8886434495435</v>
      </c>
      <c r="AX10" s="144">
        <f t="shared" si="0"/>
        <v>8046.7958046297899</v>
      </c>
      <c r="AY10" s="144">
        <f t="shared" si="0"/>
        <v>9040.6014960211323</v>
      </c>
      <c r="AZ10" s="151">
        <f>SUM($D10:$AY10)</f>
        <v>417463.02860439249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909</v>
      </c>
      <c r="D13" s="138">
        <f t="shared" ref="D13:AY13" si="1">D$7-D$10</f>
        <v>552</v>
      </c>
      <c r="E13" s="138">
        <f t="shared" si="1"/>
        <v>552</v>
      </c>
      <c r="F13" s="138">
        <f t="shared" si="1"/>
        <v>552</v>
      </c>
      <c r="G13" s="138">
        <f t="shared" si="1"/>
        <v>552</v>
      </c>
      <c r="H13" s="138">
        <f t="shared" si="1"/>
        <v>0</v>
      </c>
      <c r="I13" s="138">
        <f t="shared" si="1"/>
        <v>552</v>
      </c>
      <c r="J13" s="138">
        <f t="shared" si="1"/>
        <v>552</v>
      </c>
      <c r="K13" s="138">
        <f t="shared" si="1"/>
        <v>552</v>
      </c>
      <c r="L13" s="138">
        <f t="shared" si="1"/>
        <v>552</v>
      </c>
      <c r="M13" s="138">
        <f t="shared" si="1"/>
        <v>552</v>
      </c>
      <c r="N13" s="138">
        <f t="shared" si="1"/>
        <v>552</v>
      </c>
      <c r="O13" s="138">
        <f t="shared" si="1"/>
        <v>552</v>
      </c>
      <c r="P13" s="138">
        <f t="shared" si="1"/>
        <v>552</v>
      </c>
      <c r="Q13" s="138">
        <f t="shared" si="1"/>
        <v>552</v>
      </c>
      <c r="R13" s="138">
        <f t="shared" si="1"/>
        <v>552</v>
      </c>
      <c r="S13" s="138">
        <f t="shared" si="1"/>
        <v>552</v>
      </c>
      <c r="T13" s="138">
        <f t="shared" si="1"/>
        <v>552</v>
      </c>
      <c r="U13" s="138">
        <f t="shared" si="1"/>
        <v>552</v>
      </c>
      <c r="V13" s="138">
        <f t="shared" si="1"/>
        <v>552</v>
      </c>
      <c r="W13" s="138">
        <f t="shared" si="1"/>
        <v>0</v>
      </c>
      <c r="X13" s="138">
        <f t="shared" si="1"/>
        <v>552</v>
      </c>
      <c r="Y13" s="138">
        <f t="shared" si="1"/>
        <v>552</v>
      </c>
      <c r="Z13" s="138">
        <f t="shared" si="1"/>
        <v>552</v>
      </c>
      <c r="AA13" s="138">
        <f t="shared" si="1"/>
        <v>552</v>
      </c>
      <c r="AB13" s="138">
        <f t="shared" si="1"/>
        <v>552</v>
      </c>
      <c r="AC13" s="138">
        <f t="shared" si="1"/>
        <v>552</v>
      </c>
      <c r="AD13" s="138">
        <f t="shared" si="1"/>
        <v>552</v>
      </c>
      <c r="AE13" s="138">
        <f t="shared" si="1"/>
        <v>552</v>
      </c>
      <c r="AF13" s="138">
        <f t="shared" si="1"/>
        <v>552</v>
      </c>
      <c r="AG13" s="138">
        <f t="shared" si="1"/>
        <v>552</v>
      </c>
      <c r="AH13" s="138">
        <f t="shared" si="1"/>
        <v>552</v>
      </c>
      <c r="AI13" s="138">
        <f t="shared" si="1"/>
        <v>552</v>
      </c>
      <c r="AJ13" s="138">
        <f t="shared" si="1"/>
        <v>552</v>
      </c>
      <c r="AK13" s="138">
        <f t="shared" si="1"/>
        <v>552</v>
      </c>
      <c r="AL13" s="138">
        <f t="shared" si="1"/>
        <v>552</v>
      </c>
      <c r="AM13" s="138">
        <f t="shared" si="1"/>
        <v>552</v>
      </c>
      <c r="AN13" s="138">
        <f t="shared" si="1"/>
        <v>552</v>
      </c>
      <c r="AO13" s="138">
        <f t="shared" si="1"/>
        <v>552</v>
      </c>
      <c r="AP13" s="138">
        <f t="shared" si="1"/>
        <v>552</v>
      </c>
      <c r="AQ13" s="138">
        <f t="shared" si="1"/>
        <v>0</v>
      </c>
      <c r="AR13" s="138">
        <f t="shared" si="1"/>
        <v>552</v>
      </c>
      <c r="AS13" s="138">
        <f t="shared" si="1"/>
        <v>552</v>
      </c>
      <c r="AT13" s="138">
        <f t="shared" si="1"/>
        <v>552</v>
      </c>
      <c r="AU13" s="138">
        <f t="shared" si="1"/>
        <v>552</v>
      </c>
      <c r="AV13" s="138">
        <f t="shared" si="1"/>
        <v>552</v>
      </c>
      <c r="AW13" s="138">
        <f t="shared" si="1"/>
        <v>552</v>
      </c>
      <c r="AX13" s="138">
        <f t="shared" si="1"/>
        <v>552</v>
      </c>
      <c r="AY13" s="138">
        <f t="shared" si="1"/>
        <v>552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552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552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552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 t="s">
        <v>339</v>
      </c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 t="s">
        <v>339</v>
      </c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 t="s">
        <v>339</v>
      </c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shipping_manufacturing!$C$19/100</f>
        <v>1</v>
      </c>
      <c r="C21" s="156" t="s">
        <v>293</v>
      </c>
      <c r="D21" s="106">
        <f>IF(C$20="Yes",0,SUM(C$13:C$16)*$B$21)</f>
        <v>909</v>
      </c>
      <c r="E21" s="106">
        <f t="shared" ref="E21:AY21" si="3">IF(D$20="Yes",0,SUM(D$13:D$16)*$B$21)</f>
        <v>552</v>
      </c>
      <c r="F21" s="106">
        <f t="shared" si="3"/>
        <v>552</v>
      </c>
      <c r="G21" s="106">
        <f t="shared" si="3"/>
        <v>552</v>
      </c>
      <c r="H21" s="106">
        <f t="shared" si="3"/>
        <v>0</v>
      </c>
      <c r="I21" s="106">
        <f t="shared" si="3"/>
        <v>552</v>
      </c>
      <c r="J21" s="106">
        <f t="shared" si="3"/>
        <v>552</v>
      </c>
      <c r="K21" s="106">
        <f t="shared" si="3"/>
        <v>552</v>
      </c>
      <c r="L21" s="106">
        <f t="shared" si="3"/>
        <v>552</v>
      </c>
      <c r="M21" s="106">
        <f t="shared" si="3"/>
        <v>552</v>
      </c>
      <c r="N21" s="106">
        <f t="shared" si="3"/>
        <v>552</v>
      </c>
      <c r="O21" s="106">
        <f t="shared" si="3"/>
        <v>552</v>
      </c>
      <c r="P21" s="106">
        <f t="shared" si="3"/>
        <v>552</v>
      </c>
      <c r="Q21" s="106">
        <f t="shared" si="3"/>
        <v>552</v>
      </c>
      <c r="R21" s="106">
        <f t="shared" si="3"/>
        <v>552</v>
      </c>
      <c r="S21" s="106">
        <f t="shared" si="3"/>
        <v>552</v>
      </c>
      <c r="T21" s="106">
        <f t="shared" si="3"/>
        <v>552</v>
      </c>
      <c r="U21" s="106">
        <f t="shared" si="3"/>
        <v>552</v>
      </c>
      <c r="V21" s="106">
        <f t="shared" si="3"/>
        <v>552</v>
      </c>
      <c r="W21" s="106">
        <f t="shared" si="3"/>
        <v>0</v>
      </c>
      <c r="X21" s="106">
        <f t="shared" si="3"/>
        <v>552</v>
      </c>
      <c r="Y21" s="106">
        <f t="shared" si="3"/>
        <v>552</v>
      </c>
      <c r="Z21" s="106">
        <f t="shared" si="3"/>
        <v>552</v>
      </c>
      <c r="AA21" s="106">
        <f t="shared" si="3"/>
        <v>552</v>
      </c>
      <c r="AB21" s="106">
        <f t="shared" si="3"/>
        <v>552</v>
      </c>
      <c r="AC21" s="106">
        <f t="shared" si="3"/>
        <v>552</v>
      </c>
      <c r="AD21" s="106">
        <f t="shared" si="3"/>
        <v>552</v>
      </c>
      <c r="AE21" s="106">
        <f t="shared" si="3"/>
        <v>552</v>
      </c>
      <c r="AF21" s="106">
        <f t="shared" si="3"/>
        <v>552</v>
      </c>
      <c r="AG21" s="106">
        <f t="shared" si="3"/>
        <v>552</v>
      </c>
      <c r="AH21" s="106">
        <f t="shared" si="3"/>
        <v>552</v>
      </c>
      <c r="AI21" s="106">
        <f t="shared" si="3"/>
        <v>552</v>
      </c>
      <c r="AJ21" s="106">
        <f t="shared" si="3"/>
        <v>552</v>
      </c>
      <c r="AK21" s="106">
        <f t="shared" si="3"/>
        <v>552</v>
      </c>
      <c r="AL21" s="106">
        <f t="shared" si="3"/>
        <v>552</v>
      </c>
      <c r="AM21" s="106">
        <f t="shared" si="3"/>
        <v>552</v>
      </c>
      <c r="AN21" s="106">
        <f t="shared" si="3"/>
        <v>552</v>
      </c>
      <c r="AO21" s="106">
        <f t="shared" si="3"/>
        <v>552</v>
      </c>
      <c r="AP21" s="106">
        <f t="shared" si="3"/>
        <v>552</v>
      </c>
      <c r="AQ21" s="106">
        <f t="shared" si="3"/>
        <v>0</v>
      </c>
      <c r="AR21" s="106">
        <f t="shared" si="3"/>
        <v>552</v>
      </c>
      <c r="AS21" s="106">
        <f t="shared" si="3"/>
        <v>552</v>
      </c>
      <c r="AT21" s="106">
        <f t="shared" si="3"/>
        <v>552</v>
      </c>
      <c r="AU21" s="106">
        <f t="shared" si="3"/>
        <v>552</v>
      </c>
      <c r="AV21" s="106">
        <f t="shared" si="3"/>
        <v>552</v>
      </c>
      <c r="AW21" s="106">
        <f t="shared" si="3"/>
        <v>552</v>
      </c>
      <c r="AX21" s="106">
        <f t="shared" si="3"/>
        <v>552</v>
      </c>
      <c r="AY21" s="106">
        <f t="shared" si="3"/>
        <v>552</v>
      </c>
      <c r="AZ21" s="157">
        <f>SUM($D21:$AY21)</f>
        <v>25197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1818000</v>
      </c>
      <c r="E23" s="100">
        <f t="shared" ref="E23:AY23" si="6">E$21*$B$23</f>
        <v>1104000</v>
      </c>
      <c r="F23" s="100">
        <f t="shared" si="6"/>
        <v>1104000</v>
      </c>
      <c r="G23" s="100">
        <f t="shared" si="6"/>
        <v>1104000</v>
      </c>
      <c r="H23" s="100">
        <f t="shared" si="6"/>
        <v>0</v>
      </c>
      <c r="I23" s="100">
        <f t="shared" si="6"/>
        <v>1104000</v>
      </c>
      <c r="J23" s="100">
        <f t="shared" si="6"/>
        <v>1104000</v>
      </c>
      <c r="K23" s="100">
        <f t="shared" si="6"/>
        <v>1104000</v>
      </c>
      <c r="L23" s="100">
        <f t="shared" si="6"/>
        <v>1104000</v>
      </c>
      <c r="M23" s="100">
        <f t="shared" si="6"/>
        <v>1104000</v>
      </c>
      <c r="N23" s="100">
        <f t="shared" si="6"/>
        <v>1104000</v>
      </c>
      <c r="O23" s="100">
        <f t="shared" si="6"/>
        <v>1104000</v>
      </c>
      <c r="P23" s="100">
        <f t="shared" si="6"/>
        <v>1104000</v>
      </c>
      <c r="Q23" s="100">
        <f t="shared" si="6"/>
        <v>1104000</v>
      </c>
      <c r="R23" s="100">
        <f t="shared" si="6"/>
        <v>1104000</v>
      </c>
      <c r="S23" s="100">
        <f t="shared" si="6"/>
        <v>1104000</v>
      </c>
      <c r="T23" s="100">
        <f t="shared" si="6"/>
        <v>1104000</v>
      </c>
      <c r="U23" s="100">
        <f t="shared" si="6"/>
        <v>1104000</v>
      </c>
      <c r="V23" s="100">
        <f t="shared" si="6"/>
        <v>1104000</v>
      </c>
      <c r="W23" s="100">
        <f t="shared" si="6"/>
        <v>0</v>
      </c>
      <c r="X23" s="100">
        <f t="shared" si="6"/>
        <v>1104000</v>
      </c>
      <c r="Y23" s="100">
        <f t="shared" si="6"/>
        <v>1104000</v>
      </c>
      <c r="Z23" s="100">
        <f t="shared" si="6"/>
        <v>1104000</v>
      </c>
      <c r="AA23" s="100">
        <f t="shared" si="6"/>
        <v>1104000</v>
      </c>
      <c r="AB23" s="100">
        <f t="shared" si="6"/>
        <v>1104000</v>
      </c>
      <c r="AC23" s="100">
        <f t="shared" si="6"/>
        <v>1104000</v>
      </c>
      <c r="AD23" s="100">
        <f t="shared" si="6"/>
        <v>1104000</v>
      </c>
      <c r="AE23" s="100">
        <f t="shared" si="6"/>
        <v>1104000</v>
      </c>
      <c r="AF23" s="100">
        <f t="shared" si="6"/>
        <v>1104000</v>
      </c>
      <c r="AG23" s="100">
        <f t="shared" si="6"/>
        <v>1104000</v>
      </c>
      <c r="AH23" s="100">
        <f t="shared" si="6"/>
        <v>1104000</v>
      </c>
      <c r="AI23" s="100">
        <f t="shared" si="6"/>
        <v>1104000</v>
      </c>
      <c r="AJ23" s="100">
        <f t="shared" si="6"/>
        <v>1104000</v>
      </c>
      <c r="AK23" s="100">
        <f t="shared" si="6"/>
        <v>1104000</v>
      </c>
      <c r="AL23" s="100">
        <f t="shared" si="6"/>
        <v>1104000</v>
      </c>
      <c r="AM23" s="100">
        <f t="shared" si="6"/>
        <v>1104000</v>
      </c>
      <c r="AN23" s="100">
        <f t="shared" si="6"/>
        <v>1104000</v>
      </c>
      <c r="AO23" s="100">
        <f t="shared" si="6"/>
        <v>1104000</v>
      </c>
      <c r="AP23" s="100">
        <f t="shared" si="6"/>
        <v>1104000</v>
      </c>
      <c r="AQ23" s="100">
        <f t="shared" si="6"/>
        <v>0</v>
      </c>
      <c r="AR23" s="100">
        <f t="shared" si="6"/>
        <v>1104000</v>
      </c>
      <c r="AS23" s="100">
        <f t="shared" si="6"/>
        <v>1104000</v>
      </c>
      <c r="AT23" s="100">
        <f t="shared" si="6"/>
        <v>1104000</v>
      </c>
      <c r="AU23" s="100">
        <f t="shared" si="6"/>
        <v>1104000</v>
      </c>
      <c r="AV23" s="100">
        <f t="shared" si="6"/>
        <v>1104000</v>
      </c>
      <c r="AW23" s="100">
        <f t="shared" si="6"/>
        <v>1104000</v>
      </c>
      <c r="AX23" s="100">
        <f t="shared" si="6"/>
        <v>1104000</v>
      </c>
      <c r="AY23" s="100">
        <f t="shared" si="6"/>
        <v>1104000</v>
      </c>
      <c r="AZ23" s="139">
        <f t="shared" si="5"/>
        <v>50394000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-2</v>
      </c>
      <c r="D27" s="124">
        <f>C$27-C$28+C$29</f>
        <v>13</v>
      </c>
      <c r="E27" s="124">
        <f t="shared" ref="E27:AY27" si="8">D27-D28+D29</f>
        <v>2</v>
      </c>
      <c r="F27" s="124">
        <f t="shared" si="8"/>
        <v>13</v>
      </c>
      <c r="G27" s="124">
        <f t="shared" si="8"/>
        <v>2</v>
      </c>
      <c r="H27" s="124">
        <f t="shared" si="8"/>
        <v>13</v>
      </c>
      <c r="I27" s="124">
        <f t="shared" si="8"/>
        <v>15</v>
      </c>
      <c r="J27" s="124">
        <f t="shared" si="8"/>
        <v>0</v>
      </c>
      <c r="K27" s="124">
        <f t="shared" si="8"/>
        <v>15</v>
      </c>
      <c r="L27" s="124">
        <f t="shared" si="8"/>
        <v>0</v>
      </c>
      <c r="M27" s="124">
        <f t="shared" si="8"/>
        <v>15</v>
      </c>
      <c r="N27" s="124">
        <f t="shared" si="8"/>
        <v>0</v>
      </c>
      <c r="O27" s="124">
        <f t="shared" si="8"/>
        <v>15</v>
      </c>
      <c r="P27" s="124">
        <f t="shared" si="8"/>
        <v>0</v>
      </c>
      <c r="Q27" s="124">
        <f t="shared" si="8"/>
        <v>15</v>
      </c>
      <c r="R27" s="124">
        <f t="shared" si="8"/>
        <v>0</v>
      </c>
      <c r="S27" s="124">
        <f t="shared" si="8"/>
        <v>15</v>
      </c>
      <c r="T27" s="124">
        <f t="shared" si="8"/>
        <v>0</v>
      </c>
      <c r="U27" s="124">
        <f t="shared" si="8"/>
        <v>15</v>
      </c>
      <c r="V27" s="124">
        <f t="shared" si="8"/>
        <v>0</v>
      </c>
      <c r="W27" s="124">
        <f t="shared" si="8"/>
        <v>15</v>
      </c>
      <c r="X27" s="124">
        <f t="shared" si="8"/>
        <v>15</v>
      </c>
      <c r="Y27" s="124">
        <f t="shared" si="8"/>
        <v>0</v>
      </c>
      <c r="Z27" s="124">
        <f t="shared" si="8"/>
        <v>15</v>
      </c>
      <c r="AA27" s="124">
        <f t="shared" si="8"/>
        <v>0</v>
      </c>
      <c r="AB27" s="124">
        <f t="shared" si="8"/>
        <v>15</v>
      </c>
      <c r="AC27" s="124">
        <f t="shared" si="8"/>
        <v>0</v>
      </c>
      <c r="AD27" s="124">
        <f t="shared" si="8"/>
        <v>15</v>
      </c>
      <c r="AE27" s="124">
        <f t="shared" si="8"/>
        <v>0</v>
      </c>
      <c r="AF27" s="124">
        <f t="shared" si="8"/>
        <v>15</v>
      </c>
      <c r="AG27" s="124">
        <f t="shared" si="8"/>
        <v>0</v>
      </c>
      <c r="AH27" s="124">
        <f t="shared" si="8"/>
        <v>15</v>
      </c>
      <c r="AI27" s="124">
        <f t="shared" si="8"/>
        <v>0</v>
      </c>
      <c r="AJ27" s="124">
        <f t="shared" si="8"/>
        <v>15</v>
      </c>
      <c r="AK27" s="124">
        <f t="shared" si="8"/>
        <v>0</v>
      </c>
      <c r="AL27" s="124">
        <f t="shared" si="8"/>
        <v>15</v>
      </c>
      <c r="AM27" s="124">
        <f t="shared" si="8"/>
        <v>0</v>
      </c>
      <c r="AN27" s="124">
        <f t="shared" si="8"/>
        <v>15</v>
      </c>
      <c r="AO27" s="124">
        <f t="shared" si="8"/>
        <v>0</v>
      </c>
      <c r="AP27" s="124">
        <f t="shared" si="8"/>
        <v>15</v>
      </c>
      <c r="AQ27" s="124">
        <f t="shared" si="8"/>
        <v>0</v>
      </c>
      <c r="AR27" s="124">
        <f t="shared" si="8"/>
        <v>15</v>
      </c>
      <c r="AS27" s="124">
        <f t="shared" si="8"/>
        <v>0</v>
      </c>
      <c r="AT27" s="124">
        <f t="shared" si="8"/>
        <v>15</v>
      </c>
      <c r="AU27" s="124">
        <f t="shared" si="8"/>
        <v>0</v>
      </c>
      <c r="AV27" s="124">
        <f t="shared" si="8"/>
        <v>15</v>
      </c>
      <c r="AW27" s="124">
        <f t="shared" si="8"/>
        <v>0</v>
      </c>
      <c r="AX27" s="124">
        <f t="shared" si="8"/>
        <v>15</v>
      </c>
      <c r="AY27" s="164">
        <f t="shared" si="8"/>
        <v>0</v>
      </c>
      <c r="AZ27" s="106"/>
    </row>
    <row r="28" spans="1:52">
      <c r="B28" s="165" t="s">
        <v>310</v>
      </c>
      <c r="C28" s="110">
        <v>2</v>
      </c>
      <c r="D28" s="110">
        <v>13</v>
      </c>
      <c r="E28" s="110">
        <v>2</v>
      </c>
      <c r="F28" s="110">
        <v>13</v>
      </c>
      <c r="G28" s="110">
        <v>2</v>
      </c>
      <c r="H28" s="110">
        <v>0</v>
      </c>
      <c r="I28" s="110">
        <v>15</v>
      </c>
      <c r="J28" s="110">
        <v>0</v>
      </c>
      <c r="K28" s="110">
        <v>15</v>
      </c>
      <c r="L28" s="110">
        <v>0</v>
      </c>
      <c r="M28" s="110">
        <v>15</v>
      </c>
      <c r="N28" s="110">
        <v>0</v>
      </c>
      <c r="O28" s="110">
        <v>15</v>
      </c>
      <c r="P28" s="110">
        <v>0</v>
      </c>
      <c r="Q28" s="110">
        <v>15</v>
      </c>
      <c r="R28" s="110">
        <v>0</v>
      </c>
      <c r="S28" s="110">
        <v>15</v>
      </c>
      <c r="T28" s="110">
        <v>0</v>
      </c>
      <c r="U28" s="110">
        <v>15</v>
      </c>
      <c r="V28" s="110">
        <v>0</v>
      </c>
      <c r="W28" s="110">
        <v>0</v>
      </c>
      <c r="X28" s="110">
        <v>15</v>
      </c>
      <c r="Y28" s="110">
        <v>0</v>
      </c>
      <c r="Z28" s="110">
        <v>15</v>
      </c>
      <c r="AA28" s="110">
        <v>0</v>
      </c>
      <c r="AB28" s="110">
        <v>15</v>
      </c>
      <c r="AC28" s="110">
        <v>0</v>
      </c>
      <c r="AD28" s="110">
        <v>15</v>
      </c>
      <c r="AE28" s="110">
        <v>0</v>
      </c>
      <c r="AF28" s="110">
        <v>15</v>
      </c>
      <c r="AG28" s="110">
        <v>0</v>
      </c>
      <c r="AH28" s="110">
        <v>15</v>
      </c>
      <c r="AI28" s="110">
        <v>0</v>
      </c>
      <c r="AJ28" s="110">
        <v>15</v>
      </c>
      <c r="AK28" s="110">
        <v>0</v>
      </c>
      <c r="AL28" s="110">
        <v>15</v>
      </c>
      <c r="AM28" s="110">
        <v>0</v>
      </c>
      <c r="AN28" s="110">
        <v>15</v>
      </c>
      <c r="AO28" s="110">
        <v>0</v>
      </c>
      <c r="AP28" s="110">
        <v>15</v>
      </c>
      <c r="AQ28" s="110">
        <v>0</v>
      </c>
      <c r="AR28" s="110">
        <v>15</v>
      </c>
      <c r="AS28" s="110">
        <v>0</v>
      </c>
      <c r="AT28" s="110">
        <v>15</v>
      </c>
      <c r="AU28" s="110">
        <v>0</v>
      </c>
      <c r="AV28" s="110">
        <v>15</v>
      </c>
      <c r="AW28" s="110">
        <v>0</v>
      </c>
      <c r="AX28" s="110">
        <v>15</v>
      </c>
      <c r="AY28" s="166">
        <v>0</v>
      </c>
      <c r="AZ28" s="106"/>
    </row>
    <row r="29" spans="1:52">
      <c r="B29" s="136" t="s">
        <v>311</v>
      </c>
      <c r="C29" s="125">
        <v>17</v>
      </c>
      <c r="D29" s="125">
        <f>C$28</f>
        <v>2</v>
      </c>
      <c r="E29" s="125">
        <f t="shared" ref="E29:AY29" si="9">D$28</f>
        <v>13</v>
      </c>
      <c r="F29" s="125">
        <f t="shared" si="9"/>
        <v>2</v>
      </c>
      <c r="G29" s="125">
        <f t="shared" si="9"/>
        <v>13</v>
      </c>
      <c r="H29" s="125">
        <f t="shared" si="9"/>
        <v>2</v>
      </c>
      <c r="I29" s="125">
        <f t="shared" si="9"/>
        <v>0</v>
      </c>
      <c r="J29" s="125">
        <f t="shared" si="9"/>
        <v>15</v>
      </c>
      <c r="K29" s="125">
        <f t="shared" si="9"/>
        <v>0</v>
      </c>
      <c r="L29" s="125">
        <f t="shared" si="9"/>
        <v>15</v>
      </c>
      <c r="M29" s="125">
        <f t="shared" si="9"/>
        <v>0</v>
      </c>
      <c r="N29" s="125">
        <f t="shared" si="9"/>
        <v>15</v>
      </c>
      <c r="O29" s="125">
        <f t="shared" si="9"/>
        <v>0</v>
      </c>
      <c r="P29" s="125">
        <f t="shared" si="9"/>
        <v>15</v>
      </c>
      <c r="Q29" s="125">
        <f t="shared" si="9"/>
        <v>0</v>
      </c>
      <c r="R29" s="125">
        <f t="shared" si="9"/>
        <v>15</v>
      </c>
      <c r="S29" s="125">
        <f t="shared" si="9"/>
        <v>0</v>
      </c>
      <c r="T29" s="125">
        <f t="shared" si="9"/>
        <v>15</v>
      </c>
      <c r="U29" s="125">
        <f t="shared" si="9"/>
        <v>0</v>
      </c>
      <c r="V29" s="125">
        <f t="shared" si="9"/>
        <v>15</v>
      </c>
      <c r="W29" s="125">
        <f t="shared" si="9"/>
        <v>0</v>
      </c>
      <c r="X29" s="125">
        <f t="shared" si="9"/>
        <v>0</v>
      </c>
      <c r="Y29" s="125">
        <f t="shared" si="9"/>
        <v>15</v>
      </c>
      <c r="Z29" s="125">
        <f t="shared" si="9"/>
        <v>0</v>
      </c>
      <c r="AA29" s="125">
        <f t="shared" si="9"/>
        <v>15</v>
      </c>
      <c r="AB29" s="125">
        <f t="shared" si="9"/>
        <v>0</v>
      </c>
      <c r="AC29" s="125">
        <f t="shared" si="9"/>
        <v>15</v>
      </c>
      <c r="AD29" s="125">
        <f t="shared" si="9"/>
        <v>0</v>
      </c>
      <c r="AE29" s="125">
        <f t="shared" si="9"/>
        <v>15</v>
      </c>
      <c r="AF29" s="125">
        <f t="shared" si="9"/>
        <v>0</v>
      </c>
      <c r="AG29" s="125">
        <f t="shared" si="9"/>
        <v>15</v>
      </c>
      <c r="AH29" s="125">
        <f t="shared" si="9"/>
        <v>0</v>
      </c>
      <c r="AI29" s="125">
        <f t="shared" si="9"/>
        <v>15</v>
      </c>
      <c r="AJ29" s="125">
        <f t="shared" si="9"/>
        <v>0</v>
      </c>
      <c r="AK29" s="125">
        <f t="shared" si="9"/>
        <v>15</v>
      </c>
      <c r="AL29" s="125">
        <f t="shared" si="9"/>
        <v>0</v>
      </c>
      <c r="AM29" s="125">
        <f t="shared" si="9"/>
        <v>15</v>
      </c>
      <c r="AN29" s="125">
        <f t="shared" si="9"/>
        <v>0</v>
      </c>
      <c r="AO29" s="125">
        <f t="shared" si="9"/>
        <v>15</v>
      </c>
      <c r="AP29" s="125">
        <f t="shared" si="9"/>
        <v>0</v>
      </c>
      <c r="AQ29" s="125">
        <f t="shared" si="9"/>
        <v>15</v>
      </c>
      <c r="AR29" s="125">
        <f t="shared" si="9"/>
        <v>0</v>
      </c>
      <c r="AS29" s="125">
        <f t="shared" si="9"/>
        <v>15</v>
      </c>
      <c r="AT29" s="125">
        <f t="shared" si="9"/>
        <v>0</v>
      </c>
      <c r="AU29" s="125">
        <f t="shared" si="9"/>
        <v>15</v>
      </c>
      <c r="AV29" s="125">
        <f t="shared" si="9"/>
        <v>0</v>
      </c>
      <c r="AW29" s="125">
        <f t="shared" si="9"/>
        <v>15</v>
      </c>
      <c r="AX29" s="125">
        <f t="shared" si="9"/>
        <v>0</v>
      </c>
      <c r="AY29" s="167">
        <f t="shared" si="9"/>
        <v>15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130</v>
      </c>
      <c r="E30" s="117">
        <f t="shared" ref="E30:AY30" si="10">E$27*$B$30</f>
        <v>20</v>
      </c>
      <c r="F30" s="117">
        <f t="shared" si="10"/>
        <v>130</v>
      </c>
      <c r="G30" s="117">
        <f t="shared" si="10"/>
        <v>20</v>
      </c>
      <c r="H30" s="117">
        <f t="shared" si="10"/>
        <v>130</v>
      </c>
      <c r="I30" s="117">
        <f t="shared" si="10"/>
        <v>150</v>
      </c>
      <c r="J30" s="117">
        <f t="shared" si="10"/>
        <v>0</v>
      </c>
      <c r="K30" s="117">
        <f t="shared" si="10"/>
        <v>150</v>
      </c>
      <c r="L30" s="117">
        <f t="shared" si="10"/>
        <v>0</v>
      </c>
      <c r="M30" s="117">
        <f t="shared" si="10"/>
        <v>150</v>
      </c>
      <c r="N30" s="117">
        <f t="shared" si="10"/>
        <v>0</v>
      </c>
      <c r="O30" s="117">
        <f t="shared" si="10"/>
        <v>150</v>
      </c>
      <c r="P30" s="117">
        <f t="shared" si="10"/>
        <v>0</v>
      </c>
      <c r="Q30" s="117">
        <f t="shared" si="10"/>
        <v>150</v>
      </c>
      <c r="R30" s="117">
        <f>R$27*$B$30</f>
        <v>0</v>
      </c>
      <c r="S30" s="117">
        <f t="shared" si="10"/>
        <v>150</v>
      </c>
      <c r="T30" s="117">
        <f t="shared" si="10"/>
        <v>0</v>
      </c>
      <c r="U30" s="117">
        <f t="shared" si="10"/>
        <v>150</v>
      </c>
      <c r="V30" s="117">
        <f t="shared" si="10"/>
        <v>0</v>
      </c>
      <c r="W30" s="117">
        <f t="shared" si="10"/>
        <v>150</v>
      </c>
      <c r="X30" s="117">
        <f t="shared" si="10"/>
        <v>150</v>
      </c>
      <c r="Y30" s="117">
        <f t="shared" si="10"/>
        <v>0</v>
      </c>
      <c r="Z30" s="117">
        <f t="shared" si="10"/>
        <v>150</v>
      </c>
      <c r="AA30" s="117">
        <f t="shared" si="10"/>
        <v>0</v>
      </c>
      <c r="AB30" s="117">
        <f t="shared" si="10"/>
        <v>150</v>
      </c>
      <c r="AC30" s="117">
        <f t="shared" si="10"/>
        <v>0</v>
      </c>
      <c r="AD30" s="117">
        <f t="shared" si="10"/>
        <v>150</v>
      </c>
      <c r="AE30" s="117">
        <f>AE$27*$B$30</f>
        <v>0</v>
      </c>
      <c r="AF30" s="117">
        <f t="shared" si="10"/>
        <v>150</v>
      </c>
      <c r="AG30" s="117">
        <f t="shared" si="10"/>
        <v>0</v>
      </c>
      <c r="AH30" s="117">
        <f t="shared" si="10"/>
        <v>150</v>
      </c>
      <c r="AI30" s="117">
        <f t="shared" si="10"/>
        <v>0</v>
      </c>
      <c r="AJ30" s="117">
        <f t="shared" si="10"/>
        <v>150</v>
      </c>
      <c r="AK30" s="117">
        <f t="shared" si="10"/>
        <v>0</v>
      </c>
      <c r="AL30" s="117">
        <f t="shared" si="10"/>
        <v>150</v>
      </c>
      <c r="AM30" s="117">
        <f t="shared" si="10"/>
        <v>0</v>
      </c>
      <c r="AN30" s="117">
        <f t="shared" si="10"/>
        <v>150</v>
      </c>
      <c r="AO30" s="117">
        <f t="shared" si="10"/>
        <v>0</v>
      </c>
      <c r="AP30" s="117">
        <f t="shared" si="10"/>
        <v>150</v>
      </c>
      <c r="AQ30" s="117">
        <f t="shared" si="10"/>
        <v>0</v>
      </c>
      <c r="AR30" s="117">
        <f t="shared" si="10"/>
        <v>150</v>
      </c>
      <c r="AS30" s="117">
        <f t="shared" si="10"/>
        <v>0</v>
      </c>
      <c r="AT30" s="117">
        <f t="shared" si="10"/>
        <v>150</v>
      </c>
      <c r="AU30" s="117">
        <f t="shared" si="10"/>
        <v>0</v>
      </c>
      <c r="AV30" s="117">
        <f t="shared" si="10"/>
        <v>150</v>
      </c>
      <c r="AW30" s="117">
        <f t="shared" si="10"/>
        <v>0</v>
      </c>
      <c r="AX30" s="117">
        <f t="shared" si="10"/>
        <v>150</v>
      </c>
      <c r="AY30" s="117">
        <f t="shared" si="10"/>
        <v>0</v>
      </c>
      <c r="AZ30" s="141">
        <f t="shared" si="5"/>
        <v>3730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D$21*shipping_manufacturing!$D$27/100</f>
        <v>909</v>
      </c>
      <c r="E33" s="124">
        <f>E$21*shipping_manufacturing!$D$27/100</f>
        <v>552</v>
      </c>
      <c r="F33" s="124">
        <f>F$21*shipping_manufacturing!$D$27/100</f>
        <v>552</v>
      </c>
      <c r="G33" s="124">
        <f>G$21*shipping_manufacturing!$D$27/100</f>
        <v>552</v>
      </c>
      <c r="H33" s="124">
        <f>H$21*shipping_manufacturing!$D$27/100</f>
        <v>0</v>
      </c>
      <c r="I33" s="124">
        <f>I$21*shipping_manufacturing!$D$27/100</f>
        <v>552</v>
      </c>
      <c r="J33" s="124">
        <f>J$21*shipping_manufacturing!$D$27/100</f>
        <v>552</v>
      </c>
      <c r="K33" s="124">
        <f>K$21*shipping_manufacturing!$D$27/100</f>
        <v>552</v>
      </c>
      <c r="L33" s="124">
        <f>L$21*shipping_manufacturing!$D$27/100</f>
        <v>552</v>
      </c>
      <c r="M33" s="124">
        <f>M$21*shipping_manufacturing!$D$27/100</f>
        <v>552</v>
      </c>
      <c r="N33" s="124">
        <f>N$21*shipping_manufacturing!$D$27/100</f>
        <v>552</v>
      </c>
      <c r="O33" s="124">
        <f>O$21*shipping_manufacturing!$D$27/100</f>
        <v>552</v>
      </c>
      <c r="P33" s="124">
        <f>P$21*shipping_manufacturing!$D$27/100</f>
        <v>552</v>
      </c>
      <c r="Q33" s="124">
        <f>Q$21*shipping_manufacturing!$D$27/100</f>
        <v>552</v>
      </c>
      <c r="R33" s="124">
        <f>R$21*shipping_manufacturing!$D$27/100</f>
        <v>552</v>
      </c>
      <c r="S33" s="124">
        <f>S$21*shipping_manufacturing!$D$27/100</f>
        <v>552</v>
      </c>
      <c r="T33" s="124">
        <f>T$21*shipping_manufacturing!$D$27/100</f>
        <v>552</v>
      </c>
      <c r="U33" s="124">
        <f>U$21*shipping_manufacturing!$D$27/100</f>
        <v>552</v>
      </c>
      <c r="V33" s="124">
        <f>V$21*shipping_manufacturing!$D$27/100</f>
        <v>552</v>
      </c>
      <c r="W33" s="124">
        <f>W$21*shipping_manufacturing!$D$27/100</f>
        <v>0</v>
      </c>
      <c r="X33" s="124">
        <f>X$21*shipping_manufacturing!$D$27/100</f>
        <v>552</v>
      </c>
      <c r="Y33" s="124">
        <f>Y$21*shipping_manufacturing!$D$27/100</f>
        <v>552</v>
      </c>
      <c r="Z33" s="124">
        <f>Z$21*shipping_manufacturing!$D$27/100</f>
        <v>552</v>
      </c>
      <c r="AA33" s="124">
        <f>AA$21*shipping_manufacturing!$D$27/100</f>
        <v>552</v>
      </c>
      <c r="AB33" s="124">
        <f>AB$21*shipping_manufacturing!$D$27/100</f>
        <v>552</v>
      </c>
      <c r="AC33" s="124">
        <f>AC$21*shipping_manufacturing!$D$27/100</f>
        <v>552</v>
      </c>
      <c r="AD33" s="124">
        <f>AD$21*shipping_manufacturing!$D$27/100</f>
        <v>552</v>
      </c>
      <c r="AE33" s="124">
        <f>AE$21*shipping_manufacturing!$D$27/100</f>
        <v>552</v>
      </c>
      <c r="AF33" s="124">
        <f>AF$21*shipping_manufacturing!$D$27/100</f>
        <v>552</v>
      </c>
      <c r="AG33" s="124">
        <f>AG$21*shipping_manufacturing!$D$27/100</f>
        <v>552</v>
      </c>
      <c r="AH33" s="124">
        <f>AH$21*shipping_manufacturing!$D$27/100</f>
        <v>552</v>
      </c>
      <c r="AI33" s="124">
        <f>AI$21*shipping_manufacturing!$D$27/100</f>
        <v>552</v>
      </c>
      <c r="AJ33" s="124">
        <f>AJ$21*shipping_manufacturing!$D$27/100</f>
        <v>552</v>
      </c>
      <c r="AK33" s="124">
        <f>AK$21*shipping_manufacturing!$D$27/100</f>
        <v>552</v>
      </c>
      <c r="AL33" s="124">
        <f>AL$21*shipping_manufacturing!$D$27/100</f>
        <v>552</v>
      </c>
      <c r="AM33" s="124">
        <f>AM$21*shipping_manufacturing!$D$27/100</f>
        <v>552</v>
      </c>
      <c r="AN33" s="124">
        <f>AN$21*shipping_manufacturing!$D$27/100</f>
        <v>552</v>
      </c>
      <c r="AO33" s="124">
        <f>AO$21*shipping_manufacturing!$D$27/100</f>
        <v>552</v>
      </c>
      <c r="AP33" s="124">
        <f>AP$21*shipping_manufacturing!$D$27/100</f>
        <v>552</v>
      </c>
      <c r="AQ33" s="124">
        <f>AQ$21*shipping_manufacturing!$D$27/100</f>
        <v>0</v>
      </c>
      <c r="AR33" s="124">
        <f>AR$21*shipping_manufacturing!$D$27/100</f>
        <v>552</v>
      </c>
      <c r="AS33" s="124">
        <f>AS$21*shipping_manufacturing!$D$27/100</f>
        <v>552</v>
      </c>
      <c r="AT33" s="124">
        <f>AT$21*shipping_manufacturing!$D$27/100</f>
        <v>552</v>
      </c>
      <c r="AU33" s="124">
        <f>AU$21*shipping_manufacturing!$D$27/100</f>
        <v>552</v>
      </c>
      <c r="AV33" s="124">
        <f>AV$21*shipping_manufacturing!$D$27/100</f>
        <v>552</v>
      </c>
      <c r="AW33" s="124">
        <f>AW$21*shipping_manufacturing!$D$27/100</f>
        <v>552</v>
      </c>
      <c r="AX33" s="124">
        <f>AX$21*shipping_manufacturing!$D$27/100</f>
        <v>552</v>
      </c>
      <c r="AY33" s="124">
        <f>AY$21*shipping_manufacturing!$D$27/100</f>
        <v>552</v>
      </c>
    </row>
    <row r="34" spans="1:52">
      <c r="A34" s="113" t="s">
        <v>340</v>
      </c>
      <c r="B34" s="165" t="s">
        <v>342</v>
      </c>
      <c r="C34" s="110"/>
      <c r="D34" s="110">
        <f>D$22*shipping_manufacturing!$E$27/100</f>
        <v>0</v>
      </c>
      <c r="E34" s="110">
        <f>E$22*shipping_manufacturing!$E$27/100</f>
        <v>0</v>
      </c>
      <c r="F34" s="110">
        <f>F$22*shipping_manufacturing!$E$27/100</f>
        <v>0</v>
      </c>
      <c r="G34" s="110">
        <f>G$22*shipping_manufacturing!$E$27/100</f>
        <v>0</v>
      </c>
      <c r="H34" s="110">
        <f>H$22*shipping_manufacturing!$E$27/100</f>
        <v>0</v>
      </c>
      <c r="I34" s="110">
        <f>I$22*shipping_manufacturing!$E$27/100</f>
        <v>0</v>
      </c>
      <c r="J34" s="110">
        <f>J$22*shipping_manufacturing!$E$27/100</f>
        <v>0</v>
      </c>
      <c r="K34" s="110">
        <f>K$22*shipping_manufacturing!$E$27/100</f>
        <v>0</v>
      </c>
      <c r="L34" s="110">
        <f>L$22*shipping_manufacturing!$E$27/100</f>
        <v>0</v>
      </c>
      <c r="M34" s="110">
        <f>M$22*shipping_manufacturing!$E$27/100</f>
        <v>0</v>
      </c>
      <c r="N34" s="110">
        <f>N$22*shipping_manufacturing!$E$27/100</f>
        <v>0</v>
      </c>
      <c r="O34" s="110">
        <f>O$22*shipping_manufacturing!$E$27/100</f>
        <v>0</v>
      </c>
      <c r="P34" s="110">
        <f>P$22*shipping_manufacturing!$E$27/100</f>
        <v>0</v>
      </c>
      <c r="Q34" s="110">
        <f>Q$22*shipping_manufacturing!$E$27/100</f>
        <v>0</v>
      </c>
      <c r="R34" s="110">
        <f>R$22*shipping_manufacturing!$E$27/100</f>
        <v>0</v>
      </c>
      <c r="S34" s="110">
        <f>S$22*shipping_manufacturing!$E$27/100</f>
        <v>0</v>
      </c>
      <c r="T34" s="110">
        <f>T$22*shipping_manufacturing!$E$27/100</f>
        <v>0</v>
      </c>
      <c r="U34" s="110">
        <f>U$22*shipping_manufacturing!$E$27/100</f>
        <v>0</v>
      </c>
      <c r="V34" s="110">
        <f>V$22*shipping_manufacturing!$E$27/100</f>
        <v>0</v>
      </c>
      <c r="W34" s="110">
        <f>W$22*shipping_manufacturing!$E$27/100</f>
        <v>0</v>
      </c>
      <c r="X34" s="110">
        <f>X$22*shipping_manufacturing!$E$27/100</f>
        <v>0</v>
      </c>
      <c r="Y34" s="110">
        <f>Y$22*shipping_manufacturing!$E$27/100</f>
        <v>0</v>
      </c>
      <c r="Z34" s="110">
        <f>Z$22*shipping_manufacturing!$E$27/100</f>
        <v>0</v>
      </c>
      <c r="AA34" s="110">
        <f>AA$22*shipping_manufacturing!$E$27/100</f>
        <v>0</v>
      </c>
      <c r="AB34" s="110">
        <f>AB$22*shipping_manufacturing!$E$27/100</f>
        <v>0</v>
      </c>
      <c r="AC34" s="110">
        <f>AC$22*shipping_manufacturing!$E$27/100</f>
        <v>0</v>
      </c>
      <c r="AD34" s="110">
        <f>AD$22*shipping_manufacturing!$E$27/100</f>
        <v>0</v>
      </c>
      <c r="AE34" s="110">
        <f>AE$22*shipping_manufacturing!$E$27/100</f>
        <v>0</v>
      </c>
      <c r="AF34" s="110">
        <f>AF$22*shipping_manufacturing!$E$27/100</f>
        <v>0</v>
      </c>
      <c r="AG34" s="110">
        <f>AG$22*shipping_manufacturing!$E$27/100</f>
        <v>0</v>
      </c>
      <c r="AH34" s="110">
        <f>AH$22*shipping_manufacturing!$E$27/100</f>
        <v>0</v>
      </c>
      <c r="AI34" s="110">
        <f>AI$22*shipping_manufacturing!$E$27/100</f>
        <v>0</v>
      </c>
      <c r="AJ34" s="110">
        <f>AJ$22*shipping_manufacturing!$E$27/100</f>
        <v>0</v>
      </c>
      <c r="AK34" s="110">
        <f>AK$22*shipping_manufacturing!$E$27/100</f>
        <v>0</v>
      </c>
      <c r="AL34" s="110">
        <f>AL$22*shipping_manufacturing!$E$27/100</f>
        <v>0</v>
      </c>
      <c r="AM34" s="110">
        <f>AM$22*shipping_manufacturing!$E$27/100</f>
        <v>0</v>
      </c>
      <c r="AN34" s="110">
        <f>AN$22*shipping_manufacturing!$E$27/100</f>
        <v>0</v>
      </c>
      <c r="AO34" s="110">
        <f>AO$22*shipping_manufacturing!$E$27/100</f>
        <v>0</v>
      </c>
      <c r="AP34" s="110">
        <f>AP$22*shipping_manufacturing!$E$27/100</f>
        <v>0</v>
      </c>
      <c r="AQ34" s="110">
        <f>AQ$22*shipping_manufacturing!$E$27/100</f>
        <v>0</v>
      </c>
      <c r="AR34" s="110">
        <f>AR$22*shipping_manufacturing!$E$27/100</f>
        <v>0</v>
      </c>
      <c r="AS34" s="110">
        <f>AS$22*shipping_manufacturing!$E$27/100</f>
        <v>0</v>
      </c>
      <c r="AT34" s="110">
        <f>AT$22*shipping_manufacturing!$E$27/100</f>
        <v>0</v>
      </c>
      <c r="AU34" s="110">
        <f>AU$22*shipping_manufacturing!$E$27/100</f>
        <v>0</v>
      </c>
      <c r="AV34" s="110">
        <f>AV$22*shipping_manufacturing!$E$27/100</f>
        <v>0</v>
      </c>
      <c r="AW34" s="110">
        <f>AW$22*shipping_manufacturing!$E$27/100</f>
        <v>0</v>
      </c>
      <c r="AX34" s="110">
        <f>AX$22*shipping_manufacturing!$E$27/100</f>
        <v>0</v>
      </c>
      <c r="AY34" s="110">
        <f>AY$22*shipping_manufacturing!$E$27/100</f>
        <v>0</v>
      </c>
    </row>
    <row r="35" spans="1:52">
      <c r="A35" s="110">
        <v>1335</v>
      </c>
      <c r="B35" s="165" t="s">
        <v>343</v>
      </c>
      <c r="C35" s="110"/>
      <c r="D35" s="110">
        <f>SUM(D33:D34)</f>
        <v>909</v>
      </c>
      <c r="E35" s="110">
        <f t="shared" ref="E35:AY35" si="11">SUM(E33:E34)</f>
        <v>552</v>
      </c>
      <c r="F35" s="110">
        <f t="shared" si="11"/>
        <v>552</v>
      </c>
      <c r="G35" s="110">
        <f t="shared" si="11"/>
        <v>552</v>
      </c>
      <c r="H35" s="110">
        <f t="shared" si="11"/>
        <v>0</v>
      </c>
      <c r="I35" s="110">
        <f t="shared" si="11"/>
        <v>552</v>
      </c>
      <c r="J35" s="110">
        <f t="shared" si="11"/>
        <v>552</v>
      </c>
      <c r="K35" s="110">
        <f t="shared" si="11"/>
        <v>552</v>
      </c>
      <c r="L35" s="110">
        <f t="shared" si="11"/>
        <v>552</v>
      </c>
      <c r="M35" s="110">
        <f t="shared" si="11"/>
        <v>552</v>
      </c>
      <c r="N35" s="110">
        <f t="shared" si="11"/>
        <v>552</v>
      </c>
      <c r="O35" s="110">
        <f t="shared" si="11"/>
        <v>552</v>
      </c>
      <c r="P35" s="110">
        <f t="shared" si="11"/>
        <v>552</v>
      </c>
      <c r="Q35" s="110">
        <f t="shared" si="11"/>
        <v>552</v>
      </c>
      <c r="R35" s="110">
        <f t="shared" si="11"/>
        <v>552</v>
      </c>
      <c r="S35" s="110">
        <f t="shared" si="11"/>
        <v>552</v>
      </c>
      <c r="T35" s="110">
        <f t="shared" si="11"/>
        <v>552</v>
      </c>
      <c r="U35" s="110">
        <f t="shared" si="11"/>
        <v>552</v>
      </c>
      <c r="V35" s="110">
        <f t="shared" si="11"/>
        <v>552</v>
      </c>
      <c r="W35" s="110">
        <f t="shared" si="11"/>
        <v>0</v>
      </c>
      <c r="X35" s="110">
        <f t="shared" si="11"/>
        <v>552</v>
      </c>
      <c r="Y35" s="110">
        <f t="shared" si="11"/>
        <v>552</v>
      </c>
      <c r="Z35" s="110">
        <f t="shared" si="11"/>
        <v>552</v>
      </c>
      <c r="AA35" s="110">
        <f t="shared" si="11"/>
        <v>552</v>
      </c>
      <c r="AB35" s="110">
        <f t="shared" si="11"/>
        <v>552</v>
      </c>
      <c r="AC35" s="110">
        <f t="shared" si="11"/>
        <v>552</v>
      </c>
      <c r="AD35" s="110">
        <f t="shared" si="11"/>
        <v>552</v>
      </c>
      <c r="AE35" s="110">
        <f t="shared" si="11"/>
        <v>552</v>
      </c>
      <c r="AF35" s="110">
        <f t="shared" si="11"/>
        <v>552</v>
      </c>
      <c r="AG35" s="110">
        <f t="shared" si="11"/>
        <v>552</v>
      </c>
      <c r="AH35" s="110">
        <f t="shared" si="11"/>
        <v>552</v>
      </c>
      <c r="AI35" s="110">
        <f t="shared" si="11"/>
        <v>552</v>
      </c>
      <c r="AJ35" s="110">
        <f t="shared" si="11"/>
        <v>552</v>
      </c>
      <c r="AK35" s="110">
        <f t="shared" si="11"/>
        <v>552</v>
      </c>
      <c r="AL35" s="110">
        <f t="shared" si="11"/>
        <v>552</v>
      </c>
      <c r="AM35" s="110">
        <f t="shared" si="11"/>
        <v>552</v>
      </c>
      <c r="AN35" s="110">
        <f t="shared" si="11"/>
        <v>552</v>
      </c>
      <c r="AO35" s="110">
        <f t="shared" si="11"/>
        <v>552</v>
      </c>
      <c r="AP35" s="110">
        <f t="shared" si="11"/>
        <v>552</v>
      </c>
      <c r="AQ35" s="110">
        <f t="shared" si="11"/>
        <v>0</v>
      </c>
      <c r="AR35" s="110">
        <f t="shared" si="11"/>
        <v>552</v>
      </c>
      <c r="AS35" s="110">
        <f t="shared" si="11"/>
        <v>552</v>
      </c>
      <c r="AT35" s="110">
        <f t="shared" si="11"/>
        <v>552</v>
      </c>
      <c r="AU35" s="110">
        <f t="shared" si="11"/>
        <v>552</v>
      </c>
      <c r="AV35" s="110">
        <f t="shared" si="11"/>
        <v>552</v>
      </c>
      <c r="AW35" s="110">
        <f t="shared" si="11"/>
        <v>552</v>
      </c>
      <c r="AX35" s="110">
        <f t="shared" si="11"/>
        <v>552</v>
      </c>
      <c r="AY35" s="110">
        <f t="shared" si="11"/>
        <v>552</v>
      </c>
    </row>
    <row r="36" spans="1:52">
      <c r="A36" s="110"/>
      <c r="B36" s="165" t="s">
        <v>344</v>
      </c>
      <c r="C36" s="110"/>
      <c r="D36" s="110">
        <v>390</v>
      </c>
      <c r="E36" s="110">
        <v>60</v>
      </c>
      <c r="F36" s="110">
        <v>390</v>
      </c>
      <c r="G36" s="110">
        <v>60</v>
      </c>
      <c r="H36" s="110"/>
      <c r="I36" s="110">
        <v>450</v>
      </c>
      <c r="J36" s="110"/>
      <c r="K36" s="110">
        <v>450</v>
      </c>
      <c r="L36" s="110"/>
      <c r="M36" s="110">
        <v>450</v>
      </c>
      <c r="N36" s="110"/>
      <c r="O36" s="110">
        <v>450</v>
      </c>
      <c r="P36" s="110"/>
      <c r="Q36" s="110">
        <v>450</v>
      </c>
      <c r="R36" s="110"/>
      <c r="S36" s="110">
        <v>450</v>
      </c>
      <c r="T36" s="110"/>
      <c r="U36" s="110">
        <v>450</v>
      </c>
      <c r="V36" s="110"/>
      <c r="W36" s="110"/>
      <c r="X36" s="110">
        <v>450</v>
      </c>
      <c r="Y36" s="110"/>
      <c r="Z36" s="110">
        <v>450</v>
      </c>
      <c r="AA36" s="110"/>
      <c r="AB36" s="110">
        <v>450</v>
      </c>
      <c r="AC36" s="110"/>
      <c r="AD36" s="110">
        <v>450</v>
      </c>
      <c r="AE36" s="110"/>
      <c r="AF36" s="110">
        <v>450</v>
      </c>
      <c r="AG36" s="110"/>
      <c r="AH36" s="110">
        <v>450</v>
      </c>
      <c r="AI36" s="110"/>
      <c r="AJ36" s="110">
        <v>450</v>
      </c>
      <c r="AK36" s="110"/>
      <c r="AL36" s="110">
        <v>450</v>
      </c>
      <c r="AM36" s="110"/>
      <c r="AN36" s="110">
        <v>450</v>
      </c>
      <c r="AO36" s="110"/>
      <c r="AP36" s="110">
        <v>450</v>
      </c>
      <c r="AQ36" s="110"/>
      <c r="AR36" s="110">
        <v>450</v>
      </c>
      <c r="AS36" s="110"/>
      <c r="AT36" s="110">
        <v>450</v>
      </c>
      <c r="AU36" s="110"/>
      <c r="AV36" s="110">
        <v>450</v>
      </c>
      <c r="AW36" s="110"/>
      <c r="AX36" s="110">
        <v>450</v>
      </c>
      <c r="AY36" s="110"/>
    </row>
    <row r="37" spans="1:52">
      <c r="A37" s="110"/>
      <c r="B37" s="165" t="s">
        <v>345</v>
      </c>
      <c r="C37" s="110"/>
      <c r="D37" s="110">
        <v>0</v>
      </c>
      <c r="E37" s="110">
        <v>0</v>
      </c>
      <c r="F37" s="110">
        <v>0</v>
      </c>
      <c r="G37" s="110">
        <v>0</v>
      </c>
      <c r="H37" s="110"/>
      <c r="I37" s="110">
        <v>0</v>
      </c>
      <c r="J37" s="110"/>
      <c r="K37" s="110">
        <v>0</v>
      </c>
      <c r="L37" s="110"/>
      <c r="M37" s="110">
        <v>0</v>
      </c>
      <c r="N37" s="110"/>
      <c r="O37" s="110">
        <v>0</v>
      </c>
      <c r="P37" s="110"/>
      <c r="Q37" s="110">
        <v>0</v>
      </c>
      <c r="R37" s="110"/>
      <c r="S37" s="110">
        <v>0</v>
      </c>
      <c r="T37" s="110"/>
      <c r="U37" s="110">
        <v>0</v>
      </c>
      <c r="V37" s="110"/>
      <c r="W37" s="110"/>
      <c r="X37" s="110">
        <v>0</v>
      </c>
      <c r="Y37" s="110"/>
      <c r="Z37" s="110">
        <v>0</v>
      </c>
      <c r="AA37" s="110"/>
      <c r="AB37" s="110">
        <v>0</v>
      </c>
      <c r="AC37" s="110"/>
      <c r="AD37" s="110">
        <v>0</v>
      </c>
      <c r="AE37" s="110"/>
      <c r="AF37" s="110">
        <v>0</v>
      </c>
      <c r="AG37" s="110"/>
      <c r="AH37" s="110">
        <v>0</v>
      </c>
      <c r="AI37" s="110"/>
      <c r="AJ37" s="110">
        <v>0</v>
      </c>
      <c r="AK37" s="110"/>
      <c r="AL37" s="110">
        <v>0</v>
      </c>
      <c r="AM37" s="110"/>
      <c r="AN37" s="110">
        <v>0</v>
      </c>
      <c r="AO37" s="110"/>
      <c r="AP37" s="110">
        <v>0</v>
      </c>
      <c r="AQ37" s="110"/>
      <c r="AR37" s="110">
        <v>0</v>
      </c>
      <c r="AS37" s="110"/>
      <c r="AT37" s="110">
        <v>0</v>
      </c>
      <c r="AU37" s="110"/>
      <c r="AV37" s="110">
        <v>0</v>
      </c>
      <c r="AW37" s="110"/>
      <c r="AX37" s="110">
        <v>0</v>
      </c>
      <c r="AY37" s="110"/>
    </row>
    <row r="38" spans="1:52">
      <c r="A38" s="110"/>
      <c r="B38" s="165" t="s">
        <v>346</v>
      </c>
      <c r="C38" s="110"/>
      <c r="D38" s="110">
        <v>13</v>
      </c>
      <c r="E38" s="110">
        <v>2</v>
      </c>
      <c r="F38" s="110">
        <v>13</v>
      </c>
      <c r="G38" s="110">
        <v>2</v>
      </c>
      <c r="H38" s="110"/>
      <c r="I38" s="110">
        <v>15</v>
      </c>
      <c r="J38" s="110"/>
      <c r="K38" s="110">
        <v>15</v>
      </c>
      <c r="L38" s="110"/>
      <c r="M38" s="110">
        <v>15</v>
      </c>
      <c r="N38" s="110"/>
      <c r="O38" s="110">
        <v>15</v>
      </c>
      <c r="P38" s="110"/>
      <c r="Q38" s="110">
        <v>15</v>
      </c>
      <c r="R38" s="110"/>
      <c r="S38" s="110">
        <v>15</v>
      </c>
      <c r="T38" s="110"/>
      <c r="U38" s="110">
        <v>15</v>
      </c>
      <c r="V38" s="110"/>
      <c r="W38" s="110"/>
      <c r="X38" s="110">
        <v>15</v>
      </c>
      <c r="Y38" s="110"/>
      <c r="Z38" s="110">
        <v>15</v>
      </c>
      <c r="AA38" s="110"/>
      <c r="AB38" s="110">
        <v>15</v>
      </c>
      <c r="AC38" s="110"/>
      <c r="AD38" s="110">
        <v>15</v>
      </c>
      <c r="AE38" s="110"/>
      <c r="AF38" s="110">
        <v>15</v>
      </c>
      <c r="AG38" s="110"/>
      <c r="AH38" s="110">
        <v>15</v>
      </c>
      <c r="AI38" s="110"/>
      <c r="AJ38" s="110">
        <v>15</v>
      </c>
      <c r="AK38" s="110"/>
      <c r="AL38" s="110">
        <v>15</v>
      </c>
      <c r="AM38" s="110"/>
      <c r="AN38" s="110">
        <v>15</v>
      </c>
      <c r="AO38" s="110"/>
      <c r="AP38" s="110">
        <v>15</v>
      </c>
      <c r="AQ38" s="110"/>
      <c r="AR38" s="110">
        <v>15</v>
      </c>
      <c r="AS38" s="110"/>
      <c r="AT38" s="110">
        <v>15</v>
      </c>
      <c r="AU38" s="110"/>
      <c r="AV38" s="110">
        <v>15</v>
      </c>
      <c r="AW38" s="110"/>
      <c r="AX38" s="110">
        <v>15</v>
      </c>
      <c r="AY38" s="110"/>
    </row>
    <row r="39" spans="1:52">
      <c r="A39" s="110"/>
      <c r="B39" s="165" t="s">
        <v>347</v>
      </c>
      <c r="C39" s="110"/>
      <c r="D39" s="110">
        <f>D33-D36</f>
        <v>519</v>
      </c>
      <c r="E39" s="110">
        <f t="shared" ref="E39:AY39" si="12">E33-E36</f>
        <v>492</v>
      </c>
      <c r="F39" s="110">
        <f t="shared" si="12"/>
        <v>162</v>
      </c>
      <c r="G39" s="110">
        <f t="shared" si="12"/>
        <v>492</v>
      </c>
      <c r="H39" s="110">
        <f t="shared" si="12"/>
        <v>0</v>
      </c>
      <c r="I39" s="110">
        <f t="shared" si="12"/>
        <v>102</v>
      </c>
      <c r="J39" s="110">
        <f t="shared" si="12"/>
        <v>552</v>
      </c>
      <c r="K39" s="110">
        <f t="shared" si="12"/>
        <v>102</v>
      </c>
      <c r="L39" s="110">
        <f t="shared" si="12"/>
        <v>552</v>
      </c>
      <c r="M39" s="110">
        <f t="shared" si="12"/>
        <v>102</v>
      </c>
      <c r="N39" s="110">
        <f t="shared" si="12"/>
        <v>552</v>
      </c>
      <c r="O39" s="110">
        <f t="shared" si="12"/>
        <v>102</v>
      </c>
      <c r="P39" s="110">
        <f t="shared" si="12"/>
        <v>552</v>
      </c>
      <c r="Q39" s="110">
        <f t="shared" si="12"/>
        <v>102</v>
      </c>
      <c r="R39" s="110">
        <f t="shared" si="12"/>
        <v>552</v>
      </c>
      <c r="S39" s="110">
        <f t="shared" si="12"/>
        <v>102</v>
      </c>
      <c r="T39" s="110">
        <f t="shared" si="12"/>
        <v>552</v>
      </c>
      <c r="U39" s="110">
        <f t="shared" si="12"/>
        <v>102</v>
      </c>
      <c r="V39" s="110">
        <f t="shared" si="12"/>
        <v>552</v>
      </c>
      <c r="W39" s="110">
        <f t="shared" si="12"/>
        <v>0</v>
      </c>
      <c r="X39" s="110">
        <f t="shared" si="12"/>
        <v>102</v>
      </c>
      <c r="Y39" s="110">
        <f t="shared" si="12"/>
        <v>552</v>
      </c>
      <c r="Z39" s="110">
        <f t="shared" si="12"/>
        <v>102</v>
      </c>
      <c r="AA39" s="110">
        <f t="shared" si="12"/>
        <v>552</v>
      </c>
      <c r="AB39" s="110">
        <f t="shared" si="12"/>
        <v>102</v>
      </c>
      <c r="AC39" s="110">
        <f t="shared" si="12"/>
        <v>552</v>
      </c>
      <c r="AD39" s="110">
        <f t="shared" si="12"/>
        <v>102</v>
      </c>
      <c r="AE39" s="110">
        <f t="shared" si="12"/>
        <v>552</v>
      </c>
      <c r="AF39" s="110">
        <f t="shared" si="12"/>
        <v>102</v>
      </c>
      <c r="AG39" s="110">
        <f t="shared" si="12"/>
        <v>552</v>
      </c>
      <c r="AH39" s="110">
        <f t="shared" si="12"/>
        <v>102</v>
      </c>
      <c r="AI39" s="110">
        <f t="shared" si="12"/>
        <v>552</v>
      </c>
      <c r="AJ39" s="110">
        <f t="shared" si="12"/>
        <v>102</v>
      </c>
      <c r="AK39" s="110">
        <f t="shared" si="12"/>
        <v>552</v>
      </c>
      <c r="AL39" s="110">
        <f t="shared" si="12"/>
        <v>102</v>
      </c>
      <c r="AM39" s="110">
        <f t="shared" si="12"/>
        <v>552</v>
      </c>
      <c r="AN39" s="110">
        <f t="shared" si="12"/>
        <v>102</v>
      </c>
      <c r="AO39" s="110">
        <f t="shared" si="12"/>
        <v>552</v>
      </c>
      <c r="AP39" s="110">
        <f t="shared" si="12"/>
        <v>102</v>
      </c>
      <c r="AQ39" s="110">
        <f t="shared" si="12"/>
        <v>0</v>
      </c>
      <c r="AR39" s="110">
        <f t="shared" si="12"/>
        <v>102</v>
      </c>
      <c r="AS39" s="110">
        <f t="shared" si="12"/>
        <v>552</v>
      </c>
      <c r="AT39" s="110">
        <f t="shared" si="12"/>
        <v>102</v>
      </c>
      <c r="AU39" s="110">
        <f t="shared" si="12"/>
        <v>552</v>
      </c>
      <c r="AV39" s="110">
        <f t="shared" si="12"/>
        <v>102</v>
      </c>
      <c r="AW39" s="110">
        <f t="shared" si="12"/>
        <v>552</v>
      </c>
      <c r="AX39" s="110">
        <f t="shared" si="12"/>
        <v>102</v>
      </c>
      <c r="AY39" s="110">
        <f t="shared" si="12"/>
        <v>552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1</v>
      </c>
      <c r="F41" s="110">
        <v>1</v>
      </c>
      <c r="G41" s="110">
        <v>1</v>
      </c>
      <c r="H41" s="110">
        <v>2</v>
      </c>
      <c r="I41" s="110">
        <v>2</v>
      </c>
      <c r="J41" s="110">
        <v>1</v>
      </c>
      <c r="K41" s="110">
        <v>2</v>
      </c>
      <c r="L41" s="110">
        <v>1</v>
      </c>
      <c r="M41" s="110">
        <v>2</v>
      </c>
      <c r="N41" s="110">
        <v>1</v>
      </c>
      <c r="O41" s="110">
        <v>1</v>
      </c>
      <c r="P41" s="110">
        <v>2</v>
      </c>
      <c r="Q41" s="110">
        <v>1</v>
      </c>
      <c r="R41" s="110">
        <v>1</v>
      </c>
      <c r="S41" s="110">
        <v>1</v>
      </c>
      <c r="T41" s="110">
        <v>1</v>
      </c>
      <c r="U41" s="110">
        <v>1</v>
      </c>
      <c r="V41" s="110">
        <v>3</v>
      </c>
      <c r="W41" s="110">
        <v>1</v>
      </c>
      <c r="X41" s="110">
        <v>1</v>
      </c>
      <c r="Y41" s="110">
        <v>1</v>
      </c>
      <c r="Z41" s="110">
        <v>2</v>
      </c>
      <c r="AA41" s="110">
        <v>1</v>
      </c>
      <c r="AB41" s="110">
        <v>1</v>
      </c>
      <c r="AC41" s="110">
        <v>1</v>
      </c>
      <c r="AD41" s="110">
        <v>1</v>
      </c>
      <c r="AE41" s="110">
        <v>2</v>
      </c>
      <c r="AF41" s="110">
        <v>1</v>
      </c>
      <c r="AG41" s="110">
        <v>2</v>
      </c>
      <c r="AH41" s="110">
        <v>2</v>
      </c>
      <c r="AI41" s="110">
        <v>1</v>
      </c>
      <c r="AJ41" s="110">
        <v>2</v>
      </c>
      <c r="AK41" s="110">
        <v>1</v>
      </c>
      <c r="AL41" s="110">
        <v>1</v>
      </c>
      <c r="AM41" s="110">
        <v>1</v>
      </c>
      <c r="AN41" s="110">
        <v>1</v>
      </c>
      <c r="AO41" s="110">
        <v>3</v>
      </c>
      <c r="AP41" s="110">
        <v>2</v>
      </c>
      <c r="AQ41" s="110">
        <v>1</v>
      </c>
      <c r="AR41" s="110">
        <v>2</v>
      </c>
      <c r="AS41" s="110">
        <v>1</v>
      </c>
      <c r="AT41" s="110">
        <v>1</v>
      </c>
      <c r="AU41" s="110">
        <v>3</v>
      </c>
      <c r="AV41" s="110">
        <v>2</v>
      </c>
      <c r="AW41" s="110">
        <v>1</v>
      </c>
      <c r="AX41" s="110">
        <v>2</v>
      </c>
      <c r="AY41" s="110">
        <v>1</v>
      </c>
    </row>
    <row r="42" spans="1:52">
      <c r="A42" s="110"/>
      <c r="B42" s="178" t="s">
        <v>350</v>
      </c>
      <c r="C42" s="110"/>
      <c r="D42" s="110">
        <v>624780</v>
      </c>
      <c r="E42" s="110">
        <v>96120</v>
      </c>
      <c r="F42" s="110">
        <v>624780</v>
      </c>
      <c r="G42" s="110">
        <v>96120</v>
      </c>
      <c r="H42" s="110">
        <v>0</v>
      </c>
      <c r="I42" s="110">
        <v>720900</v>
      </c>
      <c r="J42" s="110">
        <v>0</v>
      </c>
      <c r="K42" s="110">
        <v>720900</v>
      </c>
      <c r="L42" s="110">
        <v>0</v>
      </c>
      <c r="M42" s="110">
        <v>720900</v>
      </c>
      <c r="N42" s="110">
        <v>0</v>
      </c>
      <c r="O42" s="110">
        <v>720900</v>
      </c>
      <c r="P42" s="110">
        <v>0</v>
      </c>
      <c r="Q42" s="110">
        <v>720900</v>
      </c>
      <c r="R42" s="110">
        <v>0</v>
      </c>
      <c r="S42" s="110">
        <v>720900</v>
      </c>
      <c r="T42" s="110">
        <v>0</v>
      </c>
      <c r="U42" s="110">
        <v>720900</v>
      </c>
      <c r="V42" s="110">
        <v>0</v>
      </c>
      <c r="W42" s="110">
        <v>0</v>
      </c>
      <c r="X42" s="110">
        <v>720900</v>
      </c>
      <c r="Y42" s="110">
        <v>0</v>
      </c>
      <c r="Z42" s="110">
        <v>720900</v>
      </c>
      <c r="AA42" s="110">
        <v>0</v>
      </c>
      <c r="AB42" s="110">
        <v>720900</v>
      </c>
      <c r="AC42" s="110">
        <v>0</v>
      </c>
      <c r="AD42" s="110">
        <v>720900</v>
      </c>
      <c r="AE42" s="110">
        <v>0</v>
      </c>
      <c r="AF42" s="110">
        <v>720900</v>
      </c>
      <c r="AG42" s="110">
        <v>0</v>
      </c>
      <c r="AH42" s="110">
        <v>720900</v>
      </c>
      <c r="AI42" s="110">
        <v>0</v>
      </c>
      <c r="AJ42" s="110">
        <v>720900</v>
      </c>
      <c r="AK42" s="110">
        <v>0</v>
      </c>
      <c r="AL42" s="110">
        <v>720900</v>
      </c>
      <c r="AM42" s="110">
        <v>0</v>
      </c>
      <c r="AN42" s="110">
        <v>720900</v>
      </c>
      <c r="AO42" s="110">
        <v>0</v>
      </c>
      <c r="AP42" s="110">
        <v>720900</v>
      </c>
      <c r="AQ42" s="110">
        <v>0</v>
      </c>
      <c r="AR42" s="110">
        <v>720900</v>
      </c>
      <c r="AS42" s="110">
        <v>0</v>
      </c>
      <c r="AT42" s="110">
        <v>720900</v>
      </c>
      <c r="AU42" s="110">
        <v>0</v>
      </c>
      <c r="AV42" s="110">
        <v>720900</v>
      </c>
      <c r="AW42" s="110">
        <v>0</v>
      </c>
      <c r="AX42" s="110">
        <v>720900</v>
      </c>
      <c r="AY42" s="110">
        <v>0</v>
      </c>
      <c r="AZ42" s="100">
        <f>SUM($D$42:$AY$42)</f>
        <v>16580700</v>
      </c>
    </row>
    <row r="43" spans="1:52">
      <c r="A43" s="110"/>
      <c r="B43" s="178" t="s">
        <v>351</v>
      </c>
      <c r="C43" s="110"/>
      <c r="D43" s="110">
        <v>450362.25</v>
      </c>
      <c r="E43" s="110">
        <v>426933</v>
      </c>
      <c r="F43" s="110">
        <v>140575.5</v>
      </c>
      <c r="G43" s="110">
        <v>426933</v>
      </c>
      <c r="H43" s="110">
        <v>0</v>
      </c>
      <c r="I43" s="110">
        <v>88510.5</v>
      </c>
      <c r="J43" s="110">
        <v>478998</v>
      </c>
      <c r="K43" s="110">
        <v>88510.5</v>
      </c>
      <c r="L43" s="110">
        <v>478998</v>
      </c>
      <c r="M43" s="110">
        <v>88510.5</v>
      </c>
      <c r="N43" s="110">
        <v>478998</v>
      </c>
      <c r="O43" s="110">
        <v>88510.5</v>
      </c>
      <c r="P43" s="110">
        <v>478998</v>
      </c>
      <c r="Q43" s="110">
        <v>88510.5</v>
      </c>
      <c r="R43" s="110">
        <v>478998</v>
      </c>
      <c r="S43" s="110">
        <v>88510.5</v>
      </c>
      <c r="T43" s="110">
        <v>478998</v>
      </c>
      <c r="U43" s="110">
        <v>88510.5</v>
      </c>
      <c r="V43" s="110">
        <v>478998</v>
      </c>
      <c r="W43" s="110">
        <v>0</v>
      </c>
      <c r="X43" s="110">
        <v>88510.5</v>
      </c>
      <c r="Y43" s="110">
        <v>478998</v>
      </c>
      <c r="Z43" s="110">
        <v>88510.5</v>
      </c>
      <c r="AA43" s="110">
        <v>478998</v>
      </c>
      <c r="AB43" s="110">
        <v>88510.5</v>
      </c>
      <c r="AC43" s="110">
        <v>478998</v>
      </c>
      <c r="AD43" s="110">
        <v>88510.5</v>
      </c>
      <c r="AE43" s="110">
        <v>478998</v>
      </c>
      <c r="AF43" s="110">
        <v>88510.5</v>
      </c>
      <c r="AG43" s="110">
        <v>478998</v>
      </c>
      <c r="AH43" s="110">
        <v>88510.5</v>
      </c>
      <c r="AI43" s="110">
        <v>478998</v>
      </c>
      <c r="AJ43" s="110">
        <v>88510.5</v>
      </c>
      <c r="AK43" s="110">
        <v>478998</v>
      </c>
      <c r="AL43" s="110">
        <v>88510.5</v>
      </c>
      <c r="AM43" s="110">
        <v>478998</v>
      </c>
      <c r="AN43" s="110">
        <v>88510.5</v>
      </c>
      <c r="AO43" s="110">
        <v>478998</v>
      </c>
      <c r="AP43" s="110">
        <v>88510.5</v>
      </c>
      <c r="AQ43" s="110">
        <v>0</v>
      </c>
      <c r="AR43" s="110">
        <v>88510.5</v>
      </c>
      <c r="AS43" s="110">
        <v>478998</v>
      </c>
      <c r="AT43" s="110">
        <v>88510.5</v>
      </c>
      <c r="AU43" s="110">
        <v>478998</v>
      </c>
      <c r="AV43" s="110">
        <v>88510.5</v>
      </c>
      <c r="AW43" s="110">
        <v>478998</v>
      </c>
      <c r="AX43" s="110">
        <v>88510.5</v>
      </c>
      <c r="AY43" s="110">
        <v>478998</v>
      </c>
      <c r="AZ43" s="100">
        <f>SUM($D$43:$AY$43)</f>
        <v>12883484.25</v>
      </c>
    </row>
    <row r="44" spans="1:52">
      <c r="A44" s="135" t="s">
        <v>59</v>
      </c>
      <c r="B44" s="135" t="s">
        <v>341</v>
      </c>
      <c r="C44" s="124"/>
      <c r="D44" s="124">
        <f>D$21*shipping_manufacturing!$D$28/100</f>
        <v>0</v>
      </c>
      <c r="E44" s="124">
        <f>E$21*shipping_manufacturing!$D$28/100</f>
        <v>0</v>
      </c>
      <c r="F44" s="124">
        <f>F$21*shipping_manufacturing!$D$28/100</f>
        <v>0</v>
      </c>
      <c r="G44" s="124">
        <f>G$21*shipping_manufacturing!$D$28/100</f>
        <v>0</v>
      </c>
      <c r="H44" s="124">
        <f>H$21*shipping_manufacturing!$D$28/100</f>
        <v>0</v>
      </c>
      <c r="I44" s="124">
        <f>I$21*shipping_manufacturing!$D$28/100</f>
        <v>0</v>
      </c>
      <c r="J44" s="124">
        <f>J$21*shipping_manufacturing!$D$28/100</f>
        <v>0</v>
      </c>
      <c r="K44" s="124">
        <f>K$21*shipping_manufacturing!$D$28/100</f>
        <v>0</v>
      </c>
      <c r="L44" s="124">
        <f>L$21*shipping_manufacturing!$D$28/100</f>
        <v>0</v>
      </c>
      <c r="M44" s="124">
        <f>M$21*shipping_manufacturing!$D$28/100</f>
        <v>0</v>
      </c>
      <c r="N44" s="124">
        <f>N$21*shipping_manufacturing!$D$28/100</f>
        <v>0</v>
      </c>
      <c r="O44" s="124">
        <f>O$21*shipping_manufacturing!$D$28/100</f>
        <v>0</v>
      </c>
      <c r="P44" s="124">
        <f>P$21*shipping_manufacturing!$D$28/100</f>
        <v>0</v>
      </c>
      <c r="Q44" s="124">
        <f>Q$21*shipping_manufacturing!$D$28/100</f>
        <v>0</v>
      </c>
      <c r="R44" s="124">
        <f>R$21*shipping_manufacturing!$D$28/100</f>
        <v>0</v>
      </c>
      <c r="S44" s="124">
        <f>S$21*shipping_manufacturing!$D$28/100</f>
        <v>0</v>
      </c>
      <c r="T44" s="124">
        <f>T$21*shipping_manufacturing!$D$28/100</f>
        <v>0</v>
      </c>
      <c r="U44" s="124">
        <f>U$21*shipping_manufacturing!$D$28/100</f>
        <v>0</v>
      </c>
      <c r="V44" s="124">
        <f>V$21*shipping_manufacturing!$D$28/100</f>
        <v>0</v>
      </c>
      <c r="W44" s="124">
        <f>W$21*shipping_manufacturing!$D$28/100</f>
        <v>0</v>
      </c>
      <c r="X44" s="124">
        <f>X$21*shipping_manufacturing!$D$28/100</f>
        <v>0</v>
      </c>
      <c r="Y44" s="124">
        <f>Y$21*shipping_manufacturing!$D$28/100</f>
        <v>0</v>
      </c>
      <c r="Z44" s="124">
        <f>Z$21*shipping_manufacturing!$D$28/100</f>
        <v>0</v>
      </c>
      <c r="AA44" s="124">
        <f>AA$21*shipping_manufacturing!$D$28/100</f>
        <v>0</v>
      </c>
      <c r="AB44" s="124">
        <f>AB$21*shipping_manufacturing!$D$28/100</f>
        <v>0</v>
      </c>
      <c r="AC44" s="124">
        <f>AC$21*shipping_manufacturing!$D$28/100</f>
        <v>0</v>
      </c>
      <c r="AD44" s="124">
        <f>AD$21*shipping_manufacturing!$D$28/100</f>
        <v>0</v>
      </c>
      <c r="AE44" s="124">
        <f>AE$21*shipping_manufacturing!$D$28/100</f>
        <v>0</v>
      </c>
      <c r="AF44" s="124">
        <f>AF$21*shipping_manufacturing!$D$28/100</f>
        <v>0</v>
      </c>
      <c r="AG44" s="124">
        <f>AG$21*shipping_manufacturing!$D$28/100</f>
        <v>0</v>
      </c>
      <c r="AH44" s="124">
        <f>AH$21*shipping_manufacturing!$D$28/100</f>
        <v>0</v>
      </c>
      <c r="AI44" s="124">
        <f>AI$21*shipping_manufacturing!$D$28/100</f>
        <v>0</v>
      </c>
      <c r="AJ44" s="124">
        <f>AJ$21*shipping_manufacturing!$D$28/100</f>
        <v>0</v>
      </c>
      <c r="AK44" s="124">
        <f>AK$21*shipping_manufacturing!$D$28/100</f>
        <v>0</v>
      </c>
      <c r="AL44" s="124">
        <f>AL$21*shipping_manufacturing!$D$28/100</f>
        <v>0</v>
      </c>
      <c r="AM44" s="124">
        <f>AM$21*shipping_manufacturing!$D$28/100</f>
        <v>0</v>
      </c>
      <c r="AN44" s="124">
        <f>AN$21*shipping_manufacturing!$D$28/100</f>
        <v>0</v>
      </c>
      <c r="AO44" s="124">
        <f>AO$21*shipping_manufacturing!$D$28/100</f>
        <v>0</v>
      </c>
      <c r="AP44" s="124">
        <f>AP$21*shipping_manufacturing!$D$28/100</f>
        <v>0</v>
      </c>
      <c r="AQ44" s="124">
        <f>AQ$21*shipping_manufacturing!$D$28/100</f>
        <v>0</v>
      </c>
      <c r="AR44" s="124">
        <f>AR$21*shipping_manufacturing!$D$28/100</f>
        <v>0</v>
      </c>
      <c r="AS44" s="124">
        <f>AS$21*shipping_manufacturing!$D$28/100</f>
        <v>0</v>
      </c>
      <c r="AT44" s="124">
        <f>AT$21*shipping_manufacturing!$D$28/100</f>
        <v>0</v>
      </c>
      <c r="AU44" s="124">
        <f>AU$21*shipping_manufacturing!$D$28/100</f>
        <v>0</v>
      </c>
      <c r="AV44" s="124">
        <f>AV$21*shipping_manufacturing!$D$28/100</f>
        <v>0</v>
      </c>
      <c r="AW44" s="124">
        <f>AW$21*shipping_manufacturing!$D$28/100</f>
        <v>0</v>
      </c>
      <c r="AX44" s="124">
        <f>AX$21*shipping_manufacturing!$D$28/100</f>
        <v>0</v>
      </c>
      <c r="AY44" s="124">
        <f>AY$21*shipping_manufacturing!$D$28/100</f>
        <v>0</v>
      </c>
    </row>
    <row r="45" spans="1:52">
      <c r="A45" s="113" t="s">
        <v>340</v>
      </c>
      <c r="B45" s="165" t="s">
        <v>342</v>
      </c>
      <c r="C45" s="110"/>
      <c r="D45" s="110">
        <f>D$22*shipping_manufacturing!$E$28/100</f>
        <v>0</v>
      </c>
      <c r="E45" s="110">
        <f>E$22*shipping_manufacturing!$E$28/100</f>
        <v>0</v>
      </c>
      <c r="F45" s="110">
        <f>F$22*shipping_manufacturing!$E$28/100</f>
        <v>0</v>
      </c>
      <c r="G45" s="110">
        <f>G$22*shipping_manufacturing!$E$28/100</f>
        <v>0</v>
      </c>
      <c r="H45" s="110">
        <f>H$22*shipping_manufacturing!$E$28/100</f>
        <v>0</v>
      </c>
      <c r="I45" s="110">
        <f>I$22*shipping_manufacturing!$E$28/100</f>
        <v>0</v>
      </c>
      <c r="J45" s="110">
        <f>J$22*shipping_manufacturing!$E$28/100</f>
        <v>0</v>
      </c>
      <c r="K45" s="110">
        <f>K$22*shipping_manufacturing!$E$28/100</f>
        <v>0</v>
      </c>
      <c r="L45" s="110">
        <f>L$22*shipping_manufacturing!$E$28/100</f>
        <v>0</v>
      </c>
      <c r="M45" s="110">
        <f>M$22*shipping_manufacturing!$E$28/100</f>
        <v>0</v>
      </c>
      <c r="N45" s="110">
        <f>N$22*shipping_manufacturing!$E$28/100</f>
        <v>0</v>
      </c>
      <c r="O45" s="110">
        <f>O$22*shipping_manufacturing!$E$28/100</f>
        <v>0</v>
      </c>
      <c r="P45" s="110">
        <f>P$22*shipping_manufacturing!$E$28/100</f>
        <v>0</v>
      </c>
      <c r="Q45" s="110">
        <f>Q$22*shipping_manufacturing!$E$28/100</f>
        <v>0</v>
      </c>
      <c r="R45" s="110">
        <f>R$22*shipping_manufacturing!$E$28/100</f>
        <v>0</v>
      </c>
      <c r="S45" s="110">
        <f>S$22*shipping_manufacturing!$E$28/100</f>
        <v>0</v>
      </c>
      <c r="T45" s="110">
        <f>T$22*shipping_manufacturing!$E$28/100</f>
        <v>0</v>
      </c>
      <c r="U45" s="110">
        <f>U$22*shipping_manufacturing!$E$28/100</f>
        <v>0</v>
      </c>
      <c r="V45" s="110">
        <f>V$22*shipping_manufacturing!$E$28/100</f>
        <v>0</v>
      </c>
      <c r="W45" s="110">
        <f>W$22*shipping_manufacturing!$E$28/100</f>
        <v>0</v>
      </c>
      <c r="X45" s="110">
        <f>X$22*shipping_manufacturing!$E$28/100</f>
        <v>0</v>
      </c>
      <c r="Y45" s="110">
        <f>Y$22*shipping_manufacturing!$E$28/100</f>
        <v>0</v>
      </c>
      <c r="Z45" s="110">
        <f>Z$22*shipping_manufacturing!$E$28/100</f>
        <v>0</v>
      </c>
      <c r="AA45" s="110">
        <f>AA$22*shipping_manufacturing!$E$28/100</f>
        <v>0</v>
      </c>
      <c r="AB45" s="110">
        <f>AB$22*shipping_manufacturing!$E$28/100</f>
        <v>0</v>
      </c>
      <c r="AC45" s="110">
        <f>AC$22*shipping_manufacturing!$E$28/100</f>
        <v>0</v>
      </c>
      <c r="AD45" s="110">
        <f>AD$22*shipping_manufacturing!$E$28/100</f>
        <v>0</v>
      </c>
      <c r="AE45" s="110">
        <f>AE$22*shipping_manufacturing!$E$28/100</f>
        <v>0</v>
      </c>
      <c r="AF45" s="110">
        <f>AF$22*shipping_manufacturing!$E$28/100</f>
        <v>0</v>
      </c>
      <c r="AG45" s="110">
        <f>AG$22*shipping_manufacturing!$E$28/100</f>
        <v>0</v>
      </c>
      <c r="AH45" s="110">
        <f>AH$22*shipping_manufacturing!$E$28/100</f>
        <v>0</v>
      </c>
      <c r="AI45" s="110">
        <f>AI$22*shipping_manufacturing!$E$28/100</f>
        <v>0</v>
      </c>
      <c r="AJ45" s="110">
        <f>AJ$22*shipping_manufacturing!$E$28/100</f>
        <v>0</v>
      </c>
      <c r="AK45" s="110">
        <f>AK$22*shipping_manufacturing!$E$28/100</f>
        <v>0</v>
      </c>
      <c r="AL45" s="110">
        <f>AL$22*shipping_manufacturing!$E$28/100</f>
        <v>0</v>
      </c>
      <c r="AM45" s="110">
        <f>AM$22*shipping_manufacturing!$E$28/100</f>
        <v>0</v>
      </c>
      <c r="AN45" s="110">
        <f>AN$22*shipping_manufacturing!$E$28/100</f>
        <v>0</v>
      </c>
      <c r="AO45" s="110">
        <f>AO$22*shipping_manufacturing!$E$28/100</f>
        <v>0</v>
      </c>
      <c r="AP45" s="110">
        <f>AP$22*shipping_manufacturing!$E$28/100</f>
        <v>0</v>
      </c>
      <c r="AQ45" s="110">
        <f>AQ$22*shipping_manufacturing!$E$28/100</f>
        <v>0</v>
      </c>
      <c r="AR45" s="110">
        <f>AR$22*shipping_manufacturing!$E$28/100</f>
        <v>0</v>
      </c>
      <c r="AS45" s="110">
        <f>AS$22*shipping_manufacturing!$E$28/100</f>
        <v>0</v>
      </c>
      <c r="AT45" s="110">
        <f>AT$22*shipping_manufacturing!$E$28/100</f>
        <v>0</v>
      </c>
      <c r="AU45" s="110">
        <f>AU$22*shipping_manufacturing!$E$28/100</f>
        <v>0</v>
      </c>
      <c r="AV45" s="110">
        <f>AV$22*shipping_manufacturing!$E$28/100</f>
        <v>0</v>
      </c>
      <c r="AW45" s="110">
        <f>AW$22*shipping_manufacturing!$E$28/100</f>
        <v>0</v>
      </c>
      <c r="AX45" s="110">
        <f>AX$22*shipping_manufacturing!$E$28/100</f>
        <v>0</v>
      </c>
      <c r="AY45" s="110">
        <f>AY$22*shipping_manufacturing!$E$28/100</f>
        <v>0</v>
      </c>
    </row>
    <row r="46" spans="1:52">
      <c r="A46" s="110">
        <v>718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0</v>
      </c>
      <c r="H46" s="110">
        <f t="shared" si="14"/>
        <v>0</v>
      </c>
      <c r="I46" s="110">
        <f t="shared" si="14"/>
        <v>0</v>
      </c>
      <c r="J46" s="110">
        <f t="shared" si="14"/>
        <v>0</v>
      </c>
      <c r="K46" s="110">
        <f t="shared" si="14"/>
        <v>0</v>
      </c>
      <c r="L46" s="110">
        <f t="shared" si="14"/>
        <v>0</v>
      </c>
      <c r="M46" s="110">
        <f t="shared" si="14"/>
        <v>0</v>
      </c>
      <c r="N46" s="110">
        <f t="shared" si="14"/>
        <v>0</v>
      </c>
      <c r="O46" s="110">
        <f t="shared" si="14"/>
        <v>0</v>
      </c>
      <c r="P46" s="110">
        <f t="shared" si="14"/>
        <v>0</v>
      </c>
      <c r="Q46" s="110">
        <f t="shared" si="14"/>
        <v>0</v>
      </c>
      <c r="R46" s="110">
        <f t="shared" si="14"/>
        <v>0</v>
      </c>
      <c r="S46" s="110">
        <f t="shared" si="14"/>
        <v>0</v>
      </c>
      <c r="T46" s="110">
        <f t="shared" si="14"/>
        <v>0</v>
      </c>
      <c r="U46" s="110">
        <f t="shared" si="14"/>
        <v>0</v>
      </c>
      <c r="V46" s="110">
        <f t="shared" si="14"/>
        <v>0</v>
      </c>
      <c r="W46" s="110">
        <f t="shared" si="14"/>
        <v>0</v>
      </c>
      <c r="X46" s="110">
        <f t="shared" si="14"/>
        <v>0</v>
      </c>
      <c r="Y46" s="110">
        <f t="shared" si="14"/>
        <v>0</v>
      </c>
      <c r="Z46" s="110">
        <f t="shared" si="14"/>
        <v>0</v>
      </c>
      <c r="AA46" s="110">
        <f t="shared" si="14"/>
        <v>0</v>
      </c>
      <c r="AB46" s="110">
        <f t="shared" si="14"/>
        <v>0</v>
      </c>
      <c r="AC46" s="110">
        <f t="shared" si="14"/>
        <v>0</v>
      </c>
      <c r="AD46" s="110">
        <f t="shared" si="14"/>
        <v>0</v>
      </c>
      <c r="AE46" s="110">
        <f t="shared" si="14"/>
        <v>0</v>
      </c>
      <c r="AF46" s="110">
        <f t="shared" si="14"/>
        <v>0</v>
      </c>
      <c r="AG46" s="110">
        <f t="shared" si="14"/>
        <v>0</v>
      </c>
      <c r="AH46" s="110">
        <f t="shared" si="14"/>
        <v>0</v>
      </c>
      <c r="AI46" s="110">
        <f t="shared" si="14"/>
        <v>0</v>
      </c>
      <c r="AJ46" s="110">
        <f t="shared" si="14"/>
        <v>0</v>
      </c>
      <c r="AK46" s="110">
        <f t="shared" si="14"/>
        <v>0</v>
      </c>
      <c r="AL46" s="110">
        <f t="shared" si="14"/>
        <v>0</v>
      </c>
      <c r="AM46" s="110">
        <f t="shared" si="14"/>
        <v>0</v>
      </c>
      <c r="AN46" s="110">
        <f t="shared" si="14"/>
        <v>0</v>
      </c>
      <c r="AO46" s="110">
        <f t="shared" si="14"/>
        <v>0</v>
      </c>
      <c r="AP46" s="110">
        <f t="shared" si="14"/>
        <v>0</v>
      </c>
      <c r="AQ46" s="110">
        <f t="shared" si="14"/>
        <v>0</v>
      </c>
      <c r="AR46" s="110">
        <f t="shared" si="14"/>
        <v>0</v>
      </c>
      <c r="AS46" s="110">
        <f t="shared" si="14"/>
        <v>0</v>
      </c>
      <c r="AT46" s="110">
        <f t="shared" si="14"/>
        <v>0</v>
      </c>
      <c r="AU46" s="110">
        <f t="shared" si="14"/>
        <v>0</v>
      </c>
      <c r="AV46" s="110">
        <f t="shared" si="14"/>
        <v>0</v>
      </c>
      <c r="AW46" s="110">
        <f t="shared" si="14"/>
        <v>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2">
      <c r="A48" s="110"/>
      <c r="B48" s="165" t="s">
        <v>345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2">
      <c r="A49" s="110"/>
      <c r="B49" s="165" t="s">
        <v>346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2</v>
      </c>
      <c r="E52" s="110">
        <v>1</v>
      </c>
      <c r="F52" s="110">
        <v>1</v>
      </c>
      <c r="G52" s="110">
        <v>2</v>
      </c>
      <c r="H52" s="110">
        <v>2</v>
      </c>
      <c r="I52" s="110">
        <v>1</v>
      </c>
      <c r="J52" s="110">
        <v>2</v>
      </c>
      <c r="K52" s="110">
        <v>2</v>
      </c>
      <c r="L52" s="110">
        <v>1</v>
      </c>
      <c r="M52" s="110">
        <v>1</v>
      </c>
      <c r="N52" s="110">
        <v>1</v>
      </c>
      <c r="O52" s="110">
        <v>3</v>
      </c>
      <c r="P52" s="110">
        <v>2</v>
      </c>
      <c r="Q52" s="110">
        <v>3</v>
      </c>
      <c r="R52" s="110">
        <v>1</v>
      </c>
      <c r="S52" s="110">
        <v>1</v>
      </c>
      <c r="T52" s="110">
        <v>3</v>
      </c>
      <c r="U52" s="110">
        <v>1</v>
      </c>
      <c r="V52" s="110">
        <v>1</v>
      </c>
      <c r="W52" s="110">
        <v>1</v>
      </c>
      <c r="X52" s="110">
        <v>1</v>
      </c>
      <c r="Y52" s="110">
        <v>1</v>
      </c>
      <c r="Z52" s="110">
        <v>2</v>
      </c>
      <c r="AA52" s="110">
        <v>1</v>
      </c>
      <c r="AB52" s="110">
        <v>1</v>
      </c>
      <c r="AC52" s="110">
        <v>3</v>
      </c>
      <c r="AD52" s="110">
        <v>1</v>
      </c>
      <c r="AE52" s="110">
        <v>1</v>
      </c>
      <c r="AF52" s="110">
        <v>1</v>
      </c>
      <c r="AG52" s="110">
        <v>2</v>
      </c>
      <c r="AH52" s="110">
        <v>1</v>
      </c>
      <c r="AI52" s="110">
        <v>1</v>
      </c>
      <c r="AJ52" s="110">
        <v>1</v>
      </c>
      <c r="AK52" s="110">
        <v>1</v>
      </c>
      <c r="AL52" s="110">
        <v>1</v>
      </c>
      <c r="AM52" s="110">
        <v>2</v>
      </c>
      <c r="AN52" s="110">
        <v>1</v>
      </c>
      <c r="AO52" s="110">
        <v>2</v>
      </c>
      <c r="AP52" s="110">
        <v>3</v>
      </c>
      <c r="AQ52" s="110">
        <v>1</v>
      </c>
      <c r="AR52" s="110">
        <v>2</v>
      </c>
      <c r="AS52" s="110">
        <v>2</v>
      </c>
      <c r="AT52" s="110">
        <v>3</v>
      </c>
      <c r="AU52" s="110">
        <v>2</v>
      </c>
      <c r="AV52" s="110">
        <v>1</v>
      </c>
      <c r="AW52" s="110">
        <v>1</v>
      </c>
      <c r="AX52" s="110">
        <v>1</v>
      </c>
      <c r="AY52" s="110">
        <v>1</v>
      </c>
    </row>
    <row r="53" spans="1:52">
      <c r="A53" s="110"/>
      <c r="B53" s="178" t="s">
        <v>350</v>
      </c>
      <c r="C53" s="110"/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00">
        <f>SUM($D$53:$AY$53)</f>
        <v>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10</v>
      </c>
      <c r="E2" s="110"/>
    </row>
    <row r="3" spans="1:52">
      <c r="A3" s="100" t="s">
        <v>286</v>
      </c>
      <c r="B3" s="107">
        <v>570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0</v>
      </c>
      <c r="E7" s="144">
        <v>0</v>
      </c>
      <c r="F7" s="144">
        <v>0</v>
      </c>
      <c r="G7" s="144">
        <v>0</v>
      </c>
      <c r="H7" s="144">
        <v>0</v>
      </c>
      <c r="I7" s="144">
        <v>0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4">
        <v>0</v>
      </c>
      <c r="U7" s="144">
        <v>0</v>
      </c>
      <c r="V7" s="144">
        <v>0</v>
      </c>
      <c r="W7" s="144">
        <v>0</v>
      </c>
      <c r="X7" s="144">
        <v>0</v>
      </c>
      <c r="Y7" s="144">
        <v>0</v>
      </c>
      <c r="Z7" s="144">
        <v>0</v>
      </c>
      <c r="AA7" s="144">
        <v>0</v>
      </c>
      <c r="AB7" s="144">
        <v>0</v>
      </c>
      <c r="AC7" s="144">
        <v>0</v>
      </c>
      <c r="AD7" s="144">
        <v>0</v>
      </c>
      <c r="AE7" s="144">
        <v>0</v>
      </c>
      <c r="AF7" s="144">
        <v>0</v>
      </c>
      <c r="AG7" s="144">
        <v>0</v>
      </c>
      <c r="AH7" s="144">
        <v>0</v>
      </c>
      <c r="AI7" s="144">
        <v>0</v>
      </c>
      <c r="AJ7" s="144">
        <v>0</v>
      </c>
      <c r="AK7" s="144">
        <v>0</v>
      </c>
      <c r="AL7" s="144">
        <v>0</v>
      </c>
      <c r="AM7" s="144">
        <v>0</v>
      </c>
      <c r="AN7" s="144">
        <v>0</v>
      </c>
      <c r="AO7" s="144">
        <v>0</v>
      </c>
      <c r="AP7" s="144">
        <v>0</v>
      </c>
      <c r="AQ7" s="144">
        <v>0</v>
      </c>
      <c r="AR7" s="144">
        <v>0</v>
      </c>
      <c r="AS7" s="144">
        <v>0</v>
      </c>
      <c r="AT7" s="144">
        <v>0</v>
      </c>
      <c r="AU7" s="144">
        <v>0</v>
      </c>
      <c r="AV7" s="144">
        <v>0</v>
      </c>
      <c r="AW7" s="144">
        <v>0</v>
      </c>
      <c r="AX7" s="144">
        <v>0</v>
      </c>
      <c r="AY7" s="144">
        <v>0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0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371.45415700949462</v>
      </c>
      <c r="D13" s="138">
        <f t="shared" ref="D13:AY13" si="1">D$7-D$10</f>
        <v>0</v>
      </c>
      <c r="E13" s="138">
        <f t="shared" si="1"/>
        <v>0</v>
      </c>
      <c r="F13" s="138">
        <f t="shared" si="1"/>
        <v>0</v>
      </c>
      <c r="G13" s="138">
        <f t="shared" si="1"/>
        <v>0</v>
      </c>
      <c r="H13" s="138">
        <f t="shared" si="1"/>
        <v>0</v>
      </c>
      <c r="I13" s="138">
        <f t="shared" si="1"/>
        <v>0</v>
      </c>
      <c r="J13" s="138">
        <f t="shared" si="1"/>
        <v>0</v>
      </c>
      <c r="K13" s="138">
        <f t="shared" si="1"/>
        <v>0</v>
      </c>
      <c r="L13" s="138">
        <f t="shared" si="1"/>
        <v>0</v>
      </c>
      <c r="M13" s="138">
        <f t="shared" si="1"/>
        <v>0</v>
      </c>
      <c r="N13" s="138">
        <f t="shared" si="1"/>
        <v>0</v>
      </c>
      <c r="O13" s="138">
        <f t="shared" si="1"/>
        <v>0</v>
      </c>
      <c r="P13" s="138">
        <f t="shared" si="1"/>
        <v>0</v>
      </c>
      <c r="Q13" s="138">
        <f t="shared" si="1"/>
        <v>0</v>
      </c>
      <c r="R13" s="138">
        <f t="shared" si="1"/>
        <v>0</v>
      </c>
      <c r="S13" s="138">
        <f t="shared" si="1"/>
        <v>0</v>
      </c>
      <c r="T13" s="138">
        <f t="shared" si="1"/>
        <v>0</v>
      </c>
      <c r="U13" s="138">
        <f t="shared" si="1"/>
        <v>0</v>
      </c>
      <c r="V13" s="138">
        <f t="shared" si="1"/>
        <v>0</v>
      </c>
      <c r="W13" s="138">
        <f t="shared" si="1"/>
        <v>0</v>
      </c>
      <c r="X13" s="138">
        <f t="shared" si="1"/>
        <v>0</v>
      </c>
      <c r="Y13" s="138">
        <f t="shared" si="1"/>
        <v>0</v>
      </c>
      <c r="Z13" s="138">
        <f t="shared" si="1"/>
        <v>0</v>
      </c>
      <c r="AA13" s="138">
        <f t="shared" si="1"/>
        <v>0</v>
      </c>
      <c r="AB13" s="138">
        <f t="shared" si="1"/>
        <v>0</v>
      </c>
      <c r="AC13" s="138">
        <f t="shared" si="1"/>
        <v>0</v>
      </c>
      <c r="AD13" s="138">
        <f t="shared" si="1"/>
        <v>0</v>
      </c>
      <c r="AE13" s="138">
        <f t="shared" si="1"/>
        <v>0</v>
      </c>
      <c r="AF13" s="138">
        <f t="shared" si="1"/>
        <v>0</v>
      </c>
      <c r="AG13" s="138">
        <f t="shared" si="1"/>
        <v>0</v>
      </c>
      <c r="AH13" s="138">
        <f t="shared" si="1"/>
        <v>0</v>
      </c>
      <c r="AI13" s="138">
        <f t="shared" si="1"/>
        <v>0</v>
      </c>
      <c r="AJ13" s="138">
        <f t="shared" si="1"/>
        <v>0</v>
      </c>
      <c r="AK13" s="138">
        <f t="shared" si="1"/>
        <v>0</v>
      </c>
      <c r="AL13" s="138">
        <f t="shared" si="1"/>
        <v>0</v>
      </c>
      <c r="AM13" s="138">
        <f t="shared" si="1"/>
        <v>0</v>
      </c>
      <c r="AN13" s="138">
        <f t="shared" si="1"/>
        <v>0</v>
      </c>
      <c r="AO13" s="138">
        <f t="shared" si="1"/>
        <v>0</v>
      </c>
      <c r="AP13" s="138">
        <f t="shared" si="1"/>
        <v>0</v>
      </c>
      <c r="AQ13" s="138">
        <f t="shared" si="1"/>
        <v>0</v>
      </c>
      <c r="AR13" s="138">
        <f t="shared" si="1"/>
        <v>0</v>
      </c>
      <c r="AS13" s="138">
        <f t="shared" si="1"/>
        <v>0</v>
      </c>
      <c r="AT13" s="138">
        <f t="shared" si="1"/>
        <v>0</v>
      </c>
      <c r="AU13" s="138">
        <f t="shared" si="1"/>
        <v>0</v>
      </c>
      <c r="AV13" s="138">
        <f t="shared" si="1"/>
        <v>0</v>
      </c>
      <c r="AW13" s="138">
        <f t="shared" si="1"/>
        <v>0</v>
      </c>
      <c r="AX13" s="138">
        <f t="shared" si="1"/>
        <v>0</v>
      </c>
      <c r="AY13" s="138">
        <f t="shared" si="1"/>
        <v>0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 t="s">
        <v>339</v>
      </c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 t="s">
        <v>339</v>
      </c>
      <c r="AV20" s="117" t="s">
        <v>339</v>
      </c>
      <c r="AW20" s="117"/>
      <c r="AX20" s="117"/>
      <c r="AY20" s="117" t="s">
        <v>339</v>
      </c>
      <c r="AZ20" s="107"/>
    </row>
    <row r="21" spans="1:52" s="110" customFormat="1">
      <c r="A21" s="155" t="s">
        <v>133</v>
      </c>
      <c r="B21" s="156">
        <f>shipping_manufacturing!$E$19/100</f>
        <v>0.5</v>
      </c>
      <c r="C21" s="156" t="s">
        <v>293</v>
      </c>
      <c r="D21" s="106">
        <f>IF(C$20="Yes",0,SUM(C$13:C$16)*$B$21)</f>
        <v>185.72707850474731</v>
      </c>
      <c r="E21" s="106">
        <f t="shared" ref="E21:AY21" si="3">IF(D$20="Yes",0,SUM(D$13:D$16)*$B$21)</f>
        <v>0</v>
      </c>
      <c r="F21" s="106">
        <f t="shared" si="3"/>
        <v>0</v>
      </c>
      <c r="G21" s="106">
        <f t="shared" si="3"/>
        <v>0</v>
      </c>
      <c r="H21" s="106">
        <f t="shared" si="3"/>
        <v>0</v>
      </c>
      <c r="I21" s="106">
        <f t="shared" si="3"/>
        <v>0</v>
      </c>
      <c r="J21" s="106">
        <f t="shared" si="3"/>
        <v>0</v>
      </c>
      <c r="K21" s="106">
        <f t="shared" si="3"/>
        <v>0</v>
      </c>
      <c r="L21" s="106">
        <f t="shared" si="3"/>
        <v>0</v>
      </c>
      <c r="M21" s="106">
        <f t="shared" si="3"/>
        <v>0</v>
      </c>
      <c r="N21" s="106">
        <f t="shared" si="3"/>
        <v>0</v>
      </c>
      <c r="O21" s="106">
        <f t="shared" si="3"/>
        <v>0</v>
      </c>
      <c r="P21" s="106">
        <f t="shared" si="3"/>
        <v>0</v>
      </c>
      <c r="Q21" s="106">
        <f t="shared" si="3"/>
        <v>0</v>
      </c>
      <c r="R21" s="106">
        <f t="shared" si="3"/>
        <v>0</v>
      </c>
      <c r="S21" s="106">
        <f t="shared" si="3"/>
        <v>0</v>
      </c>
      <c r="T21" s="106">
        <f t="shared" si="3"/>
        <v>0</v>
      </c>
      <c r="U21" s="106">
        <f t="shared" si="3"/>
        <v>0</v>
      </c>
      <c r="V21" s="106">
        <f t="shared" si="3"/>
        <v>0</v>
      </c>
      <c r="W21" s="106">
        <f t="shared" si="3"/>
        <v>0</v>
      </c>
      <c r="X21" s="106">
        <f t="shared" si="3"/>
        <v>0</v>
      </c>
      <c r="Y21" s="106">
        <f t="shared" si="3"/>
        <v>0</v>
      </c>
      <c r="Z21" s="106">
        <f t="shared" si="3"/>
        <v>0</v>
      </c>
      <c r="AA21" s="106">
        <f t="shared" si="3"/>
        <v>0</v>
      </c>
      <c r="AB21" s="106">
        <f t="shared" si="3"/>
        <v>0</v>
      </c>
      <c r="AC21" s="106">
        <f t="shared" si="3"/>
        <v>0</v>
      </c>
      <c r="AD21" s="106">
        <f t="shared" si="3"/>
        <v>0</v>
      </c>
      <c r="AE21" s="106">
        <f t="shared" si="3"/>
        <v>0</v>
      </c>
      <c r="AF21" s="106">
        <f t="shared" si="3"/>
        <v>0</v>
      </c>
      <c r="AG21" s="106">
        <f t="shared" si="3"/>
        <v>0</v>
      </c>
      <c r="AH21" s="106">
        <f t="shared" si="3"/>
        <v>0</v>
      </c>
      <c r="AI21" s="106">
        <f t="shared" si="3"/>
        <v>0</v>
      </c>
      <c r="AJ21" s="106">
        <f t="shared" si="3"/>
        <v>0</v>
      </c>
      <c r="AK21" s="106">
        <f t="shared" si="3"/>
        <v>0</v>
      </c>
      <c r="AL21" s="106">
        <f t="shared" si="3"/>
        <v>0</v>
      </c>
      <c r="AM21" s="106">
        <f t="shared" si="3"/>
        <v>0</v>
      </c>
      <c r="AN21" s="106">
        <f t="shared" si="3"/>
        <v>0</v>
      </c>
      <c r="AO21" s="106">
        <f t="shared" si="3"/>
        <v>0</v>
      </c>
      <c r="AP21" s="106">
        <f t="shared" si="3"/>
        <v>0</v>
      </c>
      <c r="AQ21" s="106">
        <f t="shared" si="3"/>
        <v>0</v>
      </c>
      <c r="AR21" s="106">
        <f t="shared" si="3"/>
        <v>0</v>
      </c>
      <c r="AS21" s="106">
        <f t="shared" si="3"/>
        <v>0</v>
      </c>
      <c r="AT21" s="106">
        <f t="shared" si="3"/>
        <v>0</v>
      </c>
      <c r="AU21" s="106">
        <f t="shared" si="3"/>
        <v>0</v>
      </c>
      <c r="AV21" s="106">
        <f t="shared" si="3"/>
        <v>0</v>
      </c>
      <c r="AW21" s="106">
        <f t="shared" si="3"/>
        <v>0</v>
      </c>
      <c r="AX21" s="106">
        <f t="shared" si="3"/>
        <v>0</v>
      </c>
      <c r="AY21" s="106">
        <f t="shared" si="3"/>
        <v>0</v>
      </c>
      <c r="AZ21" s="157">
        <f>SUM($D21:$AY21)</f>
        <v>185.72707850474731</v>
      </c>
    </row>
    <row r="22" spans="1:52" s="110" customFormat="1">
      <c r="A22" s="158" t="s">
        <v>123</v>
      </c>
      <c r="B22" s="159">
        <f>1-$B$21</f>
        <v>0.5</v>
      </c>
      <c r="C22" s="159" t="s">
        <v>293</v>
      </c>
      <c r="D22" s="114">
        <f>IF(C$20="Yes",0,SUM(C$13:C$16)*$B$22)</f>
        <v>185.72707850474731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185.72707850474731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371454.15700949461</v>
      </c>
      <c r="E23" s="100">
        <f t="shared" ref="E23:AY23" si="6">E$21*$B$23</f>
        <v>0</v>
      </c>
      <c r="F23" s="100">
        <f t="shared" si="6"/>
        <v>0</v>
      </c>
      <c r="G23" s="100">
        <f t="shared" si="6"/>
        <v>0</v>
      </c>
      <c r="H23" s="100">
        <f t="shared" si="6"/>
        <v>0</v>
      </c>
      <c r="I23" s="100">
        <f t="shared" si="6"/>
        <v>0</v>
      </c>
      <c r="J23" s="100">
        <f t="shared" si="6"/>
        <v>0</v>
      </c>
      <c r="K23" s="100">
        <f t="shared" si="6"/>
        <v>0</v>
      </c>
      <c r="L23" s="100">
        <f t="shared" si="6"/>
        <v>0</v>
      </c>
      <c r="M23" s="100">
        <f t="shared" si="6"/>
        <v>0</v>
      </c>
      <c r="N23" s="100">
        <f t="shared" si="6"/>
        <v>0</v>
      </c>
      <c r="O23" s="100">
        <f t="shared" si="6"/>
        <v>0</v>
      </c>
      <c r="P23" s="100">
        <f t="shared" si="6"/>
        <v>0</v>
      </c>
      <c r="Q23" s="100">
        <f t="shared" si="6"/>
        <v>0</v>
      </c>
      <c r="R23" s="100">
        <f t="shared" si="6"/>
        <v>0</v>
      </c>
      <c r="S23" s="100">
        <f t="shared" si="6"/>
        <v>0</v>
      </c>
      <c r="T23" s="100">
        <f t="shared" si="6"/>
        <v>0</v>
      </c>
      <c r="U23" s="100">
        <f t="shared" si="6"/>
        <v>0</v>
      </c>
      <c r="V23" s="100">
        <f t="shared" si="6"/>
        <v>0</v>
      </c>
      <c r="W23" s="100">
        <f t="shared" si="6"/>
        <v>0</v>
      </c>
      <c r="X23" s="100">
        <f t="shared" si="6"/>
        <v>0</v>
      </c>
      <c r="Y23" s="100">
        <f t="shared" si="6"/>
        <v>0</v>
      </c>
      <c r="Z23" s="100">
        <f t="shared" si="6"/>
        <v>0</v>
      </c>
      <c r="AA23" s="100">
        <f t="shared" si="6"/>
        <v>0</v>
      </c>
      <c r="AB23" s="100">
        <f t="shared" si="6"/>
        <v>0</v>
      </c>
      <c r="AC23" s="100">
        <f t="shared" si="6"/>
        <v>0</v>
      </c>
      <c r="AD23" s="100">
        <f t="shared" si="6"/>
        <v>0</v>
      </c>
      <c r="AE23" s="100">
        <f t="shared" si="6"/>
        <v>0</v>
      </c>
      <c r="AF23" s="100">
        <f t="shared" si="6"/>
        <v>0</v>
      </c>
      <c r="AG23" s="100">
        <f t="shared" si="6"/>
        <v>0</v>
      </c>
      <c r="AH23" s="100">
        <f t="shared" si="6"/>
        <v>0</v>
      </c>
      <c r="AI23" s="100">
        <f t="shared" si="6"/>
        <v>0</v>
      </c>
      <c r="AJ23" s="100">
        <f t="shared" si="6"/>
        <v>0</v>
      </c>
      <c r="AK23" s="100">
        <f t="shared" si="6"/>
        <v>0</v>
      </c>
      <c r="AL23" s="100">
        <f t="shared" si="6"/>
        <v>0</v>
      </c>
      <c r="AM23" s="100">
        <f t="shared" si="6"/>
        <v>0</v>
      </c>
      <c r="AN23" s="100">
        <f t="shared" si="6"/>
        <v>0</v>
      </c>
      <c r="AO23" s="100">
        <f t="shared" si="6"/>
        <v>0</v>
      </c>
      <c r="AP23" s="100">
        <f t="shared" si="6"/>
        <v>0</v>
      </c>
      <c r="AQ23" s="100">
        <f t="shared" si="6"/>
        <v>0</v>
      </c>
      <c r="AR23" s="100">
        <f t="shared" si="6"/>
        <v>0</v>
      </c>
      <c r="AS23" s="100">
        <f t="shared" si="6"/>
        <v>0</v>
      </c>
      <c r="AT23" s="100">
        <f t="shared" si="6"/>
        <v>0</v>
      </c>
      <c r="AU23" s="100">
        <f t="shared" si="6"/>
        <v>0</v>
      </c>
      <c r="AV23" s="100">
        <f t="shared" si="6"/>
        <v>0</v>
      </c>
      <c r="AW23" s="100">
        <f t="shared" si="6"/>
        <v>0</v>
      </c>
      <c r="AX23" s="100">
        <f t="shared" si="6"/>
        <v>0</v>
      </c>
      <c r="AY23" s="100">
        <f t="shared" si="6"/>
        <v>0</v>
      </c>
      <c r="AZ23" s="139">
        <f t="shared" si="5"/>
        <v>371454.15700949461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185727.0785047473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185727.0785047473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17</v>
      </c>
      <c r="D27" s="124">
        <f>C$27-C$28+C$29</f>
        <v>10</v>
      </c>
      <c r="E27" s="124">
        <f t="shared" ref="E27:AY27" si="8">D27-D28+D29</f>
        <v>13</v>
      </c>
      <c r="F27" s="124">
        <f t="shared" si="8"/>
        <v>23</v>
      </c>
      <c r="G27" s="124">
        <f t="shared" si="8"/>
        <v>23</v>
      </c>
      <c r="H27" s="124">
        <f t="shared" si="8"/>
        <v>23</v>
      </c>
      <c r="I27" s="124">
        <f t="shared" si="8"/>
        <v>23</v>
      </c>
      <c r="J27" s="124">
        <f t="shared" si="8"/>
        <v>23</v>
      </c>
      <c r="K27" s="124">
        <f t="shared" si="8"/>
        <v>23</v>
      </c>
      <c r="L27" s="124">
        <f t="shared" si="8"/>
        <v>23</v>
      </c>
      <c r="M27" s="124">
        <f t="shared" si="8"/>
        <v>23</v>
      </c>
      <c r="N27" s="124">
        <f t="shared" si="8"/>
        <v>23</v>
      </c>
      <c r="O27" s="124">
        <f t="shared" si="8"/>
        <v>23</v>
      </c>
      <c r="P27" s="124">
        <f t="shared" si="8"/>
        <v>23</v>
      </c>
      <c r="Q27" s="124">
        <f t="shared" si="8"/>
        <v>23</v>
      </c>
      <c r="R27" s="124">
        <f t="shared" si="8"/>
        <v>23</v>
      </c>
      <c r="S27" s="124">
        <f t="shared" si="8"/>
        <v>23</v>
      </c>
      <c r="T27" s="124">
        <f t="shared" si="8"/>
        <v>23</v>
      </c>
      <c r="U27" s="124">
        <f t="shared" si="8"/>
        <v>23</v>
      </c>
      <c r="V27" s="124">
        <f t="shared" si="8"/>
        <v>23</v>
      </c>
      <c r="W27" s="124">
        <f t="shared" si="8"/>
        <v>23</v>
      </c>
      <c r="X27" s="124">
        <f t="shared" si="8"/>
        <v>23</v>
      </c>
      <c r="Y27" s="124">
        <f t="shared" si="8"/>
        <v>23</v>
      </c>
      <c r="Z27" s="124">
        <f t="shared" si="8"/>
        <v>23</v>
      </c>
      <c r="AA27" s="124">
        <f t="shared" si="8"/>
        <v>23</v>
      </c>
      <c r="AB27" s="124">
        <f t="shared" si="8"/>
        <v>23</v>
      </c>
      <c r="AC27" s="124">
        <f t="shared" si="8"/>
        <v>23</v>
      </c>
      <c r="AD27" s="124">
        <f t="shared" si="8"/>
        <v>23</v>
      </c>
      <c r="AE27" s="124">
        <f t="shared" si="8"/>
        <v>23</v>
      </c>
      <c r="AF27" s="124">
        <f t="shared" si="8"/>
        <v>23</v>
      </c>
      <c r="AG27" s="124">
        <f t="shared" si="8"/>
        <v>23</v>
      </c>
      <c r="AH27" s="124">
        <f t="shared" si="8"/>
        <v>23</v>
      </c>
      <c r="AI27" s="124">
        <f t="shared" si="8"/>
        <v>23</v>
      </c>
      <c r="AJ27" s="124">
        <f t="shared" si="8"/>
        <v>23</v>
      </c>
      <c r="AK27" s="124">
        <f t="shared" si="8"/>
        <v>23</v>
      </c>
      <c r="AL27" s="124">
        <f t="shared" si="8"/>
        <v>23</v>
      </c>
      <c r="AM27" s="124">
        <f t="shared" si="8"/>
        <v>23</v>
      </c>
      <c r="AN27" s="124">
        <f t="shared" si="8"/>
        <v>23</v>
      </c>
      <c r="AO27" s="124">
        <f t="shared" si="8"/>
        <v>23</v>
      </c>
      <c r="AP27" s="124">
        <f t="shared" si="8"/>
        <v>23</v>
      </c>
      <c r="AQ27" s="124">
        <f t="shared" si="8"/>
        <v>23</v>
      </c>
      <c r="AR27" s="124">
        <f t="shared" si="8"/>
        <v>23</v>
      </c>
      <c r="AS27" s="124">
        <f t="shared" si="8"/>
        <v>23</v>
      </c>
      <c r="AT27" s="124">
        <f t="shared" si="8"/>
        <v>23</v>
      </c>
      <c r="AU27" s="124">
        <f t="shared" si="8"/>
        <v>23</v>
      </c>
      <c r="AV27" s="124">
        <f t="shared" si="8"/>
        <v>23</v>
      </c>
      <c r="AW27" s="124">
        <f t="shared" si="8"/>
        <v>23</v>
      </c>
      <c r="AX27" s="124">
        <f t="shared" si="8"/>
        <v>23</v>
      </c>
      <c r="AY27" s="164">
        <f t="shared" si="8"/>
        <v>23</v>
      </c>
      <c r="AZ27" s="106"/>
    </row>
    <row r="28" spans="1:52">
      <c r="B28" s="165" t="s">
        <v>310</v>
      </c>
      <c r="C28" s="110">
        <v>13</v>
      </c>
      <c r="D28" s="110">
        <v>10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0">
        <v>0</v>
      </c>
      <c r="AM28" s="110">
        <v>0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66">
        <v>0</v>
      </c>
      <c r="AZ28" s="106"/>
    </row>
    <row r="29" spans="1:52">
      <c r="B29" s="136" t="s">
        <v>311</v>
      </c>
      <c r="C29" s="125">
        <v>6</v>
      </c>
      <c r="D29" s="125">
        <f>C$28</f>
        <v>13</v>
      </c>
      <c r="E29" s="125">
        <f t="shared" ref="E29:AY29" si="9">D$28</f>
        <v>10</v>
      </c>
      <c r="F29" s="125">
        <f t="shared" si="9"/>
        <v>0</v>
      </c>
      <c r="G29" s="125">
        <f t="shared" si="9"/>
        <v>0</v>
      </c>
      <c r="H29" s="125">
        <f t="shared" si="9"/>
        <v>0</v>
      </c>
      <c r="I29" s="125">
        <f t="shared" si="9"/>
        <v>0</v>
      </c>
      <c r="J29" s="125">
        <f t="shared" si="9"/>
        <v>0</v>
      </c>
      <c r="K29" s="125">
        <f t="shared" si="9"/>
        <v>0</v>
      </c>
      <c r="L29" s="125">
        <f t="shared" si="9"/>
        <v>0</v>
      </c>
      <c r="M29" s="125">
        <f t="shared" si="9"/>
        <v>0</v>
      </c>
      <c r="N29" s="125">
        <f t="shared" si="9"/>
        <v>0</v>
      </c>
      <c r="O29" s="125">
        <f t="shared" si="9"/>
        <v>0</v>
      </c>
      <c r="P29" s="125">
        <f t="shared" si="9"/>
        <v>0</v>
      </c>
      <c r="Q29" s="125">
        <f t="shared" si="9"/>
        <v>0</v>
      </c>
      <c r="R29" s="125">
        <f t="shared" si="9"/>
        <v>0</v>
      </c>
      <c r="S29" s="125">
        <f t="shared" si="9"/>
        <v>0</v>
      </c>
      <c r="T29" s="125">
        <f t="shared" si="9"/>
        <v>0</v>
      </c>
      <c r="U29" s="125">
        <f t="shared" si="9"/>
        <v>0</v>
      </c>
      <c r="V29" s="125">
        <f t="shared" si="9"/>
        <v>0</v>
      </c>
      <c r="W29" s="125">
        <f t="shared" si="9"/>
        <v>0</v>
      </c>
      <c r="X29" s="125">
        <f t="shared" si="9"/>
        <v>0</v>
      </c>
      <c r="Y29" s="125">
        <f t="shared" si="9"/>
        <v>0</v>
      </c>
      <c r="Z29" s="125">
        <f t="shared" si="9"/>
        <v>0</v>
      </c>
      <c r="AA29" s="125">
        <f t="shared" si="9"/>
        <v>0</v>
      </c>
      <c r="AB29" s="125">
        <f t="shared" si="9"/>
        <v>0</v>
      </c>
      <c r="AC29" s="125">
        <f t="shared" si="9"/>
        <v>0</v>
      </c>
      <c r="AD29" s="125">
        <f t="shared" si="9"/>
        <v>0</v>
      </c>
      <c r="AE29" s="125">
        <f t="shared" si="9"/>
        <v>0</v>
      </c>
      <c r="AF29" s="125">
        <f t="shared" si="9"/>
        <v>0</v>
      </c>
      <c r="AG29" s="125">
        <f t="shared" si="9"/>
        <v>0</v>
      </c>
      <c r="AH29" s="125">
        <f t="shared" si="9"/>
        <v>0</v>
      </c>
      <c r="AI29" s="125">
        <f t="shared" si="9"/>
        <v>0</v>
      </c>
      <c r="AJ29" s="125">
        <f t="shared" si="9"/>
        <v>0</v>
      </c>
      <c r="AK29" s="125">
        <f t="shared" si="9"/>
        <v>0</v>
      </c>
      <c r="AL29" s="125">
        <f t="shared" si="9"/>
        <v>0</v>
      </c>
      <c r="AM29" s="125">
        <f t="shared" si="9"/>
        <v>0</v>
      </c>
      <c r="AN29" s="125">
        <f t="shared" si="9"/>
        <v>0</v>
      </c>
      <c r="AO29" s="125">
        <f t="shared" si="9"/>
        <v>0</v>
      </c>
      <c r="AP29" s="125">
        <f t="shared" si="9"/>
        <v>0</v>
      </c>
      <c r="AQ29" s="125">
        <f t="shared" si="9"/>
        <v>0</v>
      </c>
      <c r="AR29" s="125">
        <f t="shared" si="9"/>
        <v>0</v>
      </c>
      <c r="AS29" s="125">
        <f t="shared" si="9"/>
        <v>0</v>
      </c>
      <c r="AT29" s="125">
        <f t="shared" si="9"/>
        <v>0</v>
      </c>
      <c r="AU29" s="125">
        <f t="shared" si="9"/>
        <v>0</v>
      </c>
      <c r="AV29" s="125">
        <f t="shared" si="9"/>
        <v>0</v>
      </c>
      <c r="AW29" s="125">
        <f t="shared" si="9"/>
        <v>0</v>
      </c>
      <c r="AX29" s="125">
        <f t="shared" si="9"/>
        <v>0</v>
      </c>
      <c r="AY29" s="167">
        <f t="shared" si="9"/>
        <v>0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100</v>
      </c>
      <c r="E30" s="117">
        <f t="shared" ref="E30:AY30" si="10">E$27*$B$30</f>
        <v>130</v>
      </c>
      <c r="F30" s="117">
        <f t="shared" si="10"/>
        <v>230</v>
      </c>
      <c r="G30" s="117">
        <f t="shared" si="10"/>
        <v>230</v>
      </c>
      <c r="H30" s="117">
        <f t="shared" si="10"/>
        <v>230</v>
      </c>
      <c r="I30" s="117">
        <f t="shared" si="10"/>
        <v>230</v>
      </c>
      <c r="J30" s="117">
        <f t="shared" si="10"/>
        <v>230</v>
      </c>
      <c r="K30" s="117">
        <f t="shared" si="10"/>
        <v>230</v>
      </c>
      <c r="L30" s="117">
        <f t="shared" si="10"/>
        <v>230</v>
      </c>
      <c r="M30" s="117">
        <f t="shared" si="10"/>
        <v>230</v>
      </c>
      <c r="N30" s="117">
        <f t="shared" si="10"/>
        <v>230</v>
      </c>
      <c r="O30" s="117">
        <f t="shared" si="10"/>
        <v>230</v>
      </c>
      <c r="P30" s="117">
        <f t="shared" si="10"/>
        <v>230</v>
      </c>
      <c r="Q30" s="117">
        <f t="shared" si="10"/>
        <v>230</v>
      </c>
      <c r="R30" s="117">
        <f>R$27*$B$30</f>
        <v>230</v>
      </c>
      <c r="S30" s="117">
        <f t="shared" si="10"/>
        <v>230</v>
      </c>
      <c r="T30" s="117">
        <f t="shared" si="10"/>
        <v>230</v>
      </c>
      <c r="U30" s="117">
        <f t="shared" si="10"/>
        <v>230</v>
      </c>
      <c r="V30" s="117">
        <f t="shared" si="10"/>
        <v>230</v>
      </c>
      <c r="W30" s="117">
        <f t="shared" si="10"/>
        <v>230</v>
      </c>
      <c r="X30" s="117">
        <f t="shared" si="10"/>
        <v>230</v>
      </c>
      <c r="Y30" s="117">
        <f t="shared" si="10"/>
        <v>230</v>
      </c>
      <c r="Z30" s="117">
        <f t="shared" si="10"/>
        <v>230</v>
      </c>
      <c r="AA30" s="117">
        <f t="shared" si="10"/>
        <v>230</v>
      </c>
      <c r="AB30" s="117">
        <f t="shared" si="10"/>
        <v>230</v>
      </c>
      <c r="AC30" s="117">
        <f t="shared" si="10"/>
        <v>230</v>
      </c>
      <c r="AD30" s="117">
        <f t="shared" si="10"/>
        <v>230</v>
      </c>
      <c r="AE30" s="117">
        <f>AE$27*$B$30</f>
        <v>230</v>
      </c>
      <c r="AF30" s="117">
        <f t="shared" si="10"/>
        <v>230</v>
      </c>
      <c r="AG30" s="117">
        <f t="shared" si="10"/>
        <v>230</v>
      </c>
      <c r="AH30" s="117">
        <f t="shared" si="10"/>
        <v>230</v>
      </c>
      <c r="AI30" s="117">
        <f t="shared" si="10"/>
        <v>230</v>
      </c>
      <c r="AJ30" s="117">
        <f t="shared" si="10"/>
        <v>230</v>
      </c>
      <c r="AK30" s="117">
        <f t="shared" si="10"/>
        <v>230</v>
      </c>
      <c r="AL30" s="117">
        <f t="shared" si="10"/>
        <v>230</v>
      </c>
      <c r="AM30" s="117">
        <f t="shared" si="10"/>
        <v>230</v>
      </c>
      <c r="AN30" s="117">
        <f t="shared" si="10"/>
        <v>230</v>
      </c>
      <c r="AO30" s="117">
        <f t="shared" si="10"/>
        <v>230</v>
      </c>
      <c r="AP30" s="117">
        <f t="shared" si="10"/>
        <v>230</v>
      </c>
      <c r="AQ30" s="117">
        <f t="shared" si="10"/>
        <v>230</v>
      </c>
      <c r="AR30" s="117">
        <f t="shared" si="10"/>
        <v>230</v>
      </c>
      <c r="AS30" s="117">
        <f t="shared" si="10"/>
        <v>230</v>
      </c>
      <c r="AT30" s="117">
        <f t="shared" si="10"/>
        <v>230</v>
      </c>
      <c r="AU30" s="117">
        <f t="shared" si="10"/>
        <v>230</v>
      </c>
      <c r="AV30" s="117">
        <f t="shared" si="10"/>
        <v>230</v>
      </c>
      <c r="AW30" s="117">
        <f t="shared" si="10"/>
        <v>230</v>
      </c>
      <c r="AX30" s="117">
        <f t="shared" si="10"/>
        <v>230</v>
      </c>
      <c r="AY30" s="117">
        <f t="shared" si="10"/>
        <v>230</v>
      </c>
      <c r="AZ30" s="141">
        <f t="shared" si="5"/>
        <v>10810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D$21*shipping_manufacturing!$F$27/100</f>
        <v>130.83493580302633</v>
      </c>
      <c r="E33" s="124">
        <f>E$21*shipping_manufacturing!$F$27/100</f>
        <v>0</v>
      </c>
      <c r="F33" s="124">
        <f>F$21*shipping_manufacturing!$F$27/100</f>
        <v>0</v>
      </c>
      <c r="G33" s="124">
        <f>G$21*shipping_manufacturing!$F$27/100</f>
        <v>0</v>
      </c>
      <c r="H33" s="124">
        <f>H$21*shipping_manufacturing!$F$27/100</f>
        <v>0</v>
      </c>
      <c r="I33" s="124">
        <f>I$21*shipping_manufacturing!$F$27/100</f>
        <v>0</v>
      </c>
      <c r="J33" s="124">
        <f>J$21*shipping_manufacturing!$F$27/100</f>
        <v>0</v>
      </c>
      <c r="K33" s="124">
        <f>K$21*shipping_manufacturing!$F$27/100</f>
        <v>0</v>
      </c>
      <c r="L33" s="124">
        <f>L$21*shipping_manufacturing!$F$27/100</f>
        <v>0</v>
      </c>
      <c r="M33" s="124">
        <f>M$21*shipping_manufacturing!$F$27/100</f>
        <v>0</v>
      </c>
      <c r="N33" s="124">
        <f>N$21*shipping_manufacturing!$F$27/100</f>
        <v>0</v>
      </c>
      <c r="O33" s="124">
        <f>O$21*shipping_manufacturing!$F$27/100</f>
        <v>0</v>
      </c>
      <c r="P33" s="124">
        <f>P$21*shipping_manufacturing!$F$27/100</f>
        <v>0</v>
      </c>
      <c r="Q33" s="124">
        <f>Q$21*shipping_manufacturing!$F$27/100</f>
        <v>0</v>
      </c>
      <c r="R33" s="124">
        <f>R$21*shipping_manufacturing!$F$27/100</f>
        <v>0</v>
      </c>
      <c r="S33" s="124">
        <f>S$21*shipping_manufacturing!$F$27/100</f>
        <v>0</v>
      </c>
      <c r="T33" s="124">
        <f>T$21*shipping_manufacturing!$F$27/100</f>
        <v>0</v>
      </c>
      <c r="U33" s="124">
        <f>U$21*shipping_manufacturing!$F$27/100</f>
        <v>0</v>
      </c>
      <c r="V33" s="124">
        <f>V$21*shipping_manufacturing!$F$27/100</f>
        <v>0</v>
      </c>
      <c r="W33" s="124">
        <f>W$21*shipping_manufacturing!$F$27/100</f>
        <v>0</v>
      </c>
      <c r="X33" s="124">
        <f>X$21*shipping_manufacturing!$F$27/100</f>
        <v>0</v>
      </c>
      <c r="Y33" s="124">
        <f>Y$21*shipping_manufacturing!$F$27/100</f>
        <v>0</v>
      </c>
      <c r="Z33" s="124">
        <f>Z$21*shipping_manufacturing!$F$27/100</f>
        <v>0</v>
      </c>
      <c r="AA33" s="124">
        <f>AA$21*shipping_manufacturing!$F$27/100</f>
        <v>0</v>
      </c>
      <c r="AB33" s="124">
        <f>AB$21*shipping_manufacturing!$F$27/100</f>
        <v>0</v>
      </c>
      <c r="AC33" s="124">
        <f>AC$21*shipping_manufacturing!$F$27/100</f>
        <v>0</v>
      </c>
      <c r="AD33" s="124">
        <f>AD$21*shipping_manufacturing!$F$27/100</f>
        <v>0</v>
      </c>
      <c r="AE33" s="124">
        <f>AE$21*shipping_manufacturing!$F$27/100</f>
        <v>0</v>
      </c>
      <c r="AF33" s="124">
        <f>AF$21*shipping_manufacturing!$F$27/100</f>
        <v>0</v>
      </c>
      <c r="AG33" s="124">
        <f>AG$21*shipping_manufacturing!$F$27/100</f>
        <v>0</v>
      </c>
      <c r="AH33" s="124">
        <f>AH$21*shipping_manufacturing!$F$27/100</f>
        <v>0</v>
      </c>
      <c r="AI33" s="124">
        <f>AI$21*shipping_manufacturing!$F$27/100</f>
        <v>0</v>
      </c>
      <c r="AJ33" s="124">
        <f>AJ$21*shipping_manufacturing!$F$27/100</f>
        <v>0</v>
      </c>
      <c r="AK33" s="124">
        <f>AK$21*shipping_manufacturing!$F$27/100</f>
        <v>0</v>
      </c>
      <c r="AL33" s="124">
        <f>AL$21*shipping_manufacturing!$F$27/100</f>
        <v>0</v>
      </c>
      <c r="AM33" s="124">
        <f>AM$21*shipping_manufacturing!$F$27/100</f>
        <v>0</v>
      </c>
      <c r="AN33" s="124">
        <f>AN$21*shipping_manufacturing!$F$27/100</f>
        <v>0</v>
      </c>
      <c r="AO33" s="124">
        <f>AO$21*shipping_manufacturing!$F$27/100</f>
        <v>0</v>
      </c>
      <c r="AP33" s="124">
        <f>AP$21*shipping_manufacturing!$F$27/100</f>
        <v>0</v>
      </c>
      <c r="AQ33" s="124">
        <f>AQ$21*shipping_manufacturing!$F$27/100</f>
        <v>0</v>
      </c>
      <c r="AR33" s="124">
        <f>AR$21*shipping_manufacturing!$F$27/100</f>
        <v>0</v>
      </c>
      <c r="AS33" s="124">
        <f>AS$21*shipping_manufacturing!$F$27/100</f>
        <v>0</v>
      </c>
      <c r="AT33" s="124">
        <f>AT$21*shipping_manufacturing!$F$27/100</f>
        <v>0</v>
      </c>
      <c r="AU33" s="124">
        <f>AU$21*shipping_manufacturing!$F$27/100</f>
        <v>0</v>
      </c>
      <c r="AV33" s="124">
        <f>AV$21*shipping_manufacturing!$F$27/100</f>
        <v>0</v>
      </c>
      <c r="AW33" s="124">
        <f>AW$21*shipping_manufacturing!$F$27/100</f>
        <v>0</v>
      </c>
      <c r="AX33" s="124">
        <f>AX$21*shipping_manufacturing!$F$27/100</f>
        <v>0</v>
      </c>
      <c r="AY33" s="124">
        <f>AY$21*shipping_manufacturing!$F$27/100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D$22*shipping_manufacturing!$G$27/100</f>
        <v>185.72707850474728</v>
      </c>
      <c r="E34" s="110">
        <f>E$22*shipping_manufacturing!$G$27/100</f>
        <v>0</v>
      </c>
      <c r="F34" s="110">
        <f>F$22*shipping_manufacturing!$G$27/100</f>
        <v>0</v>
      </c>
      <c r="G34" s="110">
        <f>G$22*shipping_manufacturing!$G$27/100</f>
        <v>0</v>
      </c>
      <c r="H34" s="110">
        <f>H$22*shipping_manufacturing!$G$27/100</f>
        <v>0</v>
      </c>
      <c r="I34" s="110">
        <f>I$22*shipping_manufacturing!$G$27/100</f>
        <v>0</v>
      </c>
      <c r="J34" s="110">
        <f>J$22*shipping_manufacturing!$G$27/100</f>
        <v>0</v>
      </c>
      <c r="K34" s="110">
        <f>K$22*shipping_manufacturing!$G$27/100</f>
        <v>0</v>
      </c>
      <c r="L34" s="110">
        <f>L$22*shipping_manufacturing!$G$27/100</f>
        <v>0</v>
      </c>
      <c r="M34" s="110">
        <f>M$22*shipping_manufacturing!$G$27/100</f>
        <v>0</v>
      </c>
      <c r="N34" s="110">
        <f>N$22*shipping_manufacturing!$G$27/100</f>
        <v>0</v>
      </c>
      <c r="O34" s="110">
        <f>O$22*shipping_manufacturing!$G$27/100</f>
        <v>0</v>
      </c>
      <c r="P34" s="110">
        <f>P$22*shipping_manufacturing!$G$27/100</f>
        <v>0</v>
      </c>
      <c r="Q34" s="110">
        <f>Q$22*shipping_manufacturing!$G$27/100</f>
        <v>0</v>
      </c>
      <c r="R34" s="110">
        <f>R$22*shipping_manufacturing!$G$27/100</f>
        <v>0</v>
      </c>
      <c r="S34" s="110">
        <f>S$22*shipping_manufacturing!$G$27/100</f>
        <v>0</v>
      </c>
      <c r="T34" s="110">
        <f>T$22*shipping_manufacturing!$G$27/100</f>
        <v>0</v>
      </c>
      <c r="U34" s="110">
        <f>U$22*shipping_manufacturing!$G$27/100</f>
        <v>0</v>
      </c>
      <c r="V34" s="110">
        <f>V$22*shipping_manufacturing!$G$27/100</f>
        <v>0</v>
      </c>
      <c r="W34" s="110">
        <f>W$22*shipping_manufacturing!$G$27/100</f>
        <v>0</v>
      </c>
      <c r="X34" s="110">
        <f>X$22*shipping_manufacturing!$G$27/100</f>
        <v>0</v>
      </c>
      <c r="Y34" s="110">
        <f>Y$22*shipping_manufacturing!$G$27/100</f>
        <v>0</v>
      </c>
      <c r="Z34" s="110">
        <f>Z$22*shipping_manufacturing!$G$27/100</f>
        <v>0</v>
      </c>
      <c r="AA34" s="110">
        <f>AA$22*shipping_manufacturing!$G$27/100</f>
        <v>0</v>
      </c>
      <c r="AB34" s="110">
        <f>AB$22*shipping_manufacturing!$G$27/100</f>
        <v>0</v>
      </c>
      <c r="AC34" s="110">
        <f>AC$22*shipping_manufacturing!$G$27/100</f>
        <v>0</v>
      </c>
      <c r="AD34" s="110">
        <f>AD$22*shipping_manufacturing!$G$27/100</f>
        <v>0</v>
      </c>
      <c r="AE34" s="110">
        <f>AE$22*shipping_manufacturing!$G$27/100</f>
        <v>0</v>
      </c>
      <c r="AF34" s="110">
        <f>AF$22*shipping_manufacturing!$G$27/100</f>
        <v>0</v>
      </c>
      <c r="AG34" s="110">
        <f>AG$22*shipping_manufacturing!$G$27/100</f>
        <v>0</v>
      </c>
      <c r="AH34" s="110">
        <f>AH$22*shipping_manufacturing!$G$27/100</f>
        <v>0</v>
      </c>
      <c r="AI34" s="110">
        <f>AI$22*shipping_manufacturing!$G$27/100</f>
        <v>0</v>
      </c>
      <c r="AJ34" s="110">
        <f>AJ$22*shipping_manufacturing!$G$27/100</f>
        <v>0</v>
      </c>
      <c r="AK34" s="110">
        <f>AK$22*shipping_manufacturing!$G$27/100</f>
        <v>0</v>
      </c>
      <c r="AL34" s="110">
        <f>AL$22*shipping_manufacturing!$G$27/100</f>
        <v>0</v>
      </c>
      <c r="AM34" s="110">
        <f>AM$22*shipping_manufacturing!$G$27/100</f>
        <v>0</v>
      </c>
      <c r="AN34" s="110">
        <f>AN$22*shipping_manufacturing!$G$27/100</f>
        <v>0</v>
      </c>
      <c r="AO34" s="110">
        <f>AO$22*shipping_manufacturing!$G$27/100</f>
        <v>0</v>
      </c>
      <c r="AP34" s="110">
        <f>AP$22*shipping_manufacturing!$G$27/100</f>
        <v>0</v>
      </c>
      <c r="AQ34" s="110">
        <f>AQ$22*shipping_manufacturing!$G$27/100</f>
        <v>0</v>
      </c>
      <c r="AR34" s="110">
        <f>AR$22*shipping_manufacturing!$G$27/100</f>
        <v>0</v>
      </c>
      <c r="AS34" s="110">
        <f>AS$22*shipping_manufacturing!$G$27/100</f>
        <v>0</v>
      </c>
      <c r="AT34" s="110">
        <f>AT$22*shipping_manufacturing!$G$27/100</f>
        <v>0</v>
      </c>
      <c r="AU34" s="110">
        <f>AU$22*shipping_manufacturing!$G$27/100</f>
        <v>0</v>
      </c>
      <c r="AV34" s="110">
        <f>AV$22*shipping_manufacturing!$G$27/100</f>
        <v>0</v>
      </c>
      <c r="AW34" s="110">
        <f>AW$22*shipping_manufacturing!$G$27/100</f>
        <v>0</v>
      </c>
      <c r="AX34" s="110">
        <f>AX$22*shipping_manufacturing!$G$27/100</f>
        <v>0</v>
      </c>
      <c r="AY34" s="110">
        <f>AY$22*shipping_manufacturing!$G$27/100</f>
        <v>0</v>
      </c>
    </row>
    <row r="35" spans="1:52">
      <c r="A35" s="110">
        <v>1225</v>
      </c>
      <c r="B35" s="165" t="s">
        <v>343</v>
      </c>
      <c r="C35" s="110"/>
      <c r="D35" s="110">
        <f>SUM(D33:D34)</f>
        <v>316.56201430777361</v>
      </c>
      <c r="E35" s="110">
        <f t="shared" ref="E35:AY35" si="11">SUM(E33:E34)</f>
        <v>0</v>
      </c>
      <c r="F35" s="110">
        <f t="shared" si="11"/>
        <v>0</v>
      </c>
      <c r="G35" s="110">
        <f t="shared" si="11"/>
        <v>0</v>
      </c>
      <c r="H35" s="110">
        <f t="shared" si="11"/>
        <v>0</v>
      </c>
      <c r="I35" s="110">
        <f t="shared" si="11"/>
        <v>0</v>
      </c>
      <c r="J35" s="110">
        <f t="shared" si="11"/>
        <v>0</v>
      </c>
      <c r="K35" s="110">
        <f t="shared" si="11"/>
        <v>0</v>
      </c>
      <c r="L35" s="110">
        <f t="shared" si="11"/>
        <v>0</v>
      </c>
      <c r="M35" s="110">
        <f t="shared" si="11"/>
        <v>0</v>
      </c>
      <c r="N35" s="110">
        <f t="shared" si="11"/>
        <v>0</v>
      </c>
      <c r="O35" s="110">
        <f t="shared" si="11"/>
        <v>0</v>
      </c>
      <c r="P35" s="110">
        <f t="shared" si="11"/>
        <v>0</v>
      </c>
      <c r="Q35" s="110">
        <f t="shared" si="11"/>
        <v>0</v>
      </c>
      <c r="R35" s="110">
        <f t="shared" si="11"/>
        <v>0</v>
      </c>
      <c r="S35" s="110">
        <f t="shared" si="11"/>
        <v>0</v>
      </c>
      <c r="T35" s="110">
        <f t="shared" si="11"/>
        <v>0</v>
      </c>
      <c r="U35" s="110">
        <f t="shared" si="11"/>
        <v>0</v>
      </c>
      <c r="V35" s="110">
        <f t="shared" si="11"/>
        <v>0</v>
      </c>
      <c r="W35" s="110">
        <f t="shared" si="11"/>
        <v>0</v>
      </c>
      <c r="X35" s="110">
        <f t="shared" si="11"/>
        <v>0</v>
      </c>
      <c r="Y35" s="110">
        <f t="shared" si="11"/>
        <v>0</v>
      </c>
      <c r="Z35" s="110">
        <f t="shared" si="11"/>
        <v>0</v>
      </c>
      <c r="AA35" s="110">
        <f t="shared" si="11"/>
        <v>0</v>
      </c>
      <c r="AB35" s="110">
        <f t="shared" si="11"/>
        <v>0</v>
      </c>
      <c r="AC35" s="110">
        <f t="shared" si="11"/>
        <v>0</v>
      </c>
      <c r="AD35" s="110">
        <f t="shared" si="11"/>
        <v>0</v>
      </c>
      <c r="AE35" s="110">
        <f t="shared" si="11"/>
        <v>0</v>
      </c>
      <c r="AF35" s="110">
        <f t="shared" si="11"/>
        <v>0</v>
      </c>
      <c r="AG35" s="110">
        <f t="shared" si="11"/>
        <v>0</v>
      </c>
      <c r="AH35" s="110">
        <f t="shared" si="11"/>
        <v>0</v>
      </c>
      <c r="AI35" s="110">
        <f t="shared" si="11"/>
        <v>0</v>
      </c>
      <c r="AJ35" s="110">
        <f t="shared" si="11"/>
        <v>0</v>
      </c>
      <c r="AK35" s="110">
        <f t="shared" si="11"/>
        <v>0</v>
      </c>
      <c r="AL35" s="110">
        <f t="shared" si="11"/>
        <v>0</v>
      </c>
      <c r="AM35" s="110">
        <f t="shared" si="11"/>
        <v>0</v>
      </c>
      <c r="AN35" s="110">
        <f t="shared" si="11"/>
        <v>0</v>
      </c>
      <c r="AO35" s="110">
        <f t="shared" si="11"/>
        <v>0</v>
      </c>
      <c r="AP35" s="110">
        <f t="shared" si="11"/>
        <v>0</v>
      </c>
      <c r="AQ35" s="110">
        <f t="shared" si="11"/>
        <v>0</v>
      </c>
      <c r="AR35" s="110">
        <f t="shared" si="11"/>
        <v>0</v>
      </c>
      <c r="AS35" s="110">
        <f t="shared" si="11"/>
        <v>0</v>
      </c>
      <c r="AT35" s="110">
        <f t="shared" si="11"/>
        <v>0</v>
      </c>
      <c r="AU35" s="110">
        <f t="shared" si="11"/>
        <v>0</v>
      </c>
      <c r="AV35" s="110">
        <f t="shared" si="11"/>
        <v>0</v>
      </c>
      <c r="AW35" s="110">
        <f t="shared" si="11"/>
        <v>0</v>
      </c>
      <c r="AX35" s="110">
        <f t="shared" si="11"/>
        <v>0</v>
      </c>
      <c r="AY35" s="110">
        <f t="shared" si="11"/>
        <v>0</v>
      </c>
    </row>
    <row r="36" spans="1:52">
      <c r="A36" s="110"/>
      <c r="B36" s="165" t="s">
        <v>344</v>
      </c>
      <c r="C36" s="110"/>
      <c r="D36" s="110">
        <v>111.59087657457343</v>
      </c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</row>
    <row r="37" spans="1:52">
      <c r="A37" s="110"/>
      <c r="B37" s="165" t="s">
        <v>345</v>
      </c>
      <c r="C37" s="110"/>
      <c r="D37" s="110">
        <v>158.40912342542657</v>
      </c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</row>
    <row r="38" spans="1:52">
      <c r="A38" s="110"/>
      <c r="B38" s="165" t="s">
        <v>346</v>
      </c>
      <c r="C38" s="110"/>
      <c r="D38" s="110">
        <v>9</v>
      </c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</row>
    <row r="39" spans="1:52">
      <c r="A39" s="110"/>
      <c r="B39" s="165" t="s">
        <v>347</v>
      </c>
      <c r="C39" s="110"/>
      <c r="D39" s="110">
        <f>D33-D36</f>
        <v>19.244059228452898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27.317955079320711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1</v>
      </c>
      <c r="F41" s="110">
        <v>2</v>
      </c>
      <c r="G41" s="110">
        <v>1</v>
      </c>
      <c r="H41" s="110">
        <v>2</v>
      </c>
      <c r="I41" s="110">
        <v>1</v>
      </c>
      <c r="J41" s="110">
        <v>1</v>
      </c>
      <c r="K41" s="110">
        <v>2</v>
      </c>
      <c r="L41" s="110">
        <v>2</v>
      </c>
      <c r="M41" s="110">
        <v>2</v>
      </c>
      <c r="N41" s="110">
        <v>1</v>
      </c>
      <c r="O41" s="110">
        <v>2</v>
      </c>
      <c r="P41" s="110">
        <v>1</v>
      </c>
      <c r="Q41" s="110">
        <v>1</v>
      </c>
      <c r="R41" s="110">
        <v>2</v>
      </c>
      <c r="S41" s="110">
        <v>3</v>
      </c>
      <c r="T41" s="110">
        <v>1</v>
      </c>
      <c r="U41" s="110">
        <v>1</v>
      </c>
      <c r="V41" s="110">
        <v>1</v>
      </c>
      <c r="W41" s="110">
        <v>1</v>
      </c>
      <c r="X41" s="110">
        <v>1</v>
      </c>
      <c r="Y41" s="110">
        <v>2</v>
      </c>
      <c r="Z41" s="110">
        <v>3</v>
      </c>
      <c r="AA41" s="110">
        <v>2</v>
      </c>
      <c r="AB41" s="110">
        <v>1</v>
      </c>
      <c r="AC41" s="110">
        <v>1</v>
      </c>
      <c r="AD41" s="110">
        <v>1</v>
      </c>
      <c r="AE41" s="110">
        <v>1</v>
      </c>
      <c r="AF41" s="110">
        <v>1</v>
      </c>
      <c r="AG41" s="110">
        <v>1</v>
      </c>
      <c r="AH41" s="110">
        <v>1</v>
      </c>
      <c r="AI41" s="110">
        <v>2</v>
      </c>
      <c r="AJ41" s="110">
        <v>2</v>
      </c>
      <c r="AK41" s="110">
        <v>1</v>
      </c>
      <c r="AL41" s="110">
        <v>1</v>
      </c>
      <c r="AM41" s="110">
        <v>1</v>
      </c>
      <c r="AN41" s="110">
        <v>1</v>
      </c>
      <c r="AO41" s="110">
        <v>1</v>
      </c>
      <c r="AP41" s="110">
        <v>1</v>
      </c>
      <c r="AQ41" s="110">
        <v>2</v>
      </c>
      <c r="AR41" s="110">
        <v>1</v>
      </c>
      <c r="AS41" s="110">
        <v>1</v>
      </c>
      <c r="AT41" s="110">
        <v>1</v>
      </c>
      <c r="AU41" s="110">
        <v>1</v>
      </c>
      <c r="AV41" s="110">
        <v>2</v>
      </c>
      <c r="AW41" s="110">
        <v>1</v>
      </c>
      <c r="AX41" s="110">
        <v>2</v>
      </c>
      <c r="AY41" s="110">
        <v>3</v>
      </c>
    </row>
    <row r="42" spans="1:52">
      <c r="A42" s="110"/>
      <c r="B42" s="178" t="s">
        <v>350</v>
      </c>
      <c r="C42" s="110"/>
      <c r="D42" s="110">
        <v>396900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00">
        <f>SUM($D$42:$AY$42)</f>
        <v>396900</v>
      </c>
    </row>
    <row r="43" spans="1:52">
      <c r="A43" s="110"/>
      <c r="B43" s="178" t="s">
        <v>351</v>
      </c>
      <c r="C43" s="110"/>
      <c r="D43" s="110">
        <v>37075.003892564739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37075.003892564739</v>
      </c>
    </row>
    <row r="44" spans="1:52">
      <c r="A44" s="135" t="s">
        <v>59</v>
      </c>
      <c r="B44" s="135" t="s">
        <v>341</v>
      </c>
      <c r="C44" s="124"/>
      <c r="D44" s="124">
        <f>D$21*shipping_manufacturing!$F$28/100</f>
        <v>54.892142701720985</v>
      </c>
      <c r="E44" s="124">
        <f>E$21*shipping_manufacturing!$F$28/100</f>
        <v>0</v>
      </c>
      <c r="F44" s="124">
        <f>F$21*shipping_manufacturing!$F$28/100</f>
        <v>0</v>
      </c>
      <c r="G44" s="124">
        <f>G$21*shipping_manufacturing!$F$28/100</f>
        <v>0</v>
      </c>
      <c r="H44" s="124">
        <f>H$21*shipping_manufacturing!$F$28/100</f>
        <v>0</v>
      </c>
      <c r="I44" s="124">
        <f>I$21*shipping_manufacturing!$F$28/100</f>
        <v>0</v>
      </c>
      <c r="J44" s="124">
        <f>J$21*shipping_manufacturing!$F$28/100</f>
        <v>0</v>
      </c>
      <c r="K44" s="124">
        <f>K$21*shipping_manufacturing!$F$28/100</f>
        <v>0</v>
      </c>
      <c r="L44" s="124">
        <f>L$21*shipping_manufacturing!$F$28/100</f>
        <v>0</v>
      </c>
      <c r="M44" s="124">
        <f>M$21*shipping_manufacturing!$F$28/100</f>
        <v>0</v>
      </c>
      <c r="N44" s="124">
        <f>N$21*shipping_manufacturing!$F$28/100</f>
        <v>0</v>
      </c>
      <c r="O44" s="124">
        <f>O$21*shipping_manufacturing!$F$28/100</f>
        <v>0</v>
      </c>
      <c r="P44" s="124">
        <f>P$21*shipping_manufacturing!$F$28/100</f>
        <v>0</v>
      </c>
      <c r="Q44" s="124">
        <f>Q$21*shipping_manufacturing!$F$28/100</f>
        <v>0</v>
      </c>
      <c r="R44" s="124">
        <f>R$21*shipping_manufacturing!$F$28/100</f>
        <v>0</v>
      </c>
      <c r="S44" s="124">
        <f>S$21*shipping_manufacturing!$F$28/100</f>
        <v>0</v>
      </c>
      <c r="T44" s="124">
        <f>T$21*shipping_manufacturing!$F$28/100</f>
        <v>0</v>
      </c>
      <c r="U44" s="124">
        <f>U$21*shipping_manufacturing!$F$28/100</f>
        <v>0</v>
      </c>
      <c r="V44" s="124">
        <f>V$21*shipping_manufacturing!$F$28/100</f>
        <v>0</v>
      </c>
      <c r="W44" s="124">
        <f>W$21*shipping_manufacturing!$F$28/100</f>
        <v>0</v>
      </c>
      <c r="X44" s="124">
        <f>X$21*shipping_manufacturing!$F$28/100</f>
        <v>0</v>
      </c>
      <c r="Y44" s="124">
        <f>Y$21*shipping_manufacturing!$F$28/100</f>
        <v>0</v>
      </c>
      <c r="Z44" s="124">
        <f>Z$21*shipping_manufacturing!$F$28/100</f>
        <v>0</v>
      </c>
      <c r="AA44" s="124">
        <f>AA$21*shipping_manufacturing!$F$28/100</f>
        <v>0</v>
      </c>
      <c r="AB44" s="124">
        <f>AB$21*shipping_manufacturing!$F$28/100</f>
        <v>0</v>
      </c>
      <c r="AC44" s="124">
        <f>AC$21*shipping_manufacturing!$F$28/100</f>
        <v>0</v>
      </c>
      <c r="AD44" s="124">
        <f>AD$21*shipping_manufacturing!$F$28/100</f>
        <v>0</v>
      </c>
      <c r="AE44" s="124">
        <f>AE$21*shipping_manufacturing!$F$28/100</f>
        <v>0</v>
      </c>
      <c r="AF44" s="124">
        <f>AF$21*shipping_manufacturing!$F$28/100</f>
        <v>0</v>
      </c>
      <c r="AG44" s="124">
        <f>AG$21*shipping_manufacturing!$F$28/100</f>
        <v>0</v>
      </c>
      <c r="AH44" s="124">
        <f>AH$21*shipping_manufacturing!$F$28/100</f>
        <v>0</v>
      </c>
      <c r="AI44" s="124">
        <f>AI$21*shipping_manufacturing!$F$28/100</f>
        <v>0</v>
      </c>
      <c r="AJ44" s="124">
        <f>AJ$21*shipping_manufacturing!$F$28/100</f>
        <v>0</v>
      </c>
      <c r="AK44" s="124">
        <f>AK$21*shipping_manufacturing!$F$28/100</f>
        <v>0</v>
      </c>
      <c r="AL44" s="124">
        <f>AL$21*shipping_manufacturing!$F$28/100</f>
        <v>0</v>
      </c>
      <c r="AM44" s="124">
        <f>AM$21*shipping_manufacturing!$F$28/100</f>
        <v>0</v>
      </c>
      <c r="AN44" s="124">
        <f>AN$21*shipping_manufacturing!$F$28/100</f>
        <v>0</v>
      </c>
      <c r="AO44" s="124">
        <f>AO$21*shipping_manufacturing!$F$28/100</f>
        <v>0</v>
      </c>
      <c r="AP44" s="124">
        <f>AP$21*shipping_manufacturing!$F$28/100</f>
        <v>0</v>
      </c>
      <c r="AQ44" s="124">
        <f>AQ$21*shipping_manufacturing!$F$28/100</f>
        <v>0</v>
      </c>
      <c r="AR44" s="124">
        <f>AR$21*shipping_manufacturing!$F$28/100</f>
        <v>0</v>
      </c>
      <c r="AS44" s="124">
        <f>AS$21*shipping_manufacturing!$F$28/100</f>
        <v>0</v>
      </c>
      <c r="AT44" s="124">
        <f>AT$21*shipping_manufacturing!$F$28/100</f>
        <v>0</v>
      </c>
      <c r="AU44" s="124">
        <f>AU$21*shipping_manufacturing!$F$28/100</f>
        <v>0</v>
      </c>
      <c r="AV44" s="124">
        <f>AV$21*shipping_manufacturing!$F$28/100</f>
        <v>0</v>
      </c>
      <c r="AW44" s="124">
        <f>AW$21*shipping_manufacturing!$F$28/100</f>
        <v>0</v>
      </c>
      <c r="AX44" s="124">
        <f>AX$21*shipping_manufacturing!$F$28/100</f>
        <v>0</v>
      </c>
      <c r="AY44" s="124">
        <f>AY$21*shipping_manufacturing!$F$28/100</f>
        <v>0</v>
      </c>
    </row>
    <row r="45" spans="1:52">
      <c r="A45" s="113" t="s">
        <v>340</v>
      </c>
      <c r="B45" s="165" t="s">
        <v>342</v>
      </c>
      <c r="C45" s="110"/>
      <c r="D45" s="110">
        <f>D$22*shipping_manufacturing!$G$28/100</f>
        <v>0</v>
      </c>
      <c r="E45" s="110">
        <f>E$22*shipping_manufacturing!$G$28/100</f>
        <v>0</v>
      </c>
      <c r="F45" s="110">
        <f>F$22*shipping_manufacturing!$G$28/100</f>
        <v>0</v>
      </c>
      <c r="G45" s="110">
        <f>G$22*shipping_manufacturing!$G$28/100</f>
        <v>0</v>
      </c>
      <c r="H45" s="110">
        <f>H$22*shipping_manufacturing!$G$28/100</f>
        <v>0</v>
      </c>
      <c r="I45" s="110">
        <f>I$22*shipping_manufacturing!$G$28/100</f>
        <v>0</v>
      </c>
      <c r="J45" s="110">
        <f>J$22*shipping_manufacturing!$G$28/100</f>
        <v>0</v>
      </c>
      <c r="K45" s="110">
        <f>K$22*shipping_manufacturing!$G$28/100</f>
        <v>0</v>
      </c>
      <c r="L45" s="110">
        <f>L$22*shipping_manufacturing!$G$28/100</f>
        <v>0</v>
      </c>
      <c r="M45" s="110">
        <f>M$22*shipping_manufacturing!$G$28/100</f>
        <v>0</v>
      </c>
      <c r="N45" s="110">
        <f>N$22*shipping_manufacturing!$G$28/100</f>
        <v>0</v>
      </c>
      <c r="O45" s="110">
        <f>O$22*shipping_manufacturing!$G$28/100</f>
        <v>0</v>
      </c>
      <c r="P45" s="110">
        <f>P$22*shipping_manufacturing!$G$28/100</f>
        <v>0</v>
      </c>
      <c r="Q45" s="110">
        <f>Q$22*shipping_manufacturing!$G$28/100</f>
        <v>0</v>
      </c>
      <c r="R45" s="110">
        <f>R$22*shipping_manufacturing!$G$28/100</f>
        <v>0</v>
      </c>
      <c r="S45" s="110">
        <f>S$22*shipping_manufacturing!$G$28/100</f>
        <v>0</v>
      </c>
      <c r="T45" s="110">
        <f>T$22*shipping_manufacturing!$G$28/100</f>
        <v>0</v>
      </c>
      <c r="U45" s="110">
        <f>U$22*shipping_manufacturing!$G$28/100</f>
        <v>0</v>
      </c>
      <c r="V45" s="110">
        <f>V$22*shipping_manufacturing!$G$28/100</f>
        <v>0</v>
      </c>
      <c r="W45" s="110">
        <f>W$22*shipping_manufacturing!$G$28/100</f>
        <v>0</v>
      </c>
      <c r="X45" s="110">
        <f>X$22*shipping_manufacturing!$G$28/100</f>
        <v>0</v>
      </c>
      <c r="Y45" s="110">
        <f>Y$22*shipping_manufacturing!$G$28/100</f>
        <v>0</v>
      </c>
      <c r="Z45" s="110">
        <f>Z$22*shipping_manufacturing!$G$28/100</f>
        <v>0</v>
      </c>
      <c r="AA45" s="110">
        <f>AA$22*shipping_manufacturing!$G$28/100</f>
        <v>0</v>
      </c>
      <c r="AB45" s="110">
        <f>AB$22*shipping_manufacturing!$G$28/100</f>
        <v>0</v>
      </c>
      <c r="AC45" s="110">
        <f>AC$22*shipping_manufacturing!$G$28/100</f>
        <v>0</v>
      </c>
      <c r="AD45" s="110">
        <f>AD$22*shipping_manufacturing!$G$28/100</f>
        <v>0</v>
      </c>
      <c r="AE45" s="110">
        <f>AE$22*shipping_manufacturing!$G$28/100</f>
        <v>0</v>
      </c>
      <c r="AF45" s="110">
        <f>AF$22*shipping_manufacturing!$G$28/100</f>
        <v>0</v>
      </c>
      <c r="AG45" s="110">
        <f>AG$22*shipping_manufacturing!$G$28/100</f>
        <v>0</v>
      </c>
      <c r="AH45" s="110">
        <f>AH$22*shipping_manufacturing!$G$28/100</f>
        <v>0</v>
      </c>
      <c r="AI45" s="110">
        <f>AI$22*shipping_manufacturing!$G$28/100</f>
        <v>0</v>
      </c>
      <c r="AJ45" s="110">
        <f>AJ$22*shipping_manufacturing!$G$28/100</f>
        <v>0</v>
      </c>
      <c r="AK45" s="110">
        <f>AK$22*shipping_manufacturing!$G$28/100</f>
        <v>0</v>
      </c>
      <c r="AL45" s="110">
        <f>AL$22*shipping_manufacturing!$G$28/100</f>
        <v>0</v>
      </c>
      <c r="AM45" s="110">
        <f>AM$22*shipping_manufacturing!$G$28/100</f>
        <v>0</v>
      </c>
      <c r="AN45" s="110">
        <f>AN$22*shipping_manufacturing!$G$28/100</f>
        <v>0</v>
      </c>
      <c r="AO45" s="110">
        <f>AO$22*shipping_manufacturing!$G$28/100</f>
        <v>0</v>
      </c>
      <c r="AP45" s="110">
        <f>AP$22*shipping_manufacturing!$G$28/100</f>
        <v>0</v>
      </c>
      <c r="AQ45" s="110">
        <f>AQ$22*shipping_manufacturing!$G$28/100</f>
        <v>0</v>
      </c>
      <c r="AR45" s="110">
        <f>AR$22*shipping_manufacturing!$G$28/100</f>
        <v>0</v>
      </c>
      <c r="AS45" s="110">
        <f>AS$22*shipping_manufacturing!$G$28/100</f>
        <v>0</v>
      </c>
      <c r="AT45" s="110">
        <f>AT$22*shipping_manufacturing!$G$28/100</f>
        <v>0</v>
      </c>
      <c r="AU45" s="110">
        <f>AU$22*shipping_manufacturing!$G$28/100</f>
        <v>0</v>
      </c>
      <c r="AV45" s="110">
        <f>AV$22*shipping_manufacturing!$G$28/100</f>
        <v>0</v>
      </c>
      <c r="AW45" s="110">
        <f>AW$22*shipping_manufacturing!$G$28/100</f>
        <v>0</v>
      </c>
      <c r="AX45" s="110">
        <f>AX$22*shipping_manufacturing!$G$28/100</f>
        <v>0</v>
      </c>
      <c r="AY45" s="110">
        <f>AY$22*shipping_manufacturing!$G$28/100</f>
        <v>0</v>
      </c>
    </row>
    <row r="46" spans="1:52">
      <c r="A46" s="110">
        <v>2339</v>
      </c>
      <c r="B46" s="165" t="s">
        <v>343</v>
      </c>
      <c r="C46" s="110"/>
      <c r="D46" s="110">
        <f>SUM(D44:D45)</f>
        <v>54.892142701720985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0</v>
      </c>
      <c r="H46" s="110">
        <f t="shared" si="14"/>
        <v>0</v>
      </c>
      <c r="I46" s="110">
        <f t="shared" si="14"/>
        <v>0</v>
      </c>
      <c r="J46" s="110">
        <f t="shared" si="14"/>
        <v>0</v>
      </c>
      <c r="K46" s="110">
        <f t="shared" si="14"/>
        <v>0</v>
      </c>
      <c r="L46" s="110">
        <f t="shared" si="14"/>
        <v>0</v>
      </c>
      <c r="M46" s="110">
        <f t="shared" si="14"/>
        <v>0</v>
      </c>
      <c r="N46" s="110">
        <f t="shared" si="14"/>
        <v>0</v>
      </c>
      <c r="O46" s="110">
        <f t="shared" si="14"/>
        <v>0</v>
      </c>
      <c r="P46" s="110">
        <f t="shared" si="14"/>
        <v>0</v>
      </c>
      <c r="Q46" s="110">
        <f t="shared" si="14"/>
        <v>0</v>
      </c>
      <c r="R46" s="110">
        <f t="shared" si="14"/>
        <v>0</v>
      </c>
      <c r="S46" s="110">
        <f t="shared" si="14"/>
        <v>0</v>
      </c>
      <c r="T46" s="110">
        <f t="shared" si="14"/>
        <v>0</v>
      </c>
      <c r="U46" s="110">
        <f t="shared" si="14"/>
        <v>0</v>
      </c>
      <c r="V46" s="110">
        <f t="shared" si="14"/>
        <v>0</v>
      </c>
      <c r="W46" s="110">
        <f t="shared" si="14"/>
        <v>0</v>
      </c>
      <c r="X46" s="110">
        <f t="shared" si="14"/>
        <v>0</v>
      </c>
      <c r="Y46" s="110">
        <f t="shared" si="14"/>
        <v>0</v>
      </c>
      <c r="Z46" s="110">
        <f t="shared" si="14"/>
        <v>0</v>
      </c>
      <c r="AA46" s="110">
        <f t="shared" si="14"/>
        <v>0</v>
      </c>
      <c r="AB46" s="110">
        <f t="shared" si="14"/>
        <v>0</v>
      </c>
      <c r="AC46" s="110">
        <f t="shared" si="14"/>
        <v>0</v>
      </c>
      <c r="AD46" s="110">
        <f t="shared" si="14"/>
        <v>0</v>
      </c>
      <c r="AE46" s="110">
        <f t="shared" si="14"/>
        <v>0</v>
      </c>
      <c r="AF46" s="110">
        <f t="shared" si="14"/>
        <v>0</v>
      </c>
      <c r="AG46" s="110">
        <f t="shared" si="14"/>
        <v>0</v>
      </c>
      <c r="AH46" s="110">
        <f t="shared" si="14"/>
        <v>0</v>
      </c>
      <c r="AI46" s="110">
        <f t="shared" si="14"/>
        <v>0</v>
      </c>
      <c r="AJ46" s="110">
        <f t="shared" si="14"/>
        <v>0</v>
      </c>
      <c r="AK46" s="110">
        <f t="shared" si="14"/>
        <v>0</v>
      </c>
      <c r="AL46" s="110">
        <f t="shared" si="14"/>
        <v>0</v>
      </c>
      <c r="AM46" s="110">
        <f t="shared" si="14"/>
        <v>0</v>
      </c>
      <c r="AN46" s="110">
        <f t="shared" si="14"/>
        <v>0</v>
      </c>
      <c r="AO46" s="110">
        <f t="shared" si="14"/>
        <v>0</v>
      </c>
      <c r="AP46" s="110">
        <f t="shared" si="14"/>
        <v>0</v>
      </c>
      <c r="AQ46" s="110">
        <f t="shared" si="14"/>
        <v>0</v>
      </c>
      <c r="AR46" s="110">
        <f t="shared" si="14"/>
        <v>0</v>
      </c>
      <c r="AS46" s="110">
        <f t="shared" si="14"/>
        <v>0</v>
      </c>
      <c r="AT46" s="110">
        <f t="shared" si="14"/>
        <v>0</v>
      </c>
      <c r="AU46" s="110">
        <f t="shared" si="14"/>
        <v>0</v>
      </c>
      <c r="AV46" s="110">
        <f t="shared" si="14"/>
        <v>0</v>
      </c>
      <c r="AW46" s="110">
        <f t="shared" si="14"/>
        <v>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344</v>
      </c>
      <c r="C47" s="110"/>
      <c r="D47" s="110">
        <v>30</v>
      </c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2">
      <c r="A48" s="110"/>
      <c r="B48" s="165" t="s">
        <v>345</v>
      </c>
      <c r="C48" s="110"/>
      <c r="D48" s="110">
        <v>0</v>
      </c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2">
      <c r="A49" s="110"/>
      <c r="B49" s="165" t="s">
        <v>346</v>
      </c>
      <c r="C49" s="110"/>
      <c r="D49" s="110">
        <v>1</v>
      </c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2">
      <c r="A50" s="110"/>
      <c r="B50" s="165" t="s">
        <v>347</v>
      </c>
      <c r="C50" s="110"/>
      <c r="D50" s="110">
        <f>D44-D47</f>
        <v>24.892142701720985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2</v>
      </c>
      <c r="E52" s="110">
        <v>4</v>
      </c>
      <c r="F52" s="110">
        <v>2</v>
      </c>
      <c r="G52" s="110">
        <v>3</v>
      </c>
      <c r="H52" s="110">
        <v>2</v>
      </c>
      <c r="I52" s="110">
        <v>3</v>
      </c>
      <c r="J52" s="110">
        <v>3</v>
      </c>
      <c r="K52" s="110">
        <v>3</v>
      </c>
      <c r="L52" s="110">
        <v>2</v>
      </c>
      <c r="M52" s="110">
        <v>2</v>
      </c>
      <c r="N52" s="110">
        <v>3</v>
      </c>
      <c r="O52" s="110">
        <v>2</v>
      </c>
      <c r="P52" s="110">
        <v>3</v>
      </c>
      <c r="Q52" s="110">
        <v>2</v>
      </c>
      <c r="R52" s="110">
        <v>3</v>
      </c>
      <c r="S52" s="110">
        <v>3</v>
      </c>
      <c r="T52" s="110">
        <v>2</v>
      </c>
      <c r="U52" s="110">
        <v>4</v>
      </c>
      <c r="V52" s="110">
        <v>2</v>
      </c>
      <c r="W52" s="110">
        <v>2</v>
      </c>
      <c r="X52" s="110">
        <v>3</v>
      </c>
      <c r="Y52" s="110">
        <v>3</v>
      </c>
      <c r="Z52" s="110">
        <v>2</v>
      </c>
      <c r="AA52" s="110">
        <v>2</v>
      </c>
      <c r="AB52" s="110">
        <v>2</v>
      </c>
      <c r="AC52" s="110">
        <v>3</v>
      </c>
      <c r="AD52" s="110">
        <v>2</v>
      </c>
      <c r="AE52" s="110">
        <v>3</v>
      </c>
      <c r="AF52" s="110">
        <v>2</v>
      </c>
      <c r="AG52" s="110">
        <v>2</v>
      </c>
      <c r="AH52" s="110">
        <v>2</v>
      </c>
      <c r="AI52" s="110">
        <v>3</v>
      </c>
      <c r="AJ52" s="110">
        <v>2</v>
      </c>
      <c r="AK52" s="110">
        <v>2</v>
      </c>
      <c r="AL52" s="110">
        <v>3</v>
      </c>
      <c r="AM52" s="110">
        <v>3</v>
      </c>
      <c r="AN52" s="110">
        <v>2</v>
      </c>
      <c r="AO52" s="110">
        <v>2</v>
      </c>
      <c r="AP52" s="110">
        <v>3</v>
      </c>
      <c r="AQ52" s="110">
        <v>2</v>
      </c>
      <c r="AR52" s="110">
        <v>2</v>
      </c>
      <c r="AS52" s="110">
        <v>2</v>
      </c>
      <c r="AT52" s="110">
        <v>2</v>
      </c>
      <c r="AU52" s="110">
        <v>2</v>
      </c>
      <c r="AV52" s="110">
        <v>2</v>
      </c>
      <c r="AW52" s="110">
        <v>2</v>
      </c>
      <c r="AX52" s="110">
        <v>2</v>
      </c>
      <c r="AY52" s="110">
        <v>2</v>
      </c>
    </row>
    <row r="53" spans="1:52">
      <c r="A53" s="110"/>
      <c r="B53" s="178" t="s">
        <v>350</v>
      </c>
      <c r="C53" s="110"/>
      <c r="D53" s="110">
        <v>84204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00">
        <f>SUM($D$53:$AY$53)</f>
        <v>84204</v>
      </c>
    </row>
    <row r="54" spans="1:52">
      <c r="A54" s="125"/>
      <c r="B54" s="140" t="s">
        <v>351</v>
      </c>
      <c r="C54" s="125"/>
      <c r="D54" s="125">
        <v>37844.769156561502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37844.769156561502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2014-11-19T04:31:38Z</dcterms:modified>
</cp:coreProperties>
</file>