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codeName="ThisWorkbook" autoCompressPictures="0"/>
  <bookViews>
    <workbookView xWindow="0" yWindow="40" windowWidth="15480" windowHeight="11640" firstSheet="3" activeTab="5"/>
  </bookViews>
  <sheets>
    <sheet name="basic_info" sheetId="4" r:id="rId1"/>
    <sheet name="facilities" sheetId="5" r:id="rId2"/>
    <sheet name="raw_materials" sheetId="6" r:id="rId3"/>
    <sheet name="shipping_manufacturing" sheetId="7" r:id="rId4"/>
    <sheet name="pricing" sheetId="8" r:id="rId5"/>
    <sheet name="annual_report" sheetId="20" r:id="rId6"/>
    <sheet name="grove" sheetId="19" r:id="rId7"/>
    <sheet name="P01" sheetId="18" r:id="rId8"/>
    <sheet name="P05" sheetId="17" r:id="rId9"/>
    <sheet name="P07" sheetId="16" r:id="rId10"/>
    <sheet name="S15" sheetId="15" r:id="rId11"/>
    <sheet name="S61" sheetId="14" r:id="rId12"/>
    <sheet name="ORA" sheetId="13" r:id="rId13"/>
    <sheet name="POJ" sheetId="12" r:id="rId14"/>
    <sheet name="ROJ" sheetId="11" r:id="rId15"/>
    <sheet name="FCOJ" sheetId="10" r:id="rId16"/>
    <sheet name="market" sheetId="9" r:id="rId17"/>
  </sheets>
  <definedNames>
    <definedName name="AddColumn1">shipping_manufacturing!$I$4:$I$12</definedName>
    <definedName name="AddColumn2">shipping_manufacturing!$I$16:$I$20</definedName>
    <definedName name="AddColumn3">shipping_manufacturing!$J$24:$J$30</definedName>
    <definedName name="AddRow3">shipping_manufacturing!$B$30</definedName>
    <definedName name="AddRow4">shipping_manufacturing!$B$38</definedName>
    <definedName name="Table1">shipping_manufacturing!$B$4</definedName>
    <definedName name="Table2">shipping_manufacturing!$B$16</definedName>
    <definedName name="Table3">shipping_manufacturing!$B$24</definedName>
    <definedName name="Table4">shipping_manufacturing!$B$34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7" i="20" l="1"/>
  <c r="H29" i="20"/>
  <c r="S37" i="20"/>
  <c r="S16" i="20"/>
  <c r="S15" i="20"/>
  <c r="S14" i="20"/>
  <c r="H40" i="20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G104" i="5"/>
  <c r="H104" i="5"/>
  <c r="G105" i="5"/>
  <c r="H105" i="5"/>
  <c r="G106" i="5"/>
  <c r="H106" i="5"/>
  <c r="H39" i="20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H38" i="20"/>
  <c r="H35" i="20"/>
  <c r="S42" i="20"/>
  <c r="H34" i="20"/>
  <c r="S39" i="20"/>
  <c r="H33" i="20"/>
  <c r="S36" i="20"/>
  <c r="H30" i="20"/>
  <c r="H28" i="20"/>
  <c r="S40" i="20"/>
  <c r="H24" i="20"/>
  <c r="H23" i="20"/>
  <c r="P36" i="6"/>
  <c r="H15" i="20"/>
  <c r="P30" i="6"/>
  <c r="H14" i="20"/>
  <c r="H13" i="20"/>
  <c r="E14" i="14"/>
  <c r="D259" i="14"/>
  <c r="F14" i="14"/>
  <c r="E259" i="14"/>
  <c r="G14" i="14"/>
  <c r="F259" i="14"/>
  <c r="H14" i="14"/>
  <c r="G259" i="14"/>
  <c r="I14" i="14"/>
  <c r="H259" i="14"/>
  <c r="J14" i="14"/>
  <c r="I259" i="14"/>
  <c r="K14" i="14"/>
  <c r="J259" i="14"/>
  <c r="L14" i="14"/>
  <c r="K259" i="14"/>
  <c r="M14" i="14"/>
  <c r="L259" i="14"/>
  <c r="N14" i="14"/>
  <c r="M259" i="14"/>
  <c r="O14" i="14"/>
  <c r="N259" i="14"/>
  <c r="P14" i="14"/>
  <c r="O259" i="14"/>
  <c r="Q14" i="14"/>
  <c r="P259" i="14"/>
  <c r="R14" i="14"/>
  <c r="Q259" i="14"/>
  <c r="S14" i="14"/>
  <c r="R259" i="14"/>
  <c r="T14" i="14"/>
  <c r="S259" i="14"/>
  <c r="U14" i="14"/>
  <c r="T259" i="14"/>
  <c r="V14" i="14"/>
  <c r="U259" i="14"/>
  <c r="W14" i="14"/>
  <c r="V259" i="14"/>
  <c r="X14" i="14"/>
  <c r="W259" i="14"/>
  <c r="Y14" i="14"/>
  <c r="X259" i="14"/>
  <c r="Z14" i="14"/>
  <c r="Y259" i="14"/>
  <c r="AA14" i="14"/>
  <c r="Z259" i="14"/>
  <c r="AB14" i="14"/>
  <c r="AA259" i="14"/>
  <c r="AC14" i="14"/>
  <c r="AB259" i="14"/>
  <c r="AD14" i="14"/>
  <c r="AC259" i="14"/>
  <c r="AE14" i="14"/>
  <c r="AD259" i="14"/>
  <c r="AF14" i="14"/>
  <c r="AE259" i="14"/>
  <c r="AG14" i="14"/>
  <c r="AF259" i="14"/>
  <c r="AH14" i="14"/>
  <c r="AG259" i="14"/>
  <c r="AI14" i="14"/>
  <c r="AH259" i="14"/>
  <c r="AJ14" i="14"/>
  <c r="AI259" i="14"/>
  <c r="AK14" i="14"/>
  <c r="AJ259" i="14"/>
  <c r="AL14" i="14"/>
  <c r="AK259" i="14"/>
  <c r="AM14" i="14"/>
  <c r="AL259" i="14"/>
  <c r="AN14" i="14"/>
  <c r="AM259" i="14"/>
  <c r="AO14" i="14"/>
  <c r="AN259" i="14"/>
  <c r="AP14" i="14"/>
  <c r="AO259" i="14"/>
  <c r="AQ14" i="14"/>
  <c r="AP259" i="14"/>
  <c r="AR14" i="14"/>
  <c r="AQ259" i="14"/>
  <c r="AS14" i="14"/>
  <c r="AR259" i="14"/>
  <c r="AT14" i="14"/>
  <c r="AS259" i="14"/>
  <c r="AU14" i="14"/>
  <c r="AT259" i="14"/>
  <c r="AV14" i="14"/>
  <c r="AU259" i="14"/>
  <c r="AW14" i="14"/>
  <c r="AV259" i="14"/>
  <c r="AX14" i="14"/>
  <c r="AW259" i="14"/>
  <c r="AY14" i="14"/>
  <c r="AX259" i="14"/>
  <c r="AZ14" i="14"/>
  <c r="AY259" i="14"/>
  <c r="AZ259" i="14"/>
  <c r="AZ170" i="14"/>
  <c r="AZ121" i="14"/>
  <c r="AZ108" i="14"/>
  <c r="AZ99" i="14"/>
  <c r="AZ92" i="14"/>
  <c r="BA14" i="14"/>
  <c r="AZ170" i="15"/>
  <c r="AZ121" i="15"/>
  <c r="AZ108" i="15"/>
  <c r="AZ99" i="15"/>
  <c r="AZ92" i="15"/>
  <c r="D17" i="16"/>
  <c r="E17" i="16"/>
  <c r="F17" i="16"/>
  <c r="G17" i="16"/>
  <c r="G16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J17" i="16"/>
  <c r="AK17" i="16"/>
  <c r="AL17" i="16"/>
  <c r="AM17" i="16"/>
  <c r="AN17" i="16"/>
  <c r="AO17" i="16"/>
  <c r="AP17" i="16"/>
  <c r="AQ17" i="16"/>
  <c r="AR17" i="16"/>
  <c r="AS17" i="16"/>
  <c r="AT17" i="16"/>
  <c r="AU17" i="16"/>
  <c r="AV17" i="16"/>
  <c r="AW17" i="16"/>
  <c r="AX17" i="16"/>
  <c r="AY17" i="16"/>
  <c r="AZ17" i="16"/>
  <c r="AZ42" i="16"/>
  <c r="AZ43" i="16"/>
  <c r="AZ53" i="16"/>
  <c r="AZ54" i="16"/>
  <c r="AZ42" i="17"/>
  <c r="AZ43" i="17"/>
  <c r="AZ53" i="17"/>
  <c r="AZ54" i="17"/>
  <c r="AZ42" i="18"/>
  <c r="AZ43" i="18"/>
  <c r="AZ53" i="18"/>
  <c r="AZ54" i="18"/>
  <c r="T43" i="20"/>
  <c r="T25" i="20"/>
  <c r="T19" i="20"/>
  <c r="D109" i="10"/>
  <c r="E109" i="10"/>
  <c r="F109" i="10"/>
  <c r="G109" i="10"/>
  <c r="H109" i="10"/>
  <c r="I109" i="10"/>
  <c r="J109" i="10"/>
  <c r="K109" i="10"/>
  <c r="L109" i="10"/>
  <c r="M109" i="10"/>
  <c r="N109" i="10"/>
  <c r="O109" i="10"/>
  <c r="D110" i="10"/>
  <c r="E110" i="10"/>
  <c r="F110" i="10"/>
  <c r="G110" i="10"/>
  <c r="H110" i="10"/>
  <c r="I110" i="10"/>
  <c r="J110" i="10"/>
  <c r="K110" i="10"/>
  <c r="L110" i="10"/>
  <c r="M110" i="10"/>
  <c r="N110" i="10"/>
  <c r="O110" i="10"/>
  <c r="D111" i="10"/>
  <c r="E111" i="10"/>
  <c r="F111" i="10"/>
  <c r="G111" i="10"/>
  <c r="H111" i="10"/>
  <c r="I111" i="10"/>
  <c r="J111" i="10"/>
  <c r="K111" i="10"/>
  <c r="L111" i="10"/>
  <c r="M111" i="10"/>
  <c r="N111" i="10"/>
  <c r="O111" i="10"/>
  <c r="D112" i="10"/>
  <c r="E112" i="10"/>
  <c r="F112" i="10"/>
  <c r="G112" i="10"/>
  <c r="H112" i="10"/>
  <c r="I112" i="10"/>
  <c r="J112" i="10"/>
  <c r="K112" i="10"/>
  <c r="L112" i="10"/>
  <c r="M112" i="10"/>
  <c r="N112" i="10"/>
  <c r="O112" i="10"/>
  <c r="D113" i="10"/>
  <c r="E113" i="10"/>
  <c r="F113" i="10"/>
  <c r="G113" i="10"/>
  <c r="H113" i="10"/>
  <c r="I113" i="10"/>
  <c r="J113" i="10"/>
  <c r="K113" i="10"/>
  <c r="L113" i="10"/>
  <c r="M113" i="10"/>
  <c r="N113" i="10"/>
  <c r="O113" i="10"/>
  <c r="D114" i="10"/>
  <c r="E114" i="10"/>
  <c r="F114" i="10"/>
  <c r="G114" i="10"/>
  <c r="H114" i="10"/>
  <c r="I114" i="10"/>
  <c r="J114" i="10"/>
  <c r="K114" i="10"/>
  <c r="L114" i="10"/>
  <c r="M114" i="10"/>
  <c r="N114" i="10"/>
  <c r="O114" i="10"/>
  <c r="D115" i="10"/>
  <c r="E115" i="10"/>
  <c r="F115" i="10"/>
  <c r="G115" i="10"/>
  <c r="H115" i="10"/>
  <c r="I115" i="10"/>
  <c r="J115" i="10"/>
  <c r="K115" i="10"/>
  <c r="L115" i="10"/>
  <c r="M115" i="10"/>
  <c r="N115" i="10"/>
  <c r="O115" i="10"/>
  <c r="D116" i="10"/>
  <c r="E116" i="10"/>
  <c r="F116" i="10"/>
  <c r="G116" i="10"/>
  <c r="H116" i="10"/>
  <c r="I116" i="10"/>
  <c r="J116" i="10"/>
  <c r="K116" i="10"/>
  <c r="L116" i="10"/>
  <c r="M116" i="10"/>
  <c r="N116" i="10"/>
  <c r="O116" i="10"/>
  <c r="D120" i="10"/>
  <c r="E120" i="10"/>
  <c r="F120" i="10"/>
  <c r="G120" i="10"/>
  <c r="H120" i="10"/>
  <c r="I120" i="10"/>
  <c r="J120" i="10"/>
  <c r="K120" i="10"/>
  <c r="L120" i="10"/>
  <c r="M120" i="10"/>
  <c r="N120" i="10"/>
  <c r="O120" i="10"/>
  <c r="D121" i="10"/>
  <c r="E121" i="10"/>
  <c r="F121" i="10"/>
  <c r="G121" i="10"/>
  <c r="H121" i="10"/>
  <c r="I121" i="10"/>
  <c r="J121" i="10"/>
  <c r="K121" i="10"/>
  <c r="L121" i="10"/>
  <c r="M121" i="10"/>
  <c r="N121" i="10"/>
  <c r="O121" i="10"/>
  <c r="D122" i="10"/>
  <c r="E122" i="10"/>
  <c r="F122" i="10"/>
  <c r="G122" i="10"/>
  <c r="H122" i="10"/>
  <c r="I122" i="10"/>
  <c r="J122" i="10"/>
  <c r="K122" i="10"/>
  <c r="L122" i="10"/>
  <c r="M122" i="10"/>
  <c r="N122" i="10"/>
  <c r="O122" i="10"/>
  <c r="D123" i="10"/>
  <c r="E123" i="10"/>
  <c r="F123" i="10"/>
  <c r="G123" i="10"/>
  <c r="H123" i="10"/>
  <c r="I123" i="10"/>
  <c r="J123" i="10"/>
  <c r="K123" i="10"/>
  <c r="L123" i="10"/>
  <c r="M123" i="10"/>
  <c r="N123" i="10"/>
  <c r="O123" i="10"/>
  <c r="D124" i="10"/>
  <c r="E124" i="10"/>
  <c r="F124" i="10"/>
  <c r="G124" i="10"/>
  <c r="H124" i="10"/>
  <c r="I124" i="10"/>
  <c r="J124" i="10"/>
  <c r="K124" i="10"/>
  <c r="L124" i="10"/>
  <c r="M124" i="10"/>
  <c r="N124" i="10"/>
  <c r="O124" i="10"/>
  <c r="D125" i="10"/>
  <c r="E125" i="10"/>
  <c r="F125" i="10"/>
  <c r="G125" i="10"/>
  <c r="H125" i="10"/>
  <c r="I125" i="10"/>
  <c r="J125" i="10"/>
  <c r="K125" i="10"/>
  <c r="L125" i="10"/>
  <c r="M125" i="10"/>
  <c r="N125" i="10"/>
  <c r="O125" i="10"/>
  <c r="D126" i="10"/>
  <c r="E126" i="10"/>
  <c r="F126" i="10"/>
  <c r="G126" i="10"/>
  <c r="H126" i="10"/>
  <c r="I126" i="10"/>
  <c r="J126" i="10"/>
  <c r="K126" i="10"/>
  <c r="L126" i="10"/>
  <c r="M126" i="10"/>
  <c r="N126" i="10"/>
  <c r="O126" i="10"/>
  <c r="D127" i="10"/>
  <c r="E127" i="10"/>
  <c r="F127" i="10"/>
  <c r="G127" i="10"/>
  <c r="H127" i="10"/>
  <c r="I127" i="10"/>
  <c r="J127" i="10"/>
  <c r="K127" i="10"/>
  <c r="L127" i="10"/>
  <c r="M127" i="10"/>
  <c r="N127" i="10"/>
  <c r="O127" i="10"/>
  <c r="D131" i="10"/>
  <c r="E131" i="10"/>
  <c r="F131" i="10"/>
  <c r="G131" i="10"/>
  <c r="H131" i="10"/>
  <c r="I131" i="10"/>
  <c r="J131" i="10"/>
  <c r="K131" i="10"/>
  <c r="L131" i="10"/>
  <c r="M131" i="10"/>
  <c r="N131" i="10"/>
  <c r="O131" i="10"/>
  <c r="D132" i="10"/>
  <c r="E132" i="10"/>
  <c r="F132" i="10"/>
  <c r="G132" i="10"/>
  <c r="H132" i="10"/>
  <c r="I132" i="10"/>
  <c r="J132" i="10"/>
  <c r="K132" i="10"/>
  <c r="L132" i="10"/>
  <c r="M132" i="10"/>
  <c r="N132" i="10"/>
  <c r="O132" i="10"/>
  <c r="D133" i="10"/>
  <c r="E133" i="10"/>
  <c r="F133" i="10"/>
  <c r="G133" i="10"/>
  <c r="H133" i="10"/>
  <c r="I133" i="10"/>
  <c r="J133" i="10"/>
  <c r="K133" i="10"/>
  <c r="L133" i="10"/>
  <c r="M133" i="10"/>
  <c r="N133" i="10"/>
  <c r="O133" i="10"/>
  <c r="D134" i="10"/>
  <c r="E134" i="10"/>
  <c r="F134" i="10"/>
  <c r="G134" i="10"/>
  <c r="H134" i="10"/>
  <c r="I134" i="10"/>
  <c r="J134" i="10"/>
  <c r="K134" i="10"/>
  <c r="L134" i="10"/>
  <c r="M134" i="10"/>
  <c r="N134" i="10"/>
  <c r="O134" i="10"/>
  <c r="D135" i="10"/>
  <c r="E135" i="10"/>
  <c r="F135" i="10"/>
  <c r="G135" i="10"/>
  <c r="H135" i="10"/>
  <c r="I135" i="10"/>
  <c r="J135" i="10"/>
  <c r="K135" i="10"/>
  <c r="L135" i="10"/>
  <c r="M135" i="10"/>
  <c r="N135" i="10"/>
  <c r="O135" i="10"/>
  <c r="D136" i="10"/>
  <c r="E136" i="10"/>
  <c r="F136" i="10"/>
  <c r="G136" i="10"/>
  <c r="H136" i="10"/>
  <c r="I136" i="10"/>
  <c r="J136" i="10"/>
  <c r="K136" i="10"/>
  <c r="L136" i="10"/>
  <c r="M136" i="10"/>
  <c r="N136" i="10"/>
  <c r="O136" i="10"/>
  <c r="D137" i="10"/>
  <c r="E137" i="10"/>
  <c r="F137" i="10"/>
  <c r="G137" i="10"/>
  <c r="H137" i="10"/>
  <c r="I137" i="10"/>
  <c r="J137" i="10"/>
  <c r="K137" i="10"/>
  <c r="L137" i="10"/>
  <c r="M137" i="10"/>
  <c r="N137" i="10"/>
  <c r="O137" i="10"/>
  <c r="D138" i="10"/>
  <c r="E138" i="10"/>
  <c r="F138" i="10"/>
  <c r="G138" i="10"/>
  <c r="H138" i="10"/>
  <c r="I138" i="10"/>
  <c r="J138" i="10"/>
  <c r="K138" i="10"/>
  <c r="L138" i="10"/>
  <c r="M138" i="10"/>
  <c r="N138" i="10"/>
  <c r="O138" i="10"/>
  <c r="D109" i="11"/>
  <c r="E109" i="11"/>
  <c r="F109" i="11"/>
  <c r="G109" i="11"/>
  <c r="H109" i="11"/>
  <c r="I109" i="11"/>
  <c r="J109" i="11"/>
  <c r="K109" i="11"/>
  <c r="L109" i="11"/>
  <c r="M109" i="11"/>
  <c r="N109" i="11"/>
  <c r="O109" i="11"/>
  <c r="D110" i="11"/>
  <c r="E110" i="11"/>
  <c r="F110" i="11"/>
  <c r="G110" i="11"/>
  <c r="H110" i="11"/>
  <c r="I110" i="11"/>
  <c r="J110" i="11"/>
  <c r="K110" i="11"/>
  <c r="L110" i="11"/>
  <c r="M110" i="11"/>
  <c r="N110" i="11"/>
  <c r="O110" i="11"/>
  <c r="D111" i="11"/>
  <c r="E111" i="11"/>
  <c r="F111" i="11"/>
  <c r="G111" i="11"/>
  <c r="H111" i="11"/>
  <c r="I111" i="11"/>
  <c r="J111" i="11"/>
  <c r="K111" i="11"/>
  <c r="L111" i="11"/>
  <c r="M111" i="11"/>
  <c r="N111" i="11"/>
  <c r="O111" i="11"/>
  <c r="D112" i="11"/>
  <c r="E112" i="11"/>
  <c r="F112" i="11"/>
  <c r="G112" i="11"/>
  <c r="H112" i="11"/>
  <c r="I112" i="11"/>
  <c r="J112" i="11"/>
  <c r="K112" i="11"/>
  <c r="L112" i="11"/>
  <c r="M112" i="11"/>
  <c r="N112" i="11"/>
  <c r="O112" i="11"/>
  <c r="D113" i="11"/>
  <c r="E113" i="11"/>
  <c r="F113" i="11"/>
  <c r="G113" i="11"/>
  <c r="H113" i="11"/>
  <c r="I113" i="11"/>
  <c r="J113" i="11"/>
  <c r="K113" i="11"/>
  <c r="L113" i="11"/>
  <c r="M113" i="11"/>
  <c r="N113" i="11"/>
  <c r="O113" i="11"/>
  <c r="D114" i="11"/>
  <c r="E114" i="11"/>
  <c r="F114" i="11"/>
  <c r="G114" i="11"/>
  <c r="H114" i="11"/>
  <c r="I114" i="11"/>
  <c r="J114" i="11"/>
  <c r="K114" i="11"/>
  <c r="L114" i="11"/>
  <c r="M114" i="11"/>
  <c r="N114" i="11"/>
  <c r="O114" i="11"/>
  <c r="D115" i="11"/>
  <c r="E115" i="11"/>
  <c r="F115" i="11"/>
  <c r="G115" i="11"/>
  <c r="H115" i="11"/>
  <c r="I115" i="11"/>
  <c r="J115" i="11"/>
  <c r="K115" i="11"/>
  <c r="L115" i="11"/>
  <c r="M115" i="11"/>
  <c r="N115" i="11"/>
  <c r="O115" i="11"/>
  <c r="D116" i="11"/>
  <c r="E116" i="11"/>
  <c r="F116" i="11"/>
  <c r="G116" i="11"/>
  <c r="H116" i="11"/>
  <c r="I116" i="11"/>
  <c r="J116" i="11"/>
  <c r="K116" i="11"/>
  <c r="L116" i="11"/>
  <c r="M116" i="11"/>
  <c r="N116" i="11"/>
  <c r="O116" i="11"/>
  <c r="D120" i="11"/>
  <c r="E120" i="11"/>
  <c r="F120" i="11"/>
  <c r="G120" i="11"/>
  <c r="H120" i="11"/>
  <c r="I120" i="11"/>
  <c r="J120" i="11"/>
  <c r="K120" i="11"/>
  <c r="L120" i="11"/>
  <c r="M120" i="11"/>
  <c r="N120" i="11"/>
  <c r="O120" i="11"/>
  <c r="D121" i="11"/>
  <c r="E121" i="11"/>
  <c r="F121" i="11"/>
  <c r="G121" i="11"/>
  <c r="H121" i="11"/>
  <c r="I121" i="11"/>
  <c r="J121" i="11"/>
  <c r="K121" i="11"/>
  <c r="L121" i="11"/>
  <c r="M121" i="11"/>
  <c r="N121" i="11"/>
  <c r="O121" i="11"/>
  <c r="D122" i="11"/>
  <c r="E122" i="11"/>
  <c r="F122" i="11"/>
  <c r="G122" i="11"/>
  <c r="H122" i="11"/>
  <c r="I122" i="11"/>
  <c r="J122" i="11"/>
  <c r="K122" i="11"/>
  <c r="L122" i="11"/>
  <c r="M122" i="11"/>
  <c r="N122" i="11"/>
  <c r="O122" i="11"/>
  <c r="D123" i="11"/>
  <c r="E123" i="11"/>
  <c r="F123" i="11"/>
  <c r="G123" i="11"/>
  <c r="H123" i="11"/>
  <c r="I123" i="11"/>
  <c r="J123" i="11"/>
  <c r="K123" i="11"/>
  <c r="L123" i="11"/>
  <c r="M123" i="11"/>
  <c r="N123" i="11"/>
  <c r="O123" i="11"/>
  <c r="D124" i="11"/>
  <c r="E124" i="11"/>
  <c r="F124" i="11"/>
  <c r="G124" i="11"/>
  <c r="H124" i="11"/>
  <c r="I124" i="11"/>
  <c r="J124" i="11"/>
  <c r="K124" i="11"/>
  <c r="L124" i="11"/>
  <c r="M124" i="11"/>
  <c r="N124" i="11"/>
  <c r="O124" i="11"/>
  <c r="D125" i="11"/>
  <c r="E125" i="11"/>
  <c r="F125" i="11"/>
  <c r="G125" i="11"/>
  <c r="H125" i="11"/>
  <c r="I125" i="11"/>
  <c r="J125" i="11"/>
  <c r="K125" i="11"/>
  <c r="L125" i="11"/>
  <c r="M125" i="11"/>
  <c r="N125" i="11"/>
  <c r="O125" i="11"/>
  <c r="D126" i="11"/>
  <c r="E126" i="11"/>
  <c r="F126" i="11"/>
  <c r="G126" i="11"/>
  <c r="H126" i="11"/>
  <c r="I126" i="11"/>
  <c r="J126" i="11"/>
  <c r="K126" i="11"/>
  <c r="L126" i="11"/>
  <c r="M126" i="11"/>
  <c r="N126" i="11"/>
  <c r="O126" i="11"/>
  <c r="D127" i="11"/>
  <c r="E127" i="11"/>
  <c r="F127" i="11"/>
  <c r="G127" i="11"/>
  <c r="H127" i="11"/>
  <c r="I127" i="11"/>
  <c r="J127" i="11"/>
  <c r="K127" i="11"/>
  <c r="L127" i="11"/>
  <c r="M127" i="11"/>
  <c r="N127" i="11"/>
  <c r="O127" i="11"/>
  <c r="D131" i="11"/>
  <c r="E131" i="11"/>
  <c r="F131" i="11"/>
  <c r="G131" i="11"/>
  <c r="H131" i="11"/>
  <c r="I131" i="11"/>
  <c r="J131" i="11"/>
  <c r="K131" i="11"/>
  <c r="L131" i="11"/>
  <c r="M131" i="11"/>
  <c r="N131" i="11"/>
  <c r="O131" i="11"/>
  <c r="D132" i="11"/>
  <c r="E132" i="11"/>
  <c r="F132" i="11"/>
  <c r="G132" i="11"/>
  <c r="H132" i="11"/>
  <c r="I132" i="11"/>
  <c r="J132" i="11"/>
  <c r="K132" i="11"/>
  <c r="L132" i="11"/>
  <c r="M132" i="11"/>
  <c r="N132" i="11"/>
  <c r="O132" i="11"/>
  <c r="D133" i="11"/>
  <c r="E133" i="11"/>
  <c r="F133" i="11"/>
  <c r="G133" i="11"/>
  <c r="H133" i="11"/>
  <c r="I133" i="11"/>
  <c r="J133" i="11"/>
  <c r="K133" i="11"/>
  <c r="L133" i="11"/>
  <c r="M133" i="11"/>
  <c r="N133" i="11"/>
  <c r="O133" i="11"/>
  <c r="D134" i="11"/>
  <c r="E134" i="11"/>
  <c r="F134" i="11"/>
  <c r="G134" i="11"/>
  <c r="H134" i="11"/>
  <c r="I134" i="11"/>
  <c r="J134" i="11"/>
  <c r="K134" i="11"/>
  <c r="L134" i="11"/>
  <c r="M134" i="11"/>
  <c r="N134" i="11"/>
  <c r="O134" i="11"/>
  <c r="D135" i="11"/>
  <c r="E135" i="11"/>
  <c r="F135" i="11"/>
  <c r="G135" i="11"/>
  <c r="H135" i="11"/>
  <c r="I135" i="11"/>
  <c r="J135" i="11"/>
  <c r="K135" i="11"/>
  <c r="L135" i="11"/>
  <c r="M135" i="11"/>
  <c r="N135" i="11"/>
  <c r="O135" i="11"/>
  <c r="D136" i="11"/>
  <c r="E136" i="11"/>
  <c r="F136" i="11"/>
  <c r="G136" i="11"/>
  <c r="H136" i="11"/>
  <c r="I136" i="11"/>
  <c r="J136" i="11"/>
  <c r="K136" i="11"/>
  <c r="L136" i="11"/>
  <c r="M136" i="11"/>
  <c r="N136" i="11"/>
  <c r="O136" i="11"/>
  <c r="D137" i="11"/>
  <c r="E137" i="11"/>
  <c r="F137" i="11"/>
  <c r="G137" i="11"/>
  <c r="H137" i="11"/>
  <c r="I137" i="11"/>
  <c r="J137" i="11"/>
  <c r="K137" i="11"/>
  <c r="L137" i="11"/>
  <c r="M137" i="11"/>
  <c r="N137" i="11"/>
  <c r="O137" i="11"/>
  <c r="D138" i="11"/>
  <c r="E138" i="11"/>
  <c r="F138" i="11"/>
  <c r="G138" i="11"/>
  <c r="H138" i="11"/>
  <c r="I138" i="11"/>
  <c r="J138" i="11"/>
  <c r="K138" i="11"/>
  <c r="L138" i="11"/>
  <c r="M138" i="11"/>
  <c r="N138" i="11"/>
  <c r="O138" i="11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D109" i="13"/>
  <c r="E109" i="13"/>
  <c r="F109" i="13"/>
  <c r="G109" i="13"/>
  <c r="H109" i="13"/>
  <c r="I109" i="13"/>
  <c r="J109" i="13"/>
  <c r="K109" i="13"/>
  <c r="L109" i="13"/>
  <c r="M109" i="13"/>
  <c r="N109" i="13"/>
  <c r="O109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D111" i="13"/>
  <c r="E111" i="13"/>
  <c r="F111" i="13"/>
  <c r="G111" i="13"/>
  <c r="H111" i="13"/>
  <c r="I111" i="13"/>
  <c r="J111" i="13"/>
  <c r="K111" i="13"/>
  <c r="L111" i="13"/>
  <c r="M111" i="13"/>
  <c r="N111" i="13"/>
  <c r="O111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D113" i="13"/>
  <c r="E113" i="13"/>
  <c r="F113" i="13"/>
  <c r="G113" i="13"/>
  <c r="H113" i="13"/>
  <c r="I113" i="13"/>
  <c r="J113" i="13"/>
  <c r="K113" i="13"/>
  <c r="L113" i="13"/>
  <c r="M113" i="13"/>
  <c r="N113" i="13"/>
  <c r="O113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D116" i="13"/>
  <c r="E116" i="13"/>
  <c r="F116" i="13"/>
  <c r="G116" i="13"/>
  <c r="H116" i="13"/>
  <c r="I116" i="13"/>
  <c r="J116" i="13"/>
  <c r="K116" i="13"/>
  <c r="L116" i="13"/>
  <c r="M116" i="13"/>
  <c r="N116" i="13"/>
  <c r="O116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D121" i="13"/>
  <c r="E121" i="13"/>
  <c r="F121" i="13"/>
  <c r="G121" i="13"/>
  <c r="H121" i="13"/>
  <c r="I121" i="13"/>
  <c r="J121" i="13"/>
  <c r="K121" i="13"/>
  <c r="L121" i="13"/>
  <c r="M121" i="13"/>
  <c r="N121" i="13"/>
  <c r="O121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D126" i="13"/>
  <c r="E126" i="13"/>
  <c r="F126" i="13"/>
  <c r="G126" i="13"/>
  <c r="H126" i="13"/>
  <c r="I126" i="13"/>
  <c r="J126" i="13"/>
  <c r="K126" i="13"/>
  <c r="L126" i="13"/>
  <c r="M126" i="13"/>
  <c r="N126" i="13"/>
  <c r="O126" i="13"/>
  <c r="D127" i="13"/>
  <c r="E127" i="13"/>
  <c r="F127" i="13"/>
  <c r="G127" i="13"/>
  <c r="H127" i="13"/>
  <c r="I127" i="13"/>
  <c r="J127" i="13"/>
  <c r="K127" i="13"/>
  <c r="L127" i="13"/>
  <c r="M127" i="13"/>
  <c r="N127" i="13"/>
  <c r="O127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D135" i="13"/>
  <c r="E135" i="13"/>
  <c r="F135" i="13"/>
  <c r="G135" i="13"/>
  <c r="H135" i="13"/>
  <c r="I135" i="13"/>
  <c r="J135" i="13"/>
  <c r="K135" i="13"/>
  <c r="L135" i="13"/>
  <c r="M135" i="13"/>
  <c r="N135" i="13"/>
  <c r="O135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D137" i="13"/>
  <c r="E137" i="13"/>
  <c r="F137" i="13"/>
  <c r="G137" i="13"/>
  <c r="H137" i="13"/>
  <c r="I137" i="13"/>
  <c r="J137" i="13"/>
  <c r="K137" i="13"/>
  <c r="L137" i="13"/>
  <c r="M137" i="13"/>
  <c r="N137" i="13"/>
  <c r="O137" i="13"/>
  <c r="D138" i="13"/>
  <c r="E138" i="13"/>
  <c r="F138" i="13"/>
  <c r="G138" i="13"/>
  <c r="H138" i="13"/>
  <c r="I138" i="13"/>
  <c r="J138" i="13"/>
  <c r="K138" i="13"/>
  <c r="L138" i="13"/>
  <c r="M138" i="13"/>
  <c r="N138" i="13"/>
  <c r="O138" i="13"/>
  <c r="AY181" i="14"/>
  <c r="AY179" i="14"/>
  <c r="AY177" i="14"/>
  <c r="AY175" i="14"/>
  <c r="AX181" i="14"/>
  <c r="AX179" i="14"/>
  <c r="AX177" i="14"/>
  <c r="AX175" i="14"/>
  <c r="AX260" i="14"/>
  <c r="AW175" i="14"/>
  <c r="AW177" i="14"/>
  <c r="AW179" i="14"/>
  <c r="AW181" i="14"/>
  <c r="AW260" i="14"/>
  <c r="AV181" i="14"/>
  <c r="AV179" i="14"/>
  <c r="AV177" i="14"/>
  <c r="AV175" i="14"/>
  <c r="AU175" i="14"/>
  <c r="AU177" i="14"/>
  <c r="AU179" i="14"/>
  <c r="AU181" i="14"/>
  <c r="AU260" i="14"/>
  <c r="AT181" i="14"/>
  <c r="AT179" i="14"/>
  <c r="AT177" i="14"/>
  <c r="AT175" i="14"/>
  <c r="AS175" i="14"/>
  <c r="AS177" i="14"/>
  <c r="AS179" i="14"/>
  <c r="AS181" i="14"/>
  <c r="AS260" i="14"/>
  <c r="AR181" i="14"/>
  <c r="AR179" i="14"/>
  <c r="AR177" i="14"/>
  <c r="AR175" i="14"/>
  <c r="AQ181" i="14"/>
  <c r="AQ179" i="14"/>
  <c r="AQ177" i="14"/>
  <c r="AQ175" i="14"/>
  <c r="AQ260" i="14"/>
  <c r="AP181" i="14"/>
  <c r="AP179" i="14"/>
  <c r="AP177" i="14"/>
  <c r="AP175" i="14"/>
  <c r="AO175" i="14"/>
  <c r="AO177" i="14"/>
  <c r="AO179" i="14"/>
  <c r="AO181" i="14"/>
  <c r="AO260" i="14"/>
  <c r="AN181" i="14"/>
  <c r="AN179" i="14"/>
  <c r="AN177" i="14"/>
  <c r="AN175" i="14"/>
  <c r="AM175" i="14"/>
  <c r="AM177" i="14"/>
  <c r="AM179" i="14"/>
  <c r="AM181" i="14"/>
  <c r="AM260" i="14"/>
  <c r="AL181" i="14"/>
  <c r="AL179" i="14"/>
  <c r="AL177" i="14"/>
  <c r="AL175" i="14"/>
  <c r="AK175" i="14"/>
  <c r="AK177" i="14"/>
  <c r="AK179" i="14"/>
  <c r="AK181" i="14"/>
  <c r="AK260" i="14"/>
  <c r="AJ181" i="14"/>
  <c r="AJ179" i="14"/>
  <c r="AJ177" i="14"/>
  <c r="AJ175" i="14"/>
  <c r="AI181" i="14"/>
  <c r="AI179" i="14"/>
  <c r="AI177" i="14"/>
  <c r="AI175" i="14"/>
  <c r="AI260" i="14"/>
  <c r="AH181" i="14"/>
  <c r="AH179" i="14"/>
  <c r="AH177" i="14"/>
  <c r="AH175" i="14"/>
  <c r="AH260" i="14"/>
  <c r="AG175" i="14"/>
  <c r="AG177" i="14"/>
  <c r="AG179" i="14"/>
  <c r="AG181" i="14"/>
  <c r="AG260" i="14"/>
  <c r="AF181" i="14"/>
  <c r="AF179" i="14"/>
  <c r="AF177" i="14"/>
  <c r="AF175" i="14"/>
  <c r="AE175" i="14"/>
  <c r="AE177" i="14"/>
  <c r="AE179" i="14"/>
  <c r="AE181" i="14"/>
  <c r="AE260" i="14"/>
  <c r="AD181" i="14"/>
  <c r="AD179" i="14"/>
  <c r="AD177" i="14"/>
  <c r="AD175" i="14"/>
  <c r="AD260" i="14"/>
  <c r="AC175" i="14"/>
  <c r="AC177" i="14"/>
  <c r="AC179" i="14"/>
  <c r="AC181" i="14"/>
  <c r="AC260" i="14"/>
  <c r="AB181" i="14"/>
  <c r="AB179" i="14"/>
  <c r="AB177" i="14"/>
  <c r="AB175" i="14"/>
  <c r="AA181" i="14"/>
  <c r="AA179" i="14"/>
  <c r="AA177" i="14"/>
  <c r="AA175" i="14"/>
  <c r="Z181" i="14"/>
  <c r="Z179" i="14"/>
  <c r="Z177" i="14"/>
  <c r="Z175" i="14"/>
  <c r="Y175" i="14"/>
  <c r="Y177" i="14"/>
  <c r="Y179" i="14"/>
  <c r="Y181" i="14"/>
  <c r="Y260" i="14"/>
  <c r="X181" i="14"/>
  <c r="X179" i="14"/>
  <c r="X177" i="14"/>
  <c r="X175" i="14"/>
  <c r="W175" i="14"/>
  <c r="W177" i="14"/>
  <c r="W179" i="14"/>
  <c r="W181" i="14"/>
  <c r="W260" i="14"/>
  <c r="V181" i="14"/>
  <c r="V179" i="14"/>
  <c r="V177" i="14"/>
  <c r="V175" i="14"/>
  <c r="U175" i="14"/>
  <c r="U177" i="14"/>
  <c r="U179" i="14"/>
  <c r="U181" i="14"/>
  <c r="U260" i="14"/>
  <c r="T181" i="14"/>
  <c r="T179" i="14"/>
  <c r="T177" i="14"/>
  <c r="T175" i="14"/>
  <c r="S181" i="14"/>
  <c r="S179" i="14"/>
  <c r="S177" i="14"/>
  <c r="S175" i="14"/>
  <c r="S260" i="14"/>
  <c r="R181" i="14"/>
  <c r="R179" i="14"/>
  <c r="R177" i="14"/>
  <c r="R175" i="14"/>
  <c r="R260" i="14"/>
  <c r="Q175" i="14"/>
  <c r="Q177" i="14"/>
  <c r="Q179" i="14"/>
  <c r="Q181" i="14"/>
  <c r="Q260" i="14"/>
  <c r="P181" i="14"/>
  <c r="P179" i="14"/>
  <c r="P177" i="14"/>
  <c r="P175" i="14"/>
  <c r="O175" i="14"/>
  <c r="O177" i="14"/>
  <c r="O179" i="14"/>
  <c r="O181" i="14"/>
  <c r="O260" i="14"/>
  <c r="N181" i="14"/>
  <c r="N179" i="14"/>
  <c r="N177" i="14"/>
  <c r="N175" i="14"/>
  <c r="N260" i="14"/>
  <c r="M175" i="14"/>
  <c r="M177" i="14"/>
  <c r="M179" i="14"/>
  <c r="M181" i="14"/>
  <c r="M260" i="14"/>
  <c r="L181" i="14"/>
  <c r="L179" i="14"/>
  <c r="L177" i="14"/>
  <c r="L175" i="14"/>
  <c r="K181" i="14"/>
  <c r="K179" i="14"/>
  <c r="K177" i="14"/>
  <c r="K175" i="14"/>
  <c r="J181" i="14"/>
  <c r="J179" i="14"/>
  <c r="J177" i="14"/>
  <c r="J175" i="14"/>
  <c r="I175" i="14"/>
  <c r="I177" i="14"/>
  <c r="I179" i="14"/>
  <c r="I181" i="14"/>
  <c r="I260" i="14"/>
  <c r="H181" i="14"/>
  <c r="H179" i="14"/>
  <c r="H177" i="14"/>
  <c r="H175" i="14"/>
  <c r="G175" i="14"/>
  <c r="G177" i="14"/>
  <c r="G179" i="14"/>
  <c r="G181" i="14"/>
  <c r="G260" i="14"/>
  <c r="F181" i="14"/>
  <c r="F179" i="14"/>
  <c r="F177" i="14"/>
  <c r="F175" i="14"/>
  <c r="E175" i="14"/>
  <c r="E177" i="14"/>
  <c r="E179" i="14"/>
  <c r="E181" i="14"/>
  <c r="E260" i="14"/>
  <c r="D181" i="14"/>
  <c r="D179" i="14"/>
  <c r="D177" i="14"/>
  <c r="D175" i="14"/>
  <c r="AZ14" i="15"/>
  <c r="AY259" i="15"/>
  <c r="AY181" i="15"/>
  <c r="AY179" i="15"/>
  <c r="AY177" i="15"/>
  <c r="AY175" i="15"/>
  <c r="AY260" i="15"/>
  <c r="AY14" i="15"/>
  <c r="AX259" i="15"/>
  <c r="AX181" i="15"/>
  <c r="AX179" i="15"/>
  <c r="AX177" i="15"/>
  <c r="AX175" i="15"/>
  <c r="AX260" i="15"/>
  <c r="AX14" i="15"/>
  <c r="AW259" i="15"/>
  <c r="AW181" i="15"/>
  <c r="AW179" i="15"/>
  <c r="AW177" i="15"/>
  <c r="AW175" i="15"/>
  <c r="AW260" i="15"/>
  <c r="AW14" i="15"/>
  <c r="AV259" i="15"/>
  <c r="AV181" i="15"/>
  <c r="AV179" i="15"/>
  <c r="AV177" i="15"/>
  <c r="AV175" i="15"/>
  <c r="AU175" i="15"/>
  <c r="AU177" i="15"/>
  <c r="AU179" i="15"/>
  <c r="AU181" i="15"/>
  <c r="AU260" i="15"/>
  <c r="AV14" i="15"/>
  <c r="AU259" i="15"/>
  <c r="AU14" i="15"/>
  <c r="AT259" i="15"/>
  <c r="AT181" i="15"/>
  <c r="AT179" i="15"/>
  <c r="AT177" i="15"/>
  <c r="AT175" i="15"/>
  <c r="AT260" i="15"/>
  <c r="AS175" i="15"/>
  <c r="AS177" i="15"/>
  <c r="AS179" i="15"/>
  <c r="AS181" i="15"/>
  <c r="AS260" i="15"/>
  <c r="AT14" i="15"/>
  <c r="AS259" i="15"/>
  <c r="AS14" i="15"/>
  <c r="AR259" i="15"/>
  <c r="AR181" i="15"/>
  <c r="AR179" i="15"/>
  <c r="AR177" i="15"/>
  <c r="AR175" i="15"/>
  <c r="AR14" i="15"/>
  <c r="AQ259" i="15"/>
  <c r="AQ181" i="15"/>
  <c r="AQ179" i="15"/>
  <c r="AQ177" i="15"/>
  <c r="AQ175" i="15"/>
  <c r="AQ14" i="15"/>
  <c r="AP259" i="15"/>
  <c r="AP181" i="15"/>
  <c r="AP179" i="15"/>
  <c r="AP177" i="15"/>
  <c r="AP175" i="15"/>
  <c r="AO175" i="15"/>
  <c r="AO177" i="15"/>
  <c r="AO179" i="15"/>
  <c r="AO181" i="15"/>
  <c r="AO260" i="15"/>
  <c r="AP14" i="15"/>
  <c r="AO259" i="15"/>
  <c r="AO14" i="15"/>
  <c r="AN259" i="15"/>
  <c r="AN181" i="15"/>
  <c r="AN179" i="15"/>
  <c r="AN177" i="15"/>
  <c r="AN175" i="15"/>
  <c r="AM175" i="15"/>
  <c r="AM177" i="15"/>
  <c r="AM179" i="15"/>
  <c r="AM181" i="15"/>
  <c r="AM260" i="15"/>
  <c r="AN14" i="15"/>
  <c r="AM259" i="15"/>
  <c r="AM14" i="15"/>
  <c r="AL259" i="15"/>
  <c r="AL181" i="15"/>
  <c r="AL179" i="15"/>
  <c r="AL177" i="15"/>
  <c r="AL175" i="15"/>
  <c r="AL14" i="15"/>
  <c r="AK259" i="15"/>
  <c r="AK181" i="15"/>
  <c r="AK179" i="15"/>
  <c r="AK177" i="15"/>
  <c r="AK175" i="15"/>
  <c r="AK260" i="15"/>
  <c r="AK14" i="15"/>
  <c r="AJ259" i="15"/>
  <c r="AJ181" i="15"/>
  <c r="AJ179" i="15"/>
  <c r="AJ177" i="15"/>
  <c r="AJ175" i="15"/>
  <c r="AJ14" i="15"/>
  <c r="AI259" i="15"/>
  <c r="AI181" i="15"/>
  <c r="AI179" i="15"/>
  <c r="AI177" i="15"/>
  <c r="AI175" i="15"/>
  <c r="AI14" i="15"/>
  <c r="AH259" i="15"/>
  <c r="AH181" i="15"/>
  <c r="AH179" i="15"/>
  <c r="AH175" i="15"/>
  <c r="AH177" i="15"/>
  <c r="AH260" i="15"/>
  <c r="AH14" i="15"/>
  <c r="AG259" i="15"/>
  <c r="AG181" i="15"/>
  <c r="AG179" i="15"/>
  <c r="AG177" i="15"/>
  <c r="AG175" i="15"/>
  <c r="AG260" i="15"/>
  <c r="AG14" i="15"/>
  <c r="AF259" i="15"/>
  <c r="AF181" i="15"/>
  <c r="AF179" i="15"/>
  <c r="AF177" i="15"/>
  <c r="AF175" i="15"/>
  <c r="AF14" i="15"/>
  <c r="AE259" i="15"/>
  <c r="AE181" i="15"/>
  <c r="AE179" i="15"/>
  <c r="AE177" i="15"/>
  <c r="AE175" i="15"/>
  <c r="AE260" i="15"/>
  <c r="AE14" i="15"/>
  <c r="AD259" i="15"/>
  <c r="AD181" i="15"/>
  <c r="AD179" i="15"/>
  <c r="AD177" i="15"/>
  <c r="AD175" i="15"/>
  <c r="AD14" i="15"/>
  <c r="AC259" i="15"/>
  <c r="AC181" i="15"/>
  <c r="AC179" i="15"/>
  <c r="AC177" i="15"/>
  <c r="AC175" i="15"/>
  <c r="AC260" i="15"/>
  <c r="AC14" i="15"/>
  <c r="AB259" i="15"/>
  <c r="AB181" i="15"/>
  <c r="AB179" i="15"/>
  <c r="AB177" i="15"/>
  <c r="AB175" i="15"/>
  <c r="AB14" i="15"/>
  <c r="AA259" i="15"/>
  <c r="AA181" i="15"/>
  <c r="AA179" i="15"/>
  <c r="AA177" i="15"/>
  <c r="AA175" i="15"/>
  <c r="AA14" i="15"/>
  <c r="Z259" i="15"/>
  <c r="Z181" i="15"/>
  <c r="Z179" i="15"/>
  <c r="Z175" i="15"/>
  <c r="Z177" i="15"/>
  <c r="Z260" i="15"/>
  <c r="Z14" i="15"/>
  <c r="Y259" i="15"/>
  <c r="Y181" i="15"/>
  <c r="Y179" i="15"/>
  <c r="Y177" i="15"/>
  <c r="Y175" i="15"/>
  <c r="Y260" i="15"/>
  <c r="Y14" i="15"/>
  <c r="X259" i="15"/>
  <c r="X181" i="15"/>
  <c r="X179" i="15"/>
  <c r="X177" i="15"/>
  <c r="X175" i="15"/>
  <c r="X14" i="15"/>
  <c r="W259" i="15"/>
  <c r="W181" i="15"/>
  <c r="W179" i="15"/>
  <c r="W177" i="15"/>
  <c r="W175" i="15"/>
  <c r="W260" i="15"/>
  <c r="W14" i="15"/>
  <c r="V259" i="15"/>
  <c r="V181" i="15"/>
  <c r="V179" i="15"/>
  <c r="V177" i="15"/>
  <c r="V175" i="15"/>
  <c r="V14" i="15"/>
  <c r="U259" i="15"/>
  <c r="U181" i="15"/>
  <c r="U179" i="15"/>
  <c r="U177" i="15"/>
  <c r="U175" i="15"/>
  <c r="U260" i="15"/>
  <c r="U14" i="15"/>
  <c r="T259" i="15"/>
  <c r="T181" i="15"/>
  <c r="T179" i="15"/>
  <c r="T177" i="15"/>
  <c r="T175" i="15"/>
  <c r="T14" i="15"/>
  <c r="S259" i="15"/>
  <c r="S181" i="15"/>
  <c r="S179" i="15"/>
  <c r="S177" i="15"/>
  <c r="S175" i="15"/>
  <c r="S14" i="15"/>
  <c r="R259" i="15"/>
  <c r="R181" i="15"/>
  <c r="R179" i="15"/>
  <c r="R175" i="15"/>
  <c r="R177" i="15"/>
  <c r="R260" i="15"/>
  <c r="R14" i="15"/>
  <c r="Q259" i="15"/>
  <c r="Q181" i="15"/>
  <c r="Q179" i="15"/>
  <c r="Q177" i="15"/>
  <c r="Q175" i="15"/>
  <c r="Q260" i="15"/>
  <c r="Q14" i="15"/>
  <c r="P259" i="15"/>
  <c r="P181" i="15"/>
  <c r="P179" i="15"/>
  <c r="P177" i="15"/>
  <c r="P175" i="15"/>
  <c r="P14" i="15"/>
  <c r="O259" i="15"/>
  <c r="O181" i="15"/>
  <c r="O179" i="15"/>
  <c r="O177" i="15"/>
  <c r="O175" i="15"/>
  <c r="O260" i="15"/>
  <c r="O14" i="15"/>
  <c r="N259" i="15"/>
  <c r="N181" i="15"/>
  <c r="N179" i="15"/>
  <c r="N177" i="15"/>
  <c r="N175" i="15"/>
  <c r="N14" i="15"/>
  <c r="M259" i="15"/>
  <c r="M181" i="15"/>
  <c r="M179" i="15"/>
  <c r="M177" i="15"/>
  <c r="M175" i="15"/>
  <c r="M260" i="15"/>
  <c r="M14" i="15"/>
  <c r="L259" i="15"/>
  <c r="L181" i="15"/>
  <c r="L179" i="15"/>
  <c r="L177" i="15"/>
  <c r="L175" i="15"/>
  <c r="L14" i="15"/>
  <c r="K259" i="15"/>
  <c r="K181" i="15"/>
  <c r="K179" i="15"/>
  <c r="K177" i="15"/>
  <c r="K175" i="15"/>
  <c r="K14" i="15"/>
  <c r="J259" i="15"/>
  <c r="J181" i="15"/>
  <c r="J179" i="15"/>
  <c r="J175" i="15"/>
  <c r="J177" i="15"/>
  <c r="J260" i="15"/>
  <c r="J14" i="15"/>
  <c r="I259" i="15"/>
  <c r="I181" i="15"/>
  <c r="I179" i="15"/>
  <c r="I177" i="15"/>
  <c r="I175" i="15"/>
  <c r="I260" i="15"/>
  <c r="I14" i="15"/>
  <c r="H259" i="15"/>
  <c r="H181" i="15"/>
  <c r="H179" i="15"/>
  <c r="H177" i="15"/>
  <c r="H175" i="15"/>
  <c r="H14" i="15"/>
  <c r="G259" i="15"/>
  <c r="G181" i="15"/>
  <c r="G179" i="15"/>
  <c r="G177" i="15"/>
  <c r="G175" i="15"/>
  <c r="G260" i="15"/>
  <c r="G14" i="15"/>
  <c r="F259" i="15"/>
  <c r="F181" i="15"/>
  <c r="F179" i="15"/>
  <c r="F177" i="15"/>
  <c r="F175" i="15"/>
  <c r="F14" i="15"/>
  <c r="E259" i="15"/>
  <c r="E181" i="15"/>
  <c r="E179" i="15"/>
  <c r="E177" i="15"/>
  <c r="E175" i="15"/>
  <c r="E260" i="15"/>
  <c r="E14" i="15"/>
  <c r="D259" i="15"/>
  <c r="D181" i="15"/>
  <c r="D179" i="15"/>
  <c r="D177" i="15"/>
  <c r="D175" i="15"/>
  <c r="AY14" i="16"/>
  <c r="AY15" i="16"/>
  <c r="AY16" i="16"/>
  <c r="AY10" i="16"/>
  <c r="AY13" i="16"/>
  <c r="AX14" i="16"/>
  <c r="AX15" i="16"/>
  <c r="AX16" i="16"/>
  <c r="AX10" i="16"/>
  <c r="AX13" i="16"/>
  <c r="B21" i="16"/>
  <c r="AY21" i="16"/>
  <c r="B22" i="16"/>
  <c r="AY22" i="16"/>
  <c r="AY29" i="16"/>
  <c r="AX29" i="16"/>
  <c r="AW14" i="16"/>
  <c r="AW15" i="16"/>
  <c r="AW16" i="16"/>
  <c r="AW29" i="16"/>
  <c r="AV14" i="16"/>
  <c r="AV15" i="16"/>
  <c r="AV16" i="16"/>
  <c r="AV10" i="16"/>
  <c r="AV13" i="16"/>
  <c r="AV29" i="16"/>
  <c r="AU14" i="16"/>
  <c r="AU15" i="16"/>
  <c r="AU16" i="16"/>
  <c r="AU10" i="16"/>
  <c r="AU13" i="16"/>
  <c r="AU29" i="16"/>
  <c r="AT14" i="16"/>
  <c r="AT15" i="16"/>
  <c r="AT16" i="16"/>
  <c r="AT29" i="16"/>
  <c r="AS14" i="16"/>
  <c r="AS15" i="16"/>
  <c r="AS16" i="16"/>
  <c r="AS29" i="16"/>
  <c r="AR14" i="16"/>
  <c r="AR15" i="16"/>
  <c r="AR16" i="16"/>
  <c r="AR10" i="16"/>
  <c r="AR13" i="16"/>
  <c r="AR29" i="16"/>
  <c r="AQ14" i="16"/>
  <c r="AQ15" i="16"/>
  <c r="AQ16" i="16"/>
  <c r="AQ10" i="16"/>
  <c r="AQ13" i="16"/>
  <c r="AQ29" i="16"/>
  <c r="AP14" i="16"/>
  <c r="AP15" i="16"/>
  <c r="AP16" i="16"/>
  <c r="AP10" i="16"/>
  <c r="AP13" i="16"/>
  <c r="AP29" i="16"/>
  <c r="AO14" i="16"/>
  <c r="AO15" i="16"/>
  <c r="AO16" i="16"/>
  <c r="AO29" i="16"/>
  <c r="AN14" i="16"/>
  <c r="AN15" i="16"/>
  <c r="AN16" i="16"/>
  <c r="AN10" i="16"/>
  <c r="AN13" i="16"/>
  <c r="AN29" i="16"/>
  <c r="AM14" i="16"/>
  <c r="AM15" i="16"/>
  <c r="AM16" i="16"/>
  <c r="AM10" i="16"/>
  <c r="AM13" i="16"/>
  <c r="AM29" i="16"/>
  <c r="AL14" i="16"/>
  <c r="AL15" i="16"/>
  <c r="AL16" i="16"/>
  <c r="AL10" i="16"/>
  <c r="AL13" i="16"/>
  <c r="AL29" i="16"/>
  <c r="AK14" i="16"/>
  <c r="AK15" i="16"/>
  <c r="AK16" i="16"/>
  <c r="AK29" i="16"/>
  <c r="AJ14" i="16"/>
  <c r="AJ15" i="16"/>
  <c r="AJ16" i="16"/>
  <c r="AJ10" i="16"/>
  <c r="AJ13" i="16"/>
  <c r="AI14" i="16"/>
  <c r="AI15" i="16"/>
  <c r="AI16" i="16"/>
  <c r="AI10" i="16"/>
  <c r="AI13" i="16"/>
  <c r="AJ21" i="16"/>
  <c r="AJ29" i="16"/>
  <c r="AJ22" i="16"/>
  <c r="AI29" i="16"/>
  <c r="AH14" i="16"/>
  <c r="AH15" i="16"/>
  <c r="AH16" i="16"/>
  <c r="AH29" i="16"/>
  <c r="AG14" i="16"/>
  <c r="AG15" i="16"/>
  <c r="AG16" i="16"/>
  <c r="AG10" i="16"/>
  <c r="AG13" i="16"/>
  <c r="AG29" i="16"/>
  <c r="AF14" i="16"/>
  <c r="AF15" i="16"/>
  <c r="AF16" i="16"/>
  <c r="AF10" i="16"/>
  <c r="AF13" i="16"/>
  <c r="AE14" i="16"/>
  <c r="AE15" i="16"/>
  <c r="AE16" i="16"/>
  <c r="AE10" i="16"/>
  <c r="AE13" i="16"/>
  <c r="AF21" i="16"/>
  <c r="AF29" i="16"/>
  <c r="AE29" i="16"/>
  <c r="AD14" i="16"/>
  <c r="AD15" i="16"/>
  <c r="AD16" i="16"/>
  <c r="AD10" i="16"/>
  <c r="AD13" i="16"/>
  <c r="AE22" i="16"/>
  <c r="AD29" i="16"/>
  <c r="AC14" i="16"/>
  <c r="AC15" i="16"/>
  <c r="AC16" i="16"/>
  <c r="AC29" i="16"/>
  <c r="AB14" i="16"/>
  <c r="AB15" i="16"/>
  <c r="AB16" i="16"/>
  <c r="AB10" i="16"/>
  <c r="AB13" i="16"/>
  <c r="AB29" i="16"/>
  <c r="AA14" i="16"/>
  <c r="AA15" i="16"/>
  <c r="AA16" i="16"/>
  <c r="AA10" i="16"/>
  <c r="AA13" i="16"/>
  <c r="AA29" i="16"/>
  <c r="Z14" i="16"/>
  <c r="Z15" i="16"/>
  <c r="Z16" i="16"/>
  <c r="Z10" i="16"/>
  <c r="Z13" i="16"/>
  <c r="Z29" i="16"/>
  <c r="Y14" i="16"/>
  <c r="Y15" i="16"/>
  <c r="Y16" i="16"/>
  <c r="X14" i="16"/>
  <c r="X15" i="16"/>
  <c r="X16" i="16"/>
  <c r="X10" i="16"/>
  <c r="X13" i="16"/>
  <c r="Y21" i="16"/>
  <c r="Y29" i="16"/>
  <c r="Y22" i="16"/>
  <c r="X29" i="16"/>
  <c r="W14" i="16"/>
  <c r="W15" i="16"/>
  <c r="W16" i="16"/>
  <c r="W10" i="16"/>
  <c r="W13" i="16"/>
  <c r="W29" i="16"/>
  <c r="V14" i="16"/>
  <c r="V15" i="16"/>
  <c r="V16" i="16"/>
  <c r="V29" i="16"/>
  <c r="U14" i="16"/>
  <c r="U15" i="16"/>
  <c r="U16" i="16"/>
  <c r="U10" i="16"/>
  <c r="U13" i="16"/>
  <c r="U29" i="16"/>
  <c r="T14" i="16"/>
  <c r="T15" i="16"/>
  <c r="T16" i="16"/>
  <c r="T29" i="16"/>
  <c r="S14" i="16"/>
  <c r="S15" i="16"/>
  <c r="S16" i="16"/>
  <c r="S10" i="16"/>
  <c r="S13" i="16"/>
  <c r="S29" i="16"/>
  <c r="R14" i="16"/>
  <c r="R15" i="16"/>
  <c r="R16" i="16"/>
  <c r="R29" i="16"/>
  <c r="Q14" i="16"/>
  <c r="Q15" i="16"/>
  <c r="Q16" i="16"/>
  <c r="Q10" i="16"/>
  <c r="Q13" i="16"/>
  <c r="P14" i="16"/>
  <c r="P15" i="16"/>
  <c r="P16" i="16"/>
  <c r="P10" i="16"/>
  <c r="P13" i="16"/>
  <c r="Q22" i="16"/>
  <c r="Q29" i="16"/>
  <c r="Q21" i="16"/>
  <c r="P29" i="16"/>
  <c r="O14" i="16"/>
  <c r="O15" i="16"/>
  <c r="O16" i="16"/>
  <c r="O10" i="16"/>
  <c r="O13" i="16"/>
  <c r="O29" i="16"/>
  <c r="N14" i="16"/>
  <c r="N15" i="16"/>
  <c r="N16" i="16"/>
  <c r="N29" i="16"/>
  <c r="M14" i="16"/>
  <c r="M15" i="16"/>
  <c r="M16" i="16"/>
  <c r="M10" i="16"/>
  <c r="M13" i="16"/>
  <c r="M29" i="16"/>
  <c r="L14" i="16"/>
  <c r="L15" i="16"/>
  <c r="L16" i="16"/>
  <c r="L10" i="16"/>
  <c r="L13" i="16"/>
  <c r="K14" i="16"/>
  <c r="K15" i="16"/>
  <c r="K16" i="16"/>
  <c r="K10" i="16"/>
  <c r="K13" i="16"/>
  <c r="L21" i="16"/>
  <c r="L23" i="16"/>
  <c r="L29" i="16"/>
  <c r="L22" i="16"/>
  <c r="L34" i="16"/>
  <c r="L40" i="16"/>
  <c r="K29" i="16"/>
  <c r="J14" i="16"/>
  <c r="J15" i="16"/>
  <c r="J16" i="16"/>
  <c r="I14" i="16"/>
  <c r="I15" i="16"/>
  <c r="I16" i="16"/>
  <c r="I10" i="16"/>
  <c r="I13" i="16"/>
  <c r="J22" i="16"/>
  <c r="J24" i="16"/>
  <c r="J29" i="16"/>
  <c r="J45" i="16"/>
  <c r="J51" i="16"/>
  <c r="I29" i="16"/>
  <c r="H21" i="16"/>
  <c r="H22" i="16"/>
  <c r="H24" i="16"/>
  <c r="H23" i="16"/>
  <c r="H29" i="16"/>
  <c r="H34" i="16"/>
  <c r="H40" i="16"/>
  <c r="H45" i="16"/>
  <c r="H51" i="16"/>
  <c r="G14" i="16"/>
  <c r="H15" i="16"/>
  <c r="G15" i="16"/>
  <c r="G29" i="16"/>
  <c r="F14" i="16"/>
  <c r="F15" i="16"/>
  <c r="F16" i="16"/>
  <c r="D27" i="16"/>
  <c r="D29" i="16"/>
  <c r="E27" i="16"/>
  <c r="E29" i="16"/>
  <c r="F27" i="16"/>
  <c r="F29" i="16"/>
  <c r="E14" i="16"/>
  <c r="E15" i="16"/>
  <c r="E16" i="16"/>
  <c r="E10" i="16"/>
  <c r="E13" i="16"/>
  <c r="E30" i="16"/>
  <c r="D14" i="16"/>
  <c r="D15" i="16"/>
  <c r="D16" i="16"/>
  <c r="D21" i="16"/>
  <c r="D30" i="16"/>
  <c r="D22" i="16"/>
  <c r="D34" i="16"/>
  <c r="D40" i="16"/>
  <c r="AY14" i="17"/>
  <c r="AY15" i="17"/>
  <c r="AY16" i="17"/>
  <c r="AY10" i="17"/>
  <c r="AY13" i="17"/>
  <c r="AY17" i="17"/>
  <c r="AY29" i="17"/>
  <c r="AX14" i="17"/>
  <c r="AX15" i="17"/>
  <c r="AX16" i="17"/>
  <c r="AX17" i="17"/>
  <c r="AX29" i="17"/>
  <c r="AW14" i="17"/>
  <c r="AW15" i="17"/>
  <c r="AW16" i="17"/>
  <c r="AW10" i="17"/>
  <c r="AW13" i="17"/>
  <c r="AW17" i="17"/>
  <c r="AW29" i="17"/>
  <c r="AV14" i="17"/>
  <c r="AV15" i="17"/>
  <c r="AV16" i="17"/>
  <c r="AV10" i="17"/>
  <c r="AV13" i="17"/>
  <c r="AV17" i="17"/>
  <c r="AV29" i="17"/>
  <c r="AU14" i="17"/>
  <c r="AU15" i="17"/>
  <c r="AU16" i="17"/>
  <c r="AU10" i="17"/>
  <c r="AU13" i="17"/>
  <c r="AU17" i="17"/>
  <c r="AU29" i="17"/>
  <c r="AT14" i="17"/>
  <c r="AT15" i="17"/>
  <c r="AT16" i="17"/>
  <c r="AT17" i="17"/>
  <c r="AT29" i="17"/>
  <c r="AS14" i="17"/>
  <c r="AS15" i="17"/>
  <c r="AS16" i="17"/>
  <c r="AS17" i="17"/>
  <c r="AS29" i="17"/>
  <c r="AR14" i="17"/>
  <c r="AR15" i="17"/>
  <c r="AR16" i="17"/>
  <c r="AR17" i="17"/>
  <c r="AR29" i="17"/>
  <c r="AQ14" i="17"/>
  <c r="AQ15" i="17"/>
  <c r="AQ16" i="17"/>
  <c r="AQ10" i="17"/>
  <c r="AQ13" i="17"/>
  <c r="AQ17" i="17"/>
  <c r="AQ29" i="17"/>
  <c r="AP14" i="17"/>
  <c r="AP15" i="17"/>
  <c r="AP16" i="17"/>
  <c r="AP17" i="17"/>
  <c r="AP29" i="17"/>
  <c r="AO14" i="17"/>
  <c r="AO15" i="17"/>
  <c r="AO16" i="17"/>
  <c r="AO10" i="17"/>
  <c r="AO13" i="17"/>
  <c r="AO17" i="17"/>
  <c r="AO29" i="17"/>
  <c r="AN14" i="17"/>
  <c r="AN15" i="17"/>
  <c r="AN16" i="17"/>
  <c r="AN17" i="17"/>
  <c r="AN29" i="17"/>
  <c r="AM14" i="17"/>
  <c r="AM15" i="17"/>
  <c r="AM16" i="17"/>
  <c r="AM10" i="17"/>
  <c r="AM13" i="17"/>
  <c r="AM17" i="17"/>
  <c r="AM29" i="17"/>
  <c r="AL14" i="17"/>
  <c r="AL15" i="17"/>
  <c r="AL16" i="17"/>
  <c r="AL17" i="17"/>
  <c r="AL29" i="17"/>
  <c r="AK14" i="17"/>
  <c r="AK15" i="17"/>
  <c r="AK16" i="17"/>
  <c r="AK17" i="17"/>
  <c r="AK29" i="17"/>
  <c r="AJ14" i="17"/>
  <c r="AJ15" i="17"/>
  <c r="AJ16" i="17"/>
  <c r="AJ17" i="17"/>
  <c r="AJ29" i="17"/>
  <c r="AI14" i="17"/>
  <c r="AI15" i="17"/>
  <c r="AI16" i="17"/>
  <c r="AI10" i="17"/>
  <c r="AI13" i="17"/>
  <c r="AI17" i="17"/>
  <c r="AI29" i="17"/>
  <c r="AH14" i="17"/>
  <c r="AH15" i="17"/>
  <c r="AH16" i="17"/>
  <c r="AH17" i="17"/>
  <c r="AH29" i="17"/>
  <c r="AG14" i="17"/>
  <c r="AG15" i="17"/>
  <c r="AG16" i="17"/>
  <c r="AG10" i="17"/>
  <c r="AG13" i="17"/>
  <c r="AG17" i="17"/>
  <c r="AG29" i="17"/>
  <c r="AF14" i="17"/>
  <c r="AF15" i="17"/>
  <c r="AF16" i="17"/>
  <c r="AF10" i="17"/>
  <c r="AF13" i="17"/>
  <c r="AF17" i="17"/>
  <c r="AF29" i="17"/>
  <c r="AE14" i="17"/>
  <c r="AE15" i="17"/>
  <c r="AE16" i="17"/>
  <c r="AE10" i="17"/>
  <c r="AE13" i="17"/>
  <c r="AE17" i="17"/>
  <c r="AE29" i="17"/>
  <c r="AD14" i="17"/>
  <c r="AD15" i="17"/>
  <c r="AD16" i="17"/>
  <c r="AD17" i="17"/>
  <c r="AD29" i="17"/>
  <c r="AC14" i="17"/>
  <c r="AC15" i="17"/>
  <c r="AC16" i="17"/>
  <c r="AC17" i="17"/>
  <c r="AC29" i="17"/>
  <c r="AB14" i="17"/>
  <c r="AB15" i="17"/>
  <c r="AB16" i="17"/>
  <c r="AB10" i="17"/>
  <c r="AB13" i="17"/>
  <c r="AB17" i="17"/>
  <c r="AB29" i="17"/>
  <c r="AA14" i="17"/>
  <c r="AA15" i="17"/>
  <c r="AA16" i="17"/>
  <c r="AA10" i="17"/>
  <c r="AA13" i="17"/>
  <c r="AA17" i="17"/>
  <c r="AA29" i="17"/>
  <c r="Z14" i="17"/>
  <c r="Z15" i="17"/>
  <c r="Z16" i="17"/>
  <c r="Z17" i="17"/>
  <c r="Z29" i="17"/>
  <c r="Y14" i="17"/>
  <c r="Y15" i="17"/>
  <c r="Y16" i="17"/>
  <c r="Y10" i="17"/>
  <c r="Y13" i="17"/>
  <c r="Y17" i="17"/>
  <c r="Y29" i="17"/>
  <c r="X14" i="17"/>
  <c r="X15" i="17"/>
  <c r="X16" i="17"/>
  <c r="X17" i="17"/>
  <c r="X29" i="17"/>
  <c r="W14" i="17"/>
  <c r="W15" i="17"/>
  <c r="W16" i="17"/>
  <c r="W17" i="17"/>
  <c r="W29" i="17"/>
  <c r="V14" i="17"/>
  <c r="V15" i="17"/>
  <c r="V16" i="17"/>
  <c r="V17" i="17"/>
  <c r="V29" i="17"/>
  <c r="U14" i="17"/>
  <c r="U15" i="17"/>
  <c r="U16" i="17"/>
  <c r="U10" i="17"/>
  <c r="U13" i="17"/>
  <c r="U17" i="17"/>
  <c r="U29" i="17"/>
  <c r="T14" i="17"/>
  <c r="T15" i="17"/>
  <c r="T16" i="17"/>
  <c r="T10" i="17"/>
  <c r="T13" i="17"/>
  <c r="T17" i="17"/>
  <c r="T29" i="17"/>
  <c r="S14" i="17"/>
  <c r="S15" i="17"/>
  <c r="S16" i="17"/>
  <c r="S17" i="17"/>
  <c r="S29" i="17"/>
  <c r="R14" i="17"/>
  <c r="R15" i="17"/>
  <c r="R16" i="17"/>
  <c r="R10" i="17"/>
  <c r="R13" i="17"/>
  <c r="R17" i="17"/>
  <c r="R29" i="17"/>
  <c r="Q14" i="17"/>
  <c r="Q15" i="17"/>
  <c r="Q16" i="17"/>
  <c r="Q17" i="17"/>
  <c r="Q29" i="17"/>
  <c r="P14" i="17"/>
  <c r="P15" i="17"/>
  <c r="P16" i="17"/>
  <c r="P10" i="17"/>
  <c r="P13" i="17"/>
  <c r="P17" i="17"/>
  <c r="P29" i="17"/>
  <c r="O14" i="17"/>
  <c r="O15" i="17"/>
  <c r="O16" i="17"/>
  <c r="O17" i="17"/>
  <c r="O29" i="17"/>
  <c r="N14" i="17"/>
  <c r="N15" i="17"/>
  <c r="N16" i="17"/>
  <c r="N17" i="17"/>
  <c r="N29" i="17"/>
  <c r="M14" i="17"/>
  <c r="M15" i="17"/>
  <c r="M16" i="17"/>
  <c r="M17" i="17"/>
  <c r="M29" i="17"/>
  <c r="L14" i="17"/>
  <c r="L15" i="17"/>
  <c r="L16" i="17"/>
  <c r="L17" i="17"/>
  <c r="L29" i="17"/>
  <c r="K14" i="17"/>
  <c r="K15" i="17"/>
  <c r="K16" i="17"/>
  <c r="K17" i="17"/>
  <c r="K29" i="17"/>
  <c r="J14" i="17"/>
  <c r="J15" i="17"/>
  <c r="J16" i="17"/>
  <c r="J10" i="17"/>
  <c r="J13" i="17"/>
  <c r="J17" i="17"/>
  <c r="J29" i="17"/>
  <c r="I14" i="17"/>
  <c r="I15" i="17"/>
  <c r="I16" i="17"/>
  <c r="I10" i="17"/>
  <c r="I13" i="17"/>
  <c r="I17" i="17"/>
  <c r="I29" i="17"/>
  <c r="H14" i="17"/>
  <c r="H15" i="17"/>
  <c r="H16" i="17"/>
  <c r="H10" i="17"/>
  <c r="H13" i="17"/>
  <c r="H17" i="17"/>
  <c r="H29" i="17"/>
  <c r="G14" i="17"/>
  <c r="G15" i="17"/>
  <c r="G16" i="17"/>
  <c r="G17" i="17"/>
  <c r="G29" i="17"/>
  <c r="F14" i="17"/>
  <c r="F15" i="17"/>
  <c r="F16" i="17"/>
  <c r="F10" i="17"/>
  <c r="F13" i="17"/>
  <c r="F17" i="17"/>
  <c r="F29" i="17"/>
  <c r="E14" i="17"/>
  <c r="E15" i="17"/>
  <c r="E16" i="17"/>
  <c r="E10" i="17"/>
  <c r="E13" i="17"/>
  <c r="E17" i="17"/>
  <c r="E29" i="17"/>
  <c r="D14" i="17"/>
  <c r="D15" i="17"/>
  <c r="D16" i="17"/>
  <c r="D17" i="17"/>
  <c r="D27" i="17"/>
  <c r="D29" i="17"/>
  <c r="E27" i="17"/>
  <c r="D30" i="17"/>
  <c r="AY14" i="18"/>
  <c r="AY15" i="18"/>
  <c r="AY16" i="18"/>
  <c r="AY17" i="18"/>
  <c r="AY29" i="18"/>
  <c r="AX14" i="18"/>
  <c r="AX15" i="18"/>
  <c r="AX16" i="18"/>
  <c r="AX10" i="18"/>
  <c r="AX13" i="18"/>
  <c r="AX17" i="18"/>
  <c r="AX29" i="18"/>
  <c r="AW14" i="18"/>
  <c r="AW15" i="18"/>
  <c r="AW16" i="18"/>
  <c r="AW10" i="18"/>
  <c r="AW13" i="18"/>
  <c r="AW17" i="18"/>
  <c r="AW29" i="18"/>
  <c r="AV14" i="18"/>
  <c r="AV15" i="18"/>
  <c r="AV16" i="18"/>
  <c r="AV10" i="18"/>
  <c r="AV13" i="18"/>
  <c r="AV17" i="18"/>
  <c r="AV29" i="18"/>
  <c r="AU14" i="18"/>
  <c r="AU15" i="18"/>
  <c r="AU16" i="18"/>
  <c r="AU17" i="18"/>
  <c r="AU29" i="18"/>
  <c r="AT14" i="18"/>
  <c r="AT15" i="18"/>
  <c r="AT16" i="18"/>
  <c r="AT17" i="18"/>
  <c r="AT29" i="18"/>
  <c r="AS14" i="18"/>
  <c r="AS15" i="18"/>
  <c r="AS16" i="18"/>
  <c r="AS17" i="18"/>
  <c r="AS29" i="18"/>
  <c r="AR14" i="18"/>
  <c r="AR15" i="18"/>
  <c r="AR16" i="18"/>
  <c r="AR10" i="18"/>
  <c r="AR13" i="18"/>
  <c r="AR17" i="18"/>
  <c r="AR29" i="18"/>
  <c r="AQ14" i="18"/>
  <c r="AQ15" i="18"/>
  <c r="AQ16" i="18"/>
  <c r="AQ17" i="18"/>
  <c r="AQ29" i="18"/>
  <c r="AP14" i="18"/>
  <c r="AP15" i="18"/>
  <c r="AP16" i="18"/>
  <c r="AP10" i="18"/>
  <c r="AP13" i="18"/>
  <c r="AP17" i="18"/>
  <c r="AP29" i="18"/>
  <c r="AO14" i="18"/>
  <c r="AO15" i="18"/>
  <c r="AO16" i="18"/>
  <c r="AO10" i="18"/>
  <c r="AO13" i="18"/>
  <c r="AO17" i="18"/>
  <c r="AO29" i="18"/>
  <c r="AN14" i="18"/>
  <c r="AN15" i="18"/>
  <c r="AN16" i="18"/>
  <c r="AN10" i="18"/>
  <c r="AN13" i="18"/>
  <c r="AN17" i="18"/>
  <c r="AN29" i="18"/>
  <c r="AM14" i="18"/>
  <c r="AM15" i="18"/>
  <c r="AM16" i="18"/>
  <c r="AM17" i="18"/>
  <c r="AM29" i="18"/>
  <c r="AL14" i="18"/>
  <c r="AL15" i="18"/>
  <c r="AL16" i="18"/>
  <c r="AL17" i="18"/>
  <c r="AL29" i="18"/>
  <c r="AK14" i="18"/>
  <c r="AK15" i="18"/>
  <c r="AK16" i="18"/>
  <c r="AK10" i="18"/>
  <c r="AK13" i="18"/>
  <c r="AK17" i="18"/>
  <c r="AK29" i="18"/>
  <c r="AJ14" i="18"/>
  <c r="AJ15" i="18"/>
  <c r="AJ16" i="18"/>
  <c r="AJ10" i="18"/>
  <c r="AJ13" i="18"/>
  <c r="AJ17" i="18"/>
  <c r="AJ29" i="18"/>
  <c r="AI14" i="18"/>
  <c r="AI15" i="18"/>
  <c r="AI16" i="18"/>
  <c r="AI17" i="18"/>
  <c r="AI29" i="18"/>
  <c r="AH14" i="18"/>
  <c r="AH15" i="18"/>
  <c r="AH16" i="18"/>
  <c r="AH10" i="18"/>
  <c r="AH13" i="18"/>
  <c r="AH17" i="18"/>
  <c r="AH29" i="18"/>
  <c r="AG14" i="18"/>
  <c r="AG15" i="18"/>
  <c r="AG16" i="18"/>
  <c r="AG10" i="18"/>
  <c r="AG13" i="18"/>
  <c r="AG17" i="18"/>
  <c r="AG29" i="18"/>
  <c r="AF14" i="18"/>
  <c r="AF15" i="18"/>
  <c r="AF16" i="18"/>
  <c r="AF10" i="18"/>
  <c r="AF13" i="18"/>
  <c r="AF17" i="18"/>
  <c r="AF29" i="18"/>
  <c r="AE14" i="18"/>
  <c r="AE15" i="18"/>
  <c r="AE16" i="18"/>
  <c r="AE17" i="18"/>
  <c r="AE29" i="18"/>
  <c r="AC14" i="18"/>
  <c r="AD15" i="18"/>
  <c r="AC15" i="18"/>
  <c r="AD16" i="18"/>
  <c r="AD21" i="18"/>
  <c r="AD23" i="18"/>
  <c r="AD22" i="18"/>
  <c r="AD29" i="18"/>
  <c r="AD33" i="18"/>
  <c r="AC16" i="18"/>
  <c r="AD17" i="18"/>
  <c r="AC10" i="18"/>
  <c r="AC13" i="18"/>
  <c r="AD14" i="18"/>
  <c r="AC17" i="18"/>
  <c r="AC29" i="18"/>
  <c r="AB14" i="18"/>
  <c r="AB15" i="18"/>
  <c r="AB16" i="18"/>
  <c r="AB17" i="18"/>
  <c r="AB29" i="18"/>
  <c r="AA14" i="18"/>
  <c r="AA15" i="18"/>
  <c r="AA16" i="18"/>
  <c r="AA10" i="18"/>
  <c r="AA13" i="18"/>
  <c r="AA17" i="18"/>
  <c r="AA29" i="18"/>
  <c r="Z14" i="18"/>
  <c r="Z15" i="18"/>
  <c r="Z16" i="18"/>
  <c r="Z10" i="18"/>
  <c r="Z13" i="18"/>
  <c r="Z17" i="18"/>
  <c r="Y14" i="18"/>
  <c r="Y15" i="18"/>
  <c r="Y16" i="18"/>
  <c r="Y10" i="18"/>
  <c r="Y13" i="18"/>
  <c r="B21" i="18"/>
  <c r="Z21" i="18"/>
  <c r="Z29" i="18"/>
  <c r="Y17" i="18"/>
  <c r="Y29" i="18"/>
  <c r="X14" i="18"/>
  <c r="X15" i="18"/>
  <c r="X16" i="18"/>
  <c r="X10" i="18"/>
  <c r="X13" i="18"/>
  <c r="Y21" i="18"/>
  <c r="X17" i="18"/>
  <c r="X29" i="18"/>
  <c r="W14" i="18"/>
  <c r="W15" i="18"/>
  <c r="W16" i="18"/>
  <c r="W17" i="18"/>
  <c r="W29" i="18"/>
  <c r="V14" i="18"/>
  <c r="V15" i="18"/>
  <c r="V16" i="18"/>
  <c r="V10" i="18"/>
  <c r="V13" i="18"/>
  <c r="V17" i="18"/>
  <c r="V29" i="18"/>
  <c r="U14" i="18"/>
  <c r="U15" i="18"/>
  <c r="U16" i="18"/>
  <c r="U10" i="18"/>
  <c r="U13" i="18"/>
  <c r="U17" i="18"/>
  <c r="U29" i="18"/>
  <c r="T14" i="18"/>
  <c r="T15" i="18"/>
  <c r="T16" i="18"/>
  <c r="T17" i="18"/>
  <c r="T29" i="18"/>
  <c r="S14" i="18"/>
  <c r="S15" i="18"/>
  <c r="S16" i="18"/>
  <c r="S17" i="18"/>
  <c r="S29" i="18"/>
  <c r="R14" i="18"/>
  <c r="R15" i="18"/>
  <c r="R16" i="18"/>
  <c r="R10" i="18"/>
  <c r="R13" i="18"/>
  <c r="R17" i="18"/>
  <c r="R29" i="18"/>
  <c r="Q14" i="18"/>
  <c r="Q15" i="18"/>
  <c r="Q16" i="18"/>
  <c r="Q10" i="18"/>
  <c r="Q13" i="18"/>
  <c r="Q17" i="18"/>
  <c r="Q29" i="18"/>
  <c r="P14" i="18"/>
  <c r="P15" i="18"/>
  <c r="P16" i="18"/>
  <c r="P10" i="18"/>
  <c r="P13" i="18"/>
  <c r="P17" i="18"/>
  <c r="P29" i="18"/>
  <c r="O14" i="18"/>
  <c r="O15" i="18"/>
  <c r="O16" i="18"/>
  <c r="O17" i="18"/>
  <c r="O29" i="18"/>
  <c r="N14" i="18"/>
  <c r="N15" i="18"/>
  <c r="N16" i="18"/>
  <c r="N17" i="18"/>
  <c r="N29" i="18"/>
  <c r="M14" i="18"/>
  <c r="M15" i="18"/>
  <c r="M16" i="18"/>
  <c r="M10" i="18"/>
  <c r="M13" i="18"/>
  <c r="N21" i="18"/>
  <c r="M17" i="18"/>
  <c r="M29" i="18"/>
  <c r="L14" i="18"/>
  <c r="L15" i="18"/>
  <c r="L16" i="18"/>
  <c r="L17" i="18"/>
  <c r="L29" i="18"/>
  <c r="K14" i="18"/>
  <c r="K15" i="18"/>
  <c r="K16" i="18"/>
  <c r="K10" i="18"/>
  <c r="K13" i="18"/>
  <c r="K17" i="18"/>
  <c r="K29" i="18"/>
  <c r="J14" i="18"/>
  <c r="J15" i="18"/>
  <c r="J16" i="18"/>
  <c r="J10" i="18"/>
  <c r="J13" i="18"/>
  <c r="J17" i="18"/>
  <c r="I14" i="18"/>
  <c r="I15" i="18"/>
  <c r="I16" i="18"/>
  <c r="I10" i="18"/>
  <c r="I13" i="18"/>
  <c r="J21" i="18"/>
  <c r="J29" i="18"/>
  <c r="I17" i="18"/>
  <c r="I29" i="18"/>
  <c r="H14" i="18"/>
  <c r="H15" i="18"/>
  <c r="H16" i="18"/>
  <c r="H10" i="18"/>
  <c r="H13" i="18"/>
  <c r="I21" i="18"/>
  <c r="H17" i="18"/>
  <c r="H29" i="18"/>
  <c r="G14" i="18"/>
  <c r="G15" i="18"/>
  <c r="G16" i="18"/>
  <c r="G17" i="18"/>
  <c r="G29" i="18"/>
  <c r="F14" i="18"/>
  <c r="F15" i="18"/>
  <c r="F16" i="18"/>
  <c r="F10" i="18"/>
  <c r="F13" i="18"/>
  <c r="F17" i="18"/>
  <c r="F29" i="18"/>
  <c r="E14" i="18"/>
  <c r="E15" i="18"/>
  <c r="E16" i="18"/>
  <c r="E10" i="18"/>
  <c r="E13" i="18"/>
  <c r="E17" i="18"/>
  <c r="E29" i="18"/>
  <c r="D14" i="18"/>
  <c r="D15" i="18"/>
  <c r="D16" i="18"/>
  <c r="D17" i="18"/>
  <c r="AZ17" i="18"/>
  <c r="D27" i="18"/>
  <c r="D29" i="18"/>
  <c r="E27" i="18"/>
  <c r="D30" i="18"/>
  <c r="B21" i="17"/>
  <c r="D133" i="19"/>
  <c r="E133" i="19"/>
  <c r="F133" i="19"/>
  <c r="G133" i="19"/>
  <c r="H133" i="19"/>
  <c r="I133" i="19"/>
  <c r="J133" i="19"/>
  <c r="K133" i="19"/>
  <c r="L133" i="19"/>
  <c r="M133" i="19"/>
  <c r="N133" i="19"/>
  <c r="O133" i="19"/>
  <c r="P133" i="19"/>
  <c r="Q133" i="19"/>
  <c r="R133" i="19"/>
  <c r="S133" i="19"/>
  <c r="T133" i="19"/>
  <c r="U133" i="19"/>
  <c r="V133" i="19"/>
  <c r="W133" i="19"/>
  <c r="X133" i="19"/>
  <c r="Y133" i="19"/>
  <c r="Z133" i="19"/>
  <c r="AA133" i="19"/>
  <c r="AB133" i="19"/>
  <c r="AC133" i="19"/>
  <c r="AD133" i="19"/>
  <c r="AE133" i="19"/>
  <c r="AF133" i="19"/>
  <c r="AG133" i="19"/>
  <c r="AH133" i="19"/>
  <c r="AI133" i="19"/>
  <c r="AJ133" i="19"/>
  <c r="AK133" i="19"/>
  <c r="AL133" i="19"/>
  <c r="AM133" i="19"/>
  <c r="AN133" i="19"/>
  <c r="AO133" i="19"/>
  <c r="AP133" i="19"/>
  <c r="AQ133" i="19"/>
  <c r="AR133" i="19"/>
  <c r="AS133" i="19"/>
  <c r="AT133" i="19"/>
  <c r="AU133" i="19"/>
  <c r="AV133" i="19"/>
  <c r="AW133" i="19"/>
  <c r="AX133" i="19"/>
  <c r="C133" i="19"/>
  <c r="D127" i="19"/>
  <c r="E127" i="19"/>
  <c r="F127" i="19"/>
  <c r="G127" i="19"/>
  <c r="H127" i="19"/>
  <c r="I127" i="19"/>
  <c r="J127" i="19"/>
  <c r="K127" i="19"/>
  <c r="L127" i="19"/>
  <c r="M127" i="19"/>
  <c r="N127" i="19"/>
  <c r="O127" i="19"/>
  <c r="P127" i="19"/>
  <c r="Q127" i="19"/>
  <c r="R127" i="19"/>
  <c r="S127" i="19"/>
  <c r="T127" i="19"/>
  <c r="U127" i="19"/>
  <c r="V127" i="19"/>
  <c r="W127" i="19"/>
  <c r="X127" i="19"/>
  <c r="Y127" i="19"/>
  <c r="Z127" i="19"/>
  <c r="AA127" i="19"/>
  <c r="AB127" i="19"/>
  <c r="AC127" i="19"/>
  <c r="AD127" i="19"/>
  <c r="AE127" i="19"/>
  <c r="AF127" i="19"/>
  <c r="AG127" i="19"/>
  <c r="AH127" i="19"/>
  <c r="AI127" i="19"/>
  <c r="AJ127" i="19"/>
  <c r="AK127" i="19"/>
  <c r="AL127" i="19"/>
  <c r="AM127" i="19"/>
  <c r="AN127" i="19"/>
  <c r="AO127" i="19"/>
  <c r="AP127" i="19"/>
  <c r="AQ127" i="19"/>
  <c r="AR127" i="19"/>
  <c r="AS127" i="19"/>
  <c r="AT127" i="19"/>
  <c r="AU127" i="19"/>
  <c r="AV127" i="19"/>
  <c r="AW127" i="19"/>
  <c r="AX127" i="19"/>
  <c r="C127" i="19"/>
  <c r="D121" i="19"/>
  <c r="E121" i="19"/>
  <c r="F121" i="19"/>
  <c r="G121" i="19"/>
  <c r="H121" i="19"/>
  <c r="I121" i="19"/>
  <c r="J121" i="19"/>
  <c r="K121" i="19"/>
  <c r="L121" i="19"/>
  <c r="M121" i="19"/>
  <c r="N121" i="19"/>
  <c r="O121" i="19"/>
  <c r="P121" i="19"/>
  <c r="Q121" i="19"/>
  <c r="R121" i="19"/>
  <c r="S121" i="19"/>
  <c r="T121" i="19"/>
  <c r="U121" i="19"/>
  <c r="V121" i="19"/>
  <c r="W121" i="19"/>
  <c r="X121" i="19"/>
  <c r="Y121" i="19"/>
  <c r="Z121" i="19"/>
  <c r="AA121" i="19"/>
  <c r="AB121" i="19"/>
  <c r="AC121" i="19"/>
  <c r="AD121" i="19"/>
  <c r="AE121" i="19"/>
  <c r="AF121" i="19"/>
  <c r="AG121" i="19"/>
  <c r="AH121" i="19"/>
  <c r="AI121" i="19"/>
  <c r="AJ121" i="19"/>
  <c r="AK121" i="19"/>
  <c r="AL121" i="19"/>
  <c r="AM121" i="19"/>
  <c r="AN121" i="19"/>
  <c r="AO121" i="19"/>
  <c r="AP121" i="19"/>
  <c r="AQ121" i="19"/>
  <c r="AR121" i="19"/>
  <c r="AS121" i="19"/>
  <c r="AT121" i="19"/>
  <c r="AU121" i="19"/>
  <c r="AV121" i="19"/>
  <c r="AW121" i="19"/>
  <c r="AX121" i="19"/>
  <c r="C121" i="19"/>
  <c r="D115" i="19"/>
  <c r="E115" i="19"/>
  <c r="F115" i="19"/>
  <c r="G115" i="19"/>
  <c r="H115" i="19"/>
  <c r="I115" i="19"/>
  <c r="J115" i="19"/>
  <c r="K115" i="19"/>
  <c r="L115" i="19"/>
  <c r="M115" i="19"/>
  <c r="N115" i="19"/>
  <c r="O115" i="19"/>
  <c r="P115" i="19"/>
  <c r="Q115" i="19"/>
  <c r="R115" i="19"/>
  <c r="S115" i="19"/>
  <c r="T115" i="19"/>
  <c r="U115" i="19"/>
  <c r="V115" i="19"/>
  <c r="W115" i="19"/>
  <c r="X115" i="19"/>
  <c r="Y115" i="19"/>
  <c r="Z115" i="19"/>
  <c r="AA115" i="19"/>
  <c r="AB115" i="19"/>
  <c r="AC115" i="19"/>
  <c r="AD115" i="19"/>
  <c r="AE115" i="19"/>
  <c r="AF115" i="19"/>
  <c r="AG115" i="19"/>
  <c r="AH115" i="19"/>
  <c r="AI115" i="19"/>
  <c r="AJ115" i="19"/>
  <c r="AK115" i="19"/>
  <c r="AL115" i="19"/>
  <c r="AM115" i="19"/>
  <c r="AN115" i="19"/>
  <c r="AO115" i="19"/>
  <c r="AP115" i="19"/>
  <c r="AQ115" i="19"/>
  <c r="AR115" i="19"/>
  <c r="AS115" i="19"/>
  <c r="AT115" i="19"/>
  <c r="AU115" i="19"/>
  <c r="AV115" i="19"/>
  <c r="AW115" i="19"/>
  <c r="AX115" i="19"/>
  <c r="C115" i="19"/>
  <c r="D109" i="19"/>
  <c r="E109" i="19"/>
  <c r="F109" i="19"/>
  <c r="G109" i="19"/>
  <c r="H109" i="19"/>
  <c r="I109" i="19"/>
  <c r="J109" i="19"/>
  <c r="K109" i="19"/>
  <c r="L109" i="19"/>
  <c r="M109" i="19"/>
  <c r="N109" i="19"/>
  <c r="O109" i="19"/>
  <c r="P109" i="19"/>
  <c r="Q109" i="19"/>
  <c r="R109" i="19"/>
  <c r="S109" i="19"/>
  <c r="T109" i="19"/>
  <c r="U109" i="19"/>
  <c r="V109" i="19"/>
  <c r="W109" i="19"/>
  <c r="X109" i="19"/>
  <c r="Y109" i="19"/>
  <c r="Z109" i="19"/>
  <c r="AA109" i="19"/>
  <c r="AB109" i="19"/>
  <c r="AC109" i="19"/>
  <c r="AD109" i="19"/>
  <c r="AE109" i="19"/>
  <c r="AF109" i="19"/>
  <c r="AG109" i="19"/>
  <c r="AH109" i="19"/>
  <c r="AI109" i="19"/>
  <c r="AJ109" i="19"/>
  <c r="AK109" i="19"/>
  <c r="AL109" i="19"/>
  <c r="AM109" i="19"/>
  <c r="AN109" i="19"/>
  <c r="AO109" i="19"/>
  <c r="AP109" i="19"/>
  <c r="AQ109" i="19"/>
  <c r="AR109" i="19"/>
  <c r="AS109" i="19"/>
  <c r="AT109" i="19"/>
  <c r="AU109" i="19"/>
  <c r="AV109" i="19"/>
  <c r="AW109" i="19"/>
  <c r="AX109" i="19"/>
  <c r="C109" i="19"/>
  <c r="D103" i="19"/>
  <c r="E103" i="19"/>
  <c r="F103" i="19"/>
  <c r="G103" i="19"/>
  <c r="H103" i="19"/>
  <c r="I103" i="19"/>
  <c r="J103" i="19"/>
  <c r="K103" i="19"/>
  <c r="L103" i="19"/>
  <c r="M103" i="19"/>
  <c r="N103" i="19"/>
  <c r="O103" i="19"/>
  <c r="P103" i="19"/>
  <c r="Q103" i="19"/>
  <c r="R103" i="19"/>
  <c r="S103" i="19"/>
  <c r="T103" i="19"/>
  <c r="U103" i="19"/>
  <c r="V103" i="19"/>
  <c r="W103" i="19"/>
  <c r="X103" i="19"/>
  <c r="Y103" i="19"/>
  <c r="Z103" i="19"/>
  <c r="AA103" i="19"/>
  <c r="AB103" i="19"/>
  <c r="AC103" i="19"/>
  <c r="AD103" i="19"/>
  <c r="AE103" i="19"/>
  <c r="AF103" i="19"/>
  <c r="AG103" i="19"/>
  <c r="AH103" i="19"/>
  <c r="AI103" i="19"/>
  <c r="AJ103" i="19"/>
  <c r="AK103" i="19"/>
  <c r="AL103" i="19"/>
  <c r="AM103" i="19"/>
  <c r="AN103" i="19"/>
  <c r="AO103" i="19"/>
  <c r="AP103" i="19"/>
  <c r="AQ103" i="19"/>
  <c r="AR103" i="19"/>
  <c r="AS103" i="19"/>
  <c r="AT103" i="19"/>
  <c r="AU103" i="19"/>
  <c r="AV103" i="19"/>
  <c r="AW103" i="19"/>
  <c r="AX103" i="19"/>
  <c r="C103" i="19"/>
  <c r="C88" i="19"/>
  <c r="D88" i="19"/>
  <c r="E88" i="19"/>
  <c r="F88" i="19"/>
  <c r="G88" i="19"/>
  <c r="H88" i="19"/>
  <c r="I88" i="19"/>
  <c r="J88" i="19"/>
  <c r="K88" i="19"/>
  <c r="L88" i="19"/>
  <c r="M88" i="19"/>
  <c r="N88" i="19"/>
  <c r="O88" i="19"/>
  <c r="P88" i="19"/>
  <c r="Q88" i="19"/>
  <c r="R88" i="19"/>
  <c r="S88" i="19"/>
  <c r="T88" i="19"/>
  <c r="U88" i="19"/>
  <c r="V88" i="19"/>
  <c r="W88" i="19"/>
  <c r="X88" i="19"/>
  <c r="Y88" i="19"/>
  <c r="Z88" i="19"/>
  <c r="AA88" i="19"/>
  <c r="AB88" i="19"/>
  <c r="AC88" i="19"/>
  <c r="AD88" i="19"/>
  <c r="AE88" i="19"/>
  <c r="AF88" i="19"/>
  <c r="AG88" i="19"/>
  <c r="AH88" i="19"/>
  <c r="AI88" i="19"/>
  <c r="AJ88" i="19"/>
  <c r="AK88" i="19"/>
  <c r="AL88" i="19"/>
  <c r="AM88" i="19"/>
  <c r="AN88" i="19"/>
  <c r="AO88" i="19"/>
  <c r="AP88" i="19"/>
  <c r="AQ88" i="19"/>
  <c r="AR88" i="19"/>
  <c r="AS88" i="19"/>
  <c r="AT88" i="19"/>
  <c r="AU88" i="19"/>
  <c r="AV88" i="19"/>
  <c r="AW88" i="19"/>
  <c r="AX88" i="19"/>
  <c r="C89" i="19"/>
  <c r="D89" i="19"/>
  <c r="E89" i="19"/>
  <c r="F89" i="19"/>
  <c r="G89" i="19"/>
  <c r="H89" i="19"/>
  <c r="I89" i="19"/>
  <c r="J89" i="19"/>
  <c r="K89" i="19"/>
  <c r="L89" i="19"/>
  <c r="M89" i="19"/>
  <c r="N89" i="19"/>
  <c r="O89" i="19"/>
  <c r="P89" i="19"/>
  <c r="Q89" i="19"/>
  <c r="R89" i="19"/>
  <c r="S89" i="19"/>
  <c r="T89" i="19"/>
  <c r="U89" i="19"/>
  <c r="V89" i="19"/>
  <c r="W89" i="19"/>
  <c r="X89" i="19"/>
  <c r="Y89" i="19"/>
  <c r="Z89" i="19"/>
  <c r="AA89" i="19"/>
  <c r="AB89" i="19"/>
  <c r="AC89" i="19"/>
  <c r="AD89" i="19"/>
  <c r="AE89" i="19"/>
  <c r="AF89" i="19"/>
  <c r="AG89" i="19"/>
  <c r="AH89" i="19"/>
  <c r="AI89" i="19"/>
  <c r="AJ89" i="19"/>
  <c r="AK89" i="19"/>
  <c r="AL89" i="19"/>
  <c r="AM89" i="19"/>
  <c r="AN89" i="19"/>
  <c r="AO89" i="19"/>
  <c r="AP89" i="19"/>
  <c r="AQ89" i="19"/>
  <c r="AR89" i="19"/>
  <c r="AS89" i="19"/>
  <c r="AT89" i="19"/>
  <c r="AU89" i="19"/>
  <c r="AV89" i="19"/>
  <c r="AW89" i="19"/>
  <c r="AX89" i="19"/>
  <c r="C90" i="19"/>
  <c r="D90" i="19"/>
  <c r="E90" i="19"/>
  <c r="F90" i="19"/>
  <c r="G90" i="19"/>
  <c r="H90" i="19"/>
  <c r="I90" i="19"/>
  <c r="J90" i="19"/>
  <c r="K90" i="19"/>
  <c r="L90" i="19"/>
  <c r="M90" i="19"/>
  <c r="N90" i="19"/>
  <c r="O90" i="19"/>
  <c r="P90" i="19"/>
  <c r="Q90" i="19"/>
  <c r="R90" i="19"/>
  <c r="S90" i="19"/>
  <c r="T90" i="19"/>
  <c r="U90" i="19"/>
  <c r="V90" i="19"/>
  <c r="W90" i="19"/>
  <c r="X90" i="19"/>
  <c r="Y90" i="19"/>
  <c r="Z90" i="19"/>
  <c r="AA90" i="19"/>
  <c r="AB90" i="19"/>
  <c r="AC90" i="19"/>
  <c r="AD90" i="19"/>
  <c r="AE90" i="19"/>
  <c r="AF90" i="19"/>
  <c r="AG90" i="19"/>
  <c r="AH90" i="19"/>
  <c r="AI90" i="19"/>
  <c r="AJ90" i="19"/>
  <c r="AK90" i="19"/>
  <c r="AL90" i="19"/>
  <c r="AM90" i="19"/>
  <c r="AN90" i="19"/>
  <c r="AO90" i="19"/>
  <c r="AP90" i="19"/>
  <c r="AQ90" i="19"/>
  <c r="AR90" i="19"/>
  <c r="AS90" i="19"/>
  <c r="AT90" i="19"/>
  <c r="AU90" i="19"/>
  <c r="AV90" i="19"/>
  <c r="AW90" i="19"/>
  <c r="AX90" i="19"/>
  <c r="C91" i="19"/>
  <c r="D91" i="19"/>
  <c r="E91" i="19"/>
  <c r="F91" i="19"/>
  <c r="G91" i="19"/>
  <c r="H91" i="19"/>
  <c r="I91" i="19"/>
  <c r="J91" i="19"/>
  <c r="K91" i="19"/>
  <c r="L91" i="19"/>
  <c r="M91" i="19"/>
  <c r="N91" i="19"/>
  <c r="O91" i="19"/>
  <c r="P91" i="19"/>
  <c r="Q91" i="19"/>
  <c r="R91" i="19"/>
  <c r="S91" i="19"/>
  <c r="T91" i="19"/>
  <c r="U91" i="19"/>
  <c r="V91" i="19"/>
  <c r="W91" i="19"/>
  <c r="X91" i="19"/>
  <c r="Y91" i="19"/>
  <c r="Z91" i="19"/>
  <c r="AA91" i="19"/>
  <c r="AB91" i="19"/>
  <c r="AC91" i="19"/>
  <c r="AD91" i="19"/>
  <c r="AE91" i="19"/>
  <c r="AF91" i="19"/>
  <c r="AG91" i="19"/>
  <c r="AH91" i="19"/>
  <c r="AI91" i="19"/>
  <c r="AJ91" i="19"/>
  <c r="AK91" i="19"/>
  <c r="AL91" i="19"/>
  <c r="AM91" i="19"/>
  <c r="AN91" i="19"/>
  <c r="AO91" i="19"/>
  <c r="AP91" i="19"/>
  <c r="AQ91" i="19"/>
  <c r="AR91" i="19"/>
  <c r="AS91" i="19"/>
  <c r="AT91" i="19"/>
  <c r="AU91" i="19"/>
  <c r="AV91" i="19"/>
  <c r="AW91" i="19"/>
  <c r="AX91" i="19"/>
  <c r="C92" i="19"/>
  <c r="D92" i="19"/>
  <c r="E92" i="19"/>
  <c r="F92" i="19"/>
  <c r="G92" i="19"/>
  <c r="H92" i="19"/>
  <c r="I92" i="19"/>
  <c r="J92" i="19"/>
  <c r="K92" i="19"/>
  <c r="L92" i="19"/>
  <c r="M92" i="19"/>
  <c r="N92" i="19"/>
  <c r="O92" i="19"/>
  <c r="P92" i="19"/>
  <c r="Q92" i="19"/>
  <c r="R92" i="19"/>
  <c r="S92" i="19"/>
  <c r="T92" i="19"/>
  <c r="U92" i="19"/>
  <c r="V92" i="19"/>
  <c r="W92" i="19"/>
  <c r="X92" i="19"/>
  <c r="Y92" i="19"/>
  <c r="Z92" i="19"/>
  <c r="AA92" i="19"/>
  <c r="AB92" i="19"/>
  <c r="AC92" i="19"/>
  <c r="AD92" i="19"/>
  <c r="AE92" i="19"/>
  <c r="AF92" i="19"/>
  <c r="AG92" i="19"/>
  <c r="AH92" i="19"/>
  <c r="AI92" i="19"/>
  <c r="AJ92" i="19"/>
  <c r="AK92" i="19"/>
  <c r="AL92" i="19"/>
  <c r="AM92" i="19"/>
  <c r="AN92" i="19"/>
  <c r="AO92" i="19"/>
  <c r="AP92" i="19"/>
  <c r="AQ92" i="19"/>
  <c r="AR92" i="19"/>
  <c r="AS92" i="19"/>
  <c r="AT92" i="19"/>
  <c r="AU92" i="19"/>
  <c r="AV92" i="19"/>
  <c r="AW92" i="19"/>
  <c r="AX92" i="19"/>
  <c r="C93" i="19"/>
  <c r="D93" i="19"/>
  <c r="E93" i="19"/>
  <c r="F93" i="19"/>
  <c r="G93" i="19"/>
  <c r="H93" i="19"/>
  <c r="I93" i="19"/>
  <c r="J93" i="19"/>
  <c r="K93" i="19"/>
  <c r="L93" i="19"/>
  <c r="M93" i="19"/>
  <c r="N93" i="19"/>
  <c r="O93" i="19"/>
  <c r="P93" i="19"/>
  <c r="Q93" i="19"/>
  <c r="R93" i="19"/>
  <c r="S93" i="19"/>
  <c r="T93" i="19"/>
  <c r="U93" i="19"/>
  <c r="V93" i="19"/>
  <c r="W93" i="19"/>
  <c r="X93" i="19"/>
  <c r="Y93" i="19"/>
  <c r="Z93" i="19"/>
  <c r="AA93" i="19"/>
  <c r="AB93" i="19"/>
  <c r="AC93" i="19"/>
  <c r="AD93" i="19"/>
  <c r="AE93" i="19"/>
  <c r="AF93" i="19"/>
  <c r="AG93" i="19"/>
  <c r="AH93" i="19"/>
  <c r="AI93" i="19"/>
  <c r="AJ93" i="19"/>
  <c r="AK93" i="19"/>
  <c r="AL93" i="19"/>
  <c r="AM93" i="19"/>
  <c r="AN93" i="19"/>
  <c r="AO93" i="19"/>
  <c r="AP93" i="19"/>
  <c r="AQ93" i="19"/>
  <c r="AR93" i="19"/>
  <c r="AS93" i="19"/>
  <c r="AT93" i="19"/>
  <c r="AU93" i="19"/>
  <c r="AV93" i="19"/>
  <c r="AW93" i="19"/>
  <c r="AX93" i="19"/>
  <c r="C19" i="19"/>
  <c r="C28" i="19"/>
  <c r="D19" i="19"/>
  <c r="D28" i="19"/>
  <c r="E19" i="19"/>
  <c r="E28" i="19"/>
  <c r="F19" i="19"/>
  <c r="F28" i="19"/>
  <c r="G19" i="19"/>
  <c r="G28" i="19"/>
  <c r="H19" i="19"/>
  <c r="H28" i="19"/>
  <c r="I19" i="19"/>
  <c r="I28" i="19"/>
  <c r="J19" i="19"/>
  <c r="J28" i="19"/>
  <c r="K19" i="19"/>
  <c r="K28" i="19"/>
  <c r="L19" i="19"/>
  <c r="L28" i="19"/>
  <c r="M19" i="19"/>
  <c r="M28" i="19"/>
  <c r="N19" i="19"/>
  <c r="N28" i="19"/>
  <c r="C20" i="19"/>
  <c r="C29" i="19"/>
  <c r="D20" i="19"/>
  <c r="D29" i="19"/>
  <c r="E20" i="19"/>
  <c r="E29" i="19"/>
  <c r="F20" i="19"/>
  <c r="F29" i="19"/>
  <c r="G20" i="19"/>
  <c r="G29" i="19"/>
  <c r="H20" i="19"/>
  <c r="H29" i="19"/>
  <c r="I20" i="19"/>
  <c r="I29" i="19"/>
  <c r="J20" i="19"/>
  <c r="J29" i="19"/>
  <c r="K20" i="19"/>
  <c r="K29" i="19"/>
  <c r="L20" i="19"/>
  <c r="L29" i="19"/>
  <c r="M20" i="19"/>
  <c r="M29" i="19"/>
  <c r="N20" i="19"/>
  <c r="N29" i="19"/>
  <c r="C21" i="19"/>
  <c r="C30" i="19"/>
  <c r="D21" i="19"/>
  <c r="D30" i="19"/>
  <c r="E21" i="19"/>
  <c r="E30" i="19"/>
  <c r="F21" i="19"/>
  <c r="F30" i="19"/>
  <c r="G21" i="19"/>
  <c r="G30" i="19"/>
  <c r="H21" i="19"/>
  <c r="H30" i="19"/>
  <c r="I21" i="19"/>
  <c r="I30" i="19"/>
  <c r="J21" i="19"/>
  <c r="J30" i="19"/>
  <c r="K21" i="19"/>
  <c r="K30" i="19"/>
  <c r="L21" i="19"/>
  <c r="L30" i="19"/>
  <c r="M21" i="19"/>
  <c r="M30" i="19"/>
  <c r="N21" i="19"/>
  <c r="N30" i="19"/>
  <c r="C22" i="19"/>
  <c r="C31" i="19"/>
  <c r="D22" i="19"/>
  <c r="D31" i="19"/>
  <c r="E22" i="19"/>
  <c r="E31" i="19"/>
  <c r="F22" i="19"/>
  <c r="F31" i="19"/>
  <c r="G22" i="19"/>
  <c r="G31" i="19"/>
  <c r="H22" i="19"/>
  <c r="H31" i="19"/>
  <c r="I22" i="19"/>
  <c r="I31" i="19"/>
  <c r="J22" i="19"/>
  <c r="J31" i="19"/>
  <c r="K22" i="19"/>
  <c r="K31" i="19"/>
  <c r="L22" i="19"/>
  <c r="L31" i="19"/>
  <c r="M22" i="19"/>
  <c r="M31" i="19"/>
  <c r="N22" i="19"/>
  <c r="N31" i="19"/>
  <c r="C23" i="19"/>
  <c r="C32" i="19"/>
  <c r="D23" i="19"/>
  <c r="D32" i="19"/>
  <c r="E23" i="19"/>
  <c r="E32" i="19"/>
  <c r="F23" i="19"/>
  <c r="F32" i="19"/>
  <c r="G23" i="19"/>
  <c r="G32" i="19"/>
  <c r="H23" i="19"/>
  <c r="H32" i="19"/>
  <c r="I23" i="19"/>
  <c r="I32" i="19"/>
  <c r="J23" i="19"/>
  <c r="J32" i="19"/>
  <c r="K23" i="19"/>
  <c r="K32" i="19"/>
  <c r="L23" i="19"/>
  <c r="L32" i="19"/>
  <c r="M23" i="19"/>
  <c r="M32" i="19"/>
  <c r="N23" i="19"/>
  <c r="N32" i="19"/>
  <c r="C24" i="19"/>
  <c r="C33" i="19"/>
  <c r="D24" i="19"/>
  <c r="D33" i="19"/>
  <c r="E24" i="19"/>
  <c r="E33" i="19"/>
  <c r="F24" i="19"/>
  <c r="F33" i="19"/>
  <c r="G24" i="19"/>
  <c r="G33" i="19"/>
  <c r="H24" i="19"/>
  <c r="H33" i="19"/>
  <c r="I24" i="19"/>
  <c r="I33" i="19"/>
  <c r="J24" i="19"/>
  <c r="J33" i="19"/>
  <c r="K24" i="19"/>
  <c r="K33" i="19"/>
  <c r="L24" i="19"/>
  <c r="L33" i="19"/>
  <c r="M24" i="19"/>
  <c r="M33" i="19"/>
  <c r="N24" i="19"/>
  <c r="N33" i="19"/>
  <c r="F27" i="18"/>
  <c r="E30" i="18"/>
  <c r="F21" i="18"/>
  <c r="B22" i="17"/>
  <c r="G22" i="17"/>
  <c r="D21" i="17"/>
  <c r="I33" i="18"/>
  <c r="I23" i="18"/>
  <c r="I44" i="18"/>
  <c r="N23" i="18"/>
  <c r="N44" i="18"/>
  <c r="N33" i="18"/>
  <c r="AA21" i="18"/>
  <c r="AG21" i="18"/>
  <c r="AI21" i="18"/>
  <c r="AK21" i="18"/>
  <c r="AL21" i="18"/>
  <c r="G21" i="17"/>
  <c r="V22" i="17"/>
  <c r="V21" i="17"/>
  <c r="AH21" i="17"/>
  <c r="AJ21" i="17"/>
  <c r="G21" i="18"/>
  <c r="Q21" i="18"/>
  <c r="S21" i="18"/>
  <c r="Z23" i="18"/>
  <c r="Z33" i="18"/>
  <c r="Z44" i="18"/>
  <c r="AB21" i="18"/>
  <c r="AX21" i="18"/>
  <c r="AC22" i="17"/>
  <c r="AC21" i="17"/>
  <c r="AG21" i="17"/>
  <c r="Q23" i="16"/>
  <c r="Q33" i="16"/>
  <c r="Q44" i="16"/>
  <c r="D10" i="18"/>
  <c r="K21" i="18"/>
  <c r="N10" i="18"/>
  <c r="N13" i="18"/>
  <c r="Y33" i="18"/>
  <c r="Y23" i="18"/>
  <c r="Y44" i="18"/>
  <c r="AD10" i="18"/>
  <c r="AD13" i="18"/>
  <c r="AD24" i="18"/>
  <c r="AD45" i="18"/>
  <c r="AD51" i="18"/>
  <c r="AP21" i="18"/>
  <c r="AW21" i="18"/>
  <c r="AY21" i="18"/>
  <c r="F27" i="17"/>
  <c r="E30" i="17"/>
  <c r="F21" i="17"/>
  <c r="U22" i="17"/>
  <c r="U21" i="17"/>
  <c r="AR22" i="17"/>
  <c r="AR21" i="17"/>
  <c r="AX22" i="17"/>
  <c r="AX21" i="17"/>
  <c r="J23" i="18"/>
  <c r="J33" i="18"/>
  <c r="J44" i="18"/>
  <c r="L21" i="18"/>
  <c r="V21" i="18"/>
  <c r="AD34" i="18"/>
  <c r="AD40" i="18"/>
  <c r="AH21" i="18"/>
  <c r="AO21" i="18"/>
  <c r="AQ21" i="18"/>
  <c r="AS21" i="18"/>
  <c r="AS10" i="18"/>
  <c r="AS13" i="18"/>
  <c r="I21" i="17"/>
  <c r="I22" i="17"/>
  <c r="K22" i="17"/>
  <c r="K21" i="17"/>
  <c r="Q21" i="17"/>
  <c r="AB22" i="17"/>
  <c r="AB21" i="17"/>
  <c r="O10" i="18"/>
  <c r="O13" i="18"/>
  <c r="T10" i="18"/>
  <c r="T13" i="18"/>
  <c r="AD39" i="18"/>
  <c r="AD35" i="18"/>
  <c r="G10" i="17"/>
  <c r="G13" i="17"/>
  <c r="J21" i="17"/>
  <c r="Z21" i="17"/>
  <c r="AF22" i="17"/>
  <c r="AF21" i="17"/>
  <c r="AN21" i="17"/>
  <c r="D33" i="16"/>
  <c r="H16" i="16"/>
  <c r="G10" i="16"/>
  <c r="G13" i="16"/>
  <c r="H14" i="16"/>
  <c r="H10" i="16"/>
  <c r="H13" i="16"/>
  <c r="T22" i="16"/>
  <c r="T21" i="16"/>
  <c r="Y23" i="16"/>
  <c r="Y44" i="16"/>
  <c r="Y33" i="16"/>
  <c r="R21" i="18"/>
  <c r="AD44" i="18"/>
  <c r="J22" i="17"/>
  <c r="L10" i="17"/>
  <c r="L13" i="17"/>
  <c r="M10" i="17"/>
  <c r="M13" i="17"/>
  <c r="AJ10" i="17"/>
  <c r="AJ13" i="17"/>
  <c r="AW21" i="17"/>
  <c r="AW22" i="17"/>
  <c r="J21" i="16"/>
  <c r="J10" i="16"/>
  <c r="J13" i="16"/>
  <c r="L33" i="16"/>
  <c r="L44" i="16"/>
  <c r="M21" i="16"/>
  <c r="M22" i="16"/>
  <c r="Q24" i="16"/>
  <c r="Q34" i="16"/>
  <c r="Q40" i="16"/>
  <c r="Q45" i="16"/>
  <c r="Q51" i="16"/>
  <c r="R22" i="16"/>
  <c r="R21" i="16"/>
  <c r="Y24" i="16"/>
  <c r="Y34" i="16"/>
  <c r="Y40" i="16"/>
  <c r="Y45" i="16"/>
  <c r="Y51" i="16"/>
  <c r="AF23" i="16"/>
  <c r="AF33" i="16"/>
  <c r="AF44" i="16"/>
  <c r="AY24" i="16"/>
  <c r="AY34" i="16"/>
  <c r="AY40" i="16"/>
  <c r="AY45" i="16"/>
  <c r="AY51" i="16"/>
  <c r="D21" i="18"/>
  <c r="B22" i="18"/>
  <c r="AG22" i="18"/>
  <c r="G10" i="18"/>
  <c r="G13" i="18"/>
  <c r="L10" i="18"/>
  <c r="L13" i="18"/>
  <c r="S10" i="18"/>
  <c r="S13" i="18"/>
  <c r="W21" i="18"/>
  <c r="W10" i="18"/>
  <c r="W13" i="18"/>
  <c r="AB10" i="18"/>
  <c r="AB13" i="18"/>
  <c r="AE10" i="18"/>
  <c r="AE13" i="18"/>
  <c r="AL10" i="18"/>
  <c r="AL13" i="18"/>
  <c r="AM10" i="18"/>
  <c r="AM13" i="18"/>
  <c r="AT10" i="18"/>
  <c r="AT13" i="18"/>
  <c r="AU10" i="18"/>
  <c r="AU13" i="18"/>
  <c r="AZ17" i="17"/>
  <c r="D10" i="17"/>
  <c r="Q10" i="17"/>
  <c r="Q13" i="17"/>
  <c r="S21" i="17"/>
  <c r="AR10" i="17"/>
  <c r="AR13" i="17"/>
  <c r="D44" i="16"/>
  <c r="F22" i="16"/>
  <c r="F21" i="16"/>
  <c r="J34" i="16"/>
  <c r="J40" i="16"/>
  <c r="P21" i="16"/>
  <c r="P22" i="16"/>
  <c r="AC22" i="16"/>
  <c r="AC21" i="16"/>
  <c r="AE21" i="16"/>
  <c r="AJ24" i="16"/>
  <c r="AJ45" i="16"/>
  <c r="AJ51" i="16"/>
  <c r="AJ34" i="16"/>
  <c r="AJ40" i="16"/>
  <c r="AJ22" i="17"/>
  <c r="AP22" i="17"/>
  <c r="AP21" i="17"/>
  <c r="D23" i="16"/>
  <c r="G27" i="16"/>
  <c r="F30" i="16"/>
  <c r="V22" i="16"/>
  <c r="V21" i="16"/>
  <c r="AA21" i="16"/>
  <c r="AA22" i="16"/>
  <c r="AB21" i="16"/>
  <c r="AB22" i="16"/>
  <c r="AE24" i="16"/>
  <c r="AE34" i="16"/>
  <c r="AE40" i="16"/>
  <c r="AE45" i="16"/>
  <c r="AE51" i="16"/>
  <c r="AH21" i="16"/>
  <c r="AH22" i="16"/>
  <c r="AR21" i="16"/>
  <c r="AR22" i="16"/>
  <c r="AV21" i="16"/>
  <c r="AV22" i="16"/>
  <c r="AY33" i="16"/>
  <c r="AY23" i="16"/>
  <c r="AY44" i="16"/>
  <c r="K260" i="15"/>
  <c r="S260" i="15"/>
  <c r="AA260" i="15"/>
  <c r="AI260" i="15"/>
  <c r="D24" i="16"/>
  <c r="AI10" i="18"/>
  <c r="AI13" i="18"/>
  <c r="AQ10" i="18"/>
  <c r="AQ13" i="18"/>
  <c r="AY10" i="18"/>
  <c r="AY13" i="18"/>
  <c r="N10" i="17"/>
  <c r="N13" i="17"/>
  <c r="O10" i="17"/>
  <c r="O13" i="17"/>
  <c r="V10" i="17"/>
  <c r="V13" i="17"/>
  <c r="W10" i="17"/>
  <c r="W13" i="17"/>
  <c r="X10" i="17"/>
  <c r="X13" i="17"/>
  <c r="AN10" i="17"/>
  <c r="AN13" i="17"/>
  <c r="D45" i="16"/>
  <c r="D51" i="16"/>
  <c r="D10" i="16"/>
  <c r="H33" i="16"/>
  <c r="H44" i="16"/>
  <c r="AF22" i="16"/>
  <c r="AK22" i="16"/>
  <c r="AK21" i="16"/>
  <c r="AM21" i="16"/>
  <c r="AM22" i="16"/>
  <c r="L24" i="16"/>
  <c r="L45" i="16"/>
  <c r="L51" i="16"/>
  <c r="T10" i="16"/>
  <c r="T13" i="16"/>
  <c r="X21" i="16"/>
  <c r="X22" i="16"/>
  <c r="AJ23" i="16"/>
  <c r="AJ44" i="16"/>
  <c r="AJ33" i="16"/>
  <c r="AQ21" i="16"/>
  <c r="AQ22" i="16"/>
  <c r="K10" i="17"/>
  <c r="K13" i="17"/>
  <c r="S10" i="17"/>
  <c r="S13" i="17"/>
  <c r="AC10" i="17"/>
  <c r="AC13" i="17"/>
  <c r="AD10" i="17"/>
  <c r="AD13" i="17"/>
  <c r="AK10" i="17"/>
  <c r="AK13" i="17"/>
  <c r="AL10" i="17"/>
  <c r="AL13" i="17"/>
  <c r="AS10" i="17"/>
  <c r="AS13" i="17"/>
  <c r="AT10" i="17"/>
  <c r="AT13" i="17"/>
  <c r="AV22" i="17"/>
  <c r="AV21" i="17"/>
  <c r="F10" i="16"/>
  <c r="F13" i="16"/>
  <c r="R10" i="16"/>
  <c r="R13" i="16"/>
  <c r="AG22" i="16"/>
  <c r="AG21" i="16"/>
  <c r="AK10" i="16"/>
  <c r="AK13" i="16"/>
  <c r="AN22" i="16"/>
  <c r="AN21" i="16"/>
  <c r="N22" i="16"/>
  <c r="N21" i="16"/>
  <c r="Y10" i="16"/>
  <c r="Y13" i="16"/>
  <c r="AO22" i="16"/>
  <c r="AO21" i="16"/>
  <c r="AS22" i="16"/>
  <c r="AS21" i="16"/>
  <c r="AW22" i="16"/>
  <c r="AW21" i="16"/>
  <c r="AT260" i="14"/>
  <c r="AY260" i="14"/>
  <c r="S31" i="20"/>
  <c r="T32" i="20"/>
  <c r="H7" i="20"/>
  <c r="AP260" i="15"/>
  <c r="J260" i="14"/>
  <c r="Z260" i="14"/>
  <c r="AP260" i="14"/>
  <c r="Z10" i="17"/>
  <c r="Z13" i="17"/>
  <c r="AH10" i="17"/>
  <c r="AH13" i="17"/>
  <c r="AP10" i="17"/>
  <c r="AP13" i="17"/>
  <c r="AX10" i="17"/>
  <c r="AX13" i="17"/>
  <c r="N10" i="16"/>
  <c r="N13" i="16"/>
  <c r="V10" i="16"/>
  <c r="V13" i="16"/>
  <c r="AC10" i="16"/>
  <c r="AC13" i="16"/>
  <c r="AH10" i="16"/>
  <c r="AH13" i="16"/>
  <c r="AO10" i="16"/>
  <c r="AO13" i="16"/>
  <c r="AS10" i="16"/>
  <c r="AS13" i="16"/>
  <c r="AT10" i="16"/>
  <c r="AT13" i="16"/>
  <c r="AZ259" i="15"/>
  <c r="F260" i="15"/>
  <c r="N260" i="15"/>
  <c r="V260" i="15"/>
  <c r="AD260" i="15"/>
  <c r="AL260" i="15"/>
  <c r="AQ260" i="15"/>
  <c r="F260" i="14"/>
  <c r="K260" i="14"/>
  <c r="V260" i="14"/>
  <c r="AA260" i="14"/>
  <c r="AL260" i="14"/>
  <c r="S8" i="20"/>
  <c r="H9" i="20"/>
  <c r="S10" i="20"/>
  <c r="AW10" i="16"/>
  <c r="AW13" i="16"/>
  <c r="D260" i="15"/>
  <c r="BA14" i="15"/>
  <c r="H260" i="15"/>
  <c r="L260" i="15"/>
  <c r="P260" i="15"/>
  <c r="T260" i="15"/>
  <c r="X260" i="15"/>
  <c r="AB260" i="15"/>
  <c r="AF260" i="15"/>
  <c r="AJ260" i="15"/>
  <c r="AN260" i="15"/>
  <c r="AR260" i="15"/>
  <c r="AV260" i="15"/>
  <c r="D260" i="14"/>
  <c r="H260" i="14"/>
  <c r="L260" i="14"/>
  <c r="P260" i="14"/>
  <c r="T260" i="14"/>
  <c r="X260" i="14"/>
  <c r="AB260" i="14"/>
  <c r="AF260" i="14"/>
  <c r="AJ260" i="14"/>
  <c r="AN260" i="14"/>
  <c r="AR260" i="14"/>
  <c r="AV260" i="14"/>
  <c r="S7" i="20"/>
  <c r="S9" i="20"/>
  <c r="T11" i="20"/>
  <c r="T45" i="20"/>
  <c r="H8" i="20"/>
  <c r="H10" i="20"/>
  <c r="G45" i="17"/>
  <c r="G51" i="17"/>
  <c r="G24" i="17"/>
  <c r="G34" i="17"/>
  <c r="G40" i="17"/>
  <c r="AG24" i="18"/>
  <c r="AG34" i="18"/>
  <c r="AG40" i="18"/>
  <c r="AG45" i="18"/>
  <c r="AG51" i="18"/>
  <c r="AZ260" i="15"/>
  <c r="AI21" i="16"/>
  <c r="AI22" i="16"/>
  <c r="AY21" i="17"/>
  <c r="AY22" i="17"/>
  <c r="AW33" i="16"/>
  <c r="AW44" i="16"/>
  <c r="AW23" i="16"/>
  <c r="AO23" i="16"/>
  <c r="AO44" i="16"/>
  <c r="AO33" i="16"/>
  <c r="N45" i="16"/>
  <c r="N51" i="16"/>
  <c r="N34" i="16"/>
  <c r="N40" i="16"/>
  <c r="N24" i="16"/>
  <c r="AG33" i="16"/>
  <c r="AG44" i="16"/>
  <c r="AG23" i="16"/>
  <c r="AT22" i="17"/>
  <c r="AT21" i="17"/>
  <c r="AD22" i="17"/>
  <c r="AD21" i="17"/>
  <c r="AQ33" i="16"/>
  <c r="AQ23" i="16"/>
  <c r="AQ44" i="16"/>
  <c r="X24" i="16"/>
  <c r="X34" i="16"/>
  <c r="X40" i="16"/>
  <c r="X45" i="16"/>
  <c r="X51" i="16"/>
  <c r="AK45" i="16"/>
  <c r="AK51" i="16"/>
  <c r="AK24" i="16"/>
  <c r="AK34" i="16"/>
  <c r="AK40" i="16"/>
  <c r="AZ10" i="16"/>
  <c r="D13" i="16"/>
  <c r="X22" i="17"/>
  <c r="X21" i="17"/>
  <c r="AR45" i="16"/>
  <c r="AR51" i="16"/>
  <c r="AR34" i="16"/>
  <c r="AR40" i="16"/>
  <c r="AR24" i="16"/>
  <c r="AB23" i="16"/>
  <c r="AB33" i="16"/>
  <c r="AB44" i="16"/>
  <c r="V45" i="16"/>
  <c r="V51" i="16"/>
  <c r="V34" i="16"/>
  <c r="V40" i="16"/>
  <c r="V24" i="16"/>
  <c r="AP33" i="17"/>
  <c r="AP23" i="17"/>
  <c r="AP44" i="17"/>
  <c r="AC45" i="16"/>
  <c r="AC51" i="16"/>
  <c r="AC24" i="16"/>
  <c r="AC34" i="16"/>
  <c r="AC40" i="16"/>
  <c r="F23" i="16"/>
  <c r="F33" i="16"/>
  <c r="F44" i="16"/>
  <c r="S23" i="17"/>
  <c r="S33" i="17"/>
  <c r="S44" i="17"/>
  <c r="AV21" i="18"/>
  <c r="AV22" i="18"/>
  <c r="AF21" i="18"/>
  <c r="AF22" i="18"/>
  <c r="T21" i="18"/>
  <c r="T22" i="18"/>
  <c r="D44" i="18"/>
  <c r="D23" i="18"/>
  <c r="D33" i="18"/>
  <c r="AF45" i="16"/>
  <c r="AF46" i="16"/>
  <c r="AF50" i="16"/>
  <c r="M23" i="16"/>
  <c r="M33" i="16"/>
  <c r="M44" i="16"/>
  <c r="J23" i="16"/>
  <c r="J33" i="16"/>
  <c r="J44" i="16"/>
  <c r="S22" i="17"/>
  <c r="AD46" i="18"/>
  <c r="AD50" i="18"/>
  <c r="AN22" i="17"/>
  <c r="Z22" i="17"/>
  <c r="P21" i="18"/>
  <c r="P22" i="18"/>
  <c r="Q22" i="17"/>
  <c r="I33" i="17"/>
  <c r="I23" i="17"/>
  <c r="I44" i="17"/>
  <c r="AQ44" i="18"/>
  <c r="AQ23" i="18"/>
  <c r="AQ33" i="18"/>
  <c r="AH22" i="18"/>
  <c r="V22" i="18"/>
  <c r="L44" i="18"/>
  <c r="L23" i="18"/>
  <c r="L33" i="18"/>
  <c r="AX44" i="17"/>
  <c r="AX23" i="17"/>
  <c r="AX33" i="17"/>
  <c r="U33" i="17"/>
  <c r="U23" i="17"/>
  <c r="U44" i="17"/>
  <c r="F30" i="17"/>
  <c r="G27" i="17"/>
  <c r="AW22" i="18"/>
  <c r="Y39" i="18"/>
  <c r="AZ10" i="18"/>
  <c r="D13" i="18"/>
  <c r="AG22" i="17"/>
  <c r="AX22" i="18"/>
  <c r="Z50" i="18"/>
  <c r="S22" i="18"/>
  <c r="G33" i="18"/>
  <c r="G44" i="18"/>
  <c r="G23" i="18"/>
  <c r="AH22" i="17"/>
  <c r="AK22" i="18"/>
  <c r="N50" i="18"/>
  <c r="I39" i="18"/>
  <c r="F23" i="18"/>
  <c r="F33" i="18"/>
  <c r="F44" i="18"/>
  <c r="AZ260" i="14"/>
  <c r="AP21" i="16"/>
  <c r="AP22" i="16"/>
  <c r="O21" i="16"/>
  <c r="O22" i="16"/>
  <c r="AA21" i="17"/>
  <c r="AA22" i="17"/>
  <c r="AS45" i="16"/>
  <c r="AS51" i="16"/>
  <c r="AS24" i="16"/>
  <c r="AS34" i="16"/>
  <c r="AS40" i="16"/>
  <c r="N33" i="16"/>
  <c r="N23" i="16"/>
  <c r="N44" i="16"/>
  <c r="AL21" i="16"/>
  <c r="AL22" i="16"/>
  <c r="G21" i="16"/>
  <c r="G22" i="16"/>
  <c r="AU21" i="17"/>
  <c r="AU22" i="17"/>
  <c r="AE21" i="17"/>
  <c r="AE22" i="17"/>
  <c r="AQ24" i="16"/>
  <c r="AQ45" i="16"/>
  <c r="AQ51" i="16"/>
  <c r="AQ34" i="16"/>
  <c r="AQ40" i="16"/>
  <c r="AK33" i="16"/>
  <c r="AK44" i="16"/>
  <c r="AK23" i="16"/>
  <c r="H39" i="16"/>
  <c r="H35" i="16"/>
  <c r="Y21" i="17"/>
  <c r="Y22" i="17"/>
  <c r="O22" i="17"/>
  <c r="O21" i="17"/>
  <c r="AJ21" i="18"/>
  <c r="AJ22" i="18"/>
  <c r="AY50" i="16"/>
  <c r="AY46" i="16"/>
  <c r="AV23" i="16"/>
  <c r="AV33" i="16"/>
  <c r="AV44" i="16"/>
  <c r="AH44" i="16"/>
  <c r="AH23" i="16"/>
  <c r="AH33" i="16"/>
  <c r="AB45" i="16"/>
  <c r="AB51" i="16"/>
  <c r="AB34" i="16"/>
  <c r="AB40" i="16"/>
  <c r="AB24" i="16"/>
  <c r="V33" i="16"/>
  <c r="V23" i="16"/>
  <c r="V44" i="16"/>
  <c r="AC33" i="16"/>
  <c r="AC44" i="16"/>
  <c r="AC23" i="16"/>
  <c r="AS22" i="17"/>
  <c r="AS21" i="17"/>
  <c r="AM22" i="18"/>
  <c r="AM21" i="18"/>
  <c r="W33" i="18"/>
  <c r="W44" i="18"/>
  <c r="W23" i="18"/>
  <c r="D22" i="18"/>
  <c r="Y22" i="18"/>
  <c r="I22" i="18"/>
  <c r="R45" i="16"/>
  <c r="R51" i="16"/>
  <c r="R24" i="16"/>
  <c r="R34" i="16"/>
  <c r="R40" i="16"/>
  <c r="M24" i="16"/>
  <c r="M34" i="16"/>
  <c r="M40" i="16"/>
  <c r="M45" i="16"/>
  <c r="M51" i="16"/>
  <c r="K21" i="16"/>
  <c r="K22" i="16"/>
  <c r="AK22" i="17"/>
  <c r="AK21" i="17"/>
  <c r="J45" i="17"/>
  <c r="J51" i="17"/>
  <c r="J24" i="17"/>
  <c r="J34" i="17"/>
  <c r="J40" i="17"/>
  <c r="Y46" i="16"/>
  <c r="Y50" i="16"/>
  <c r="I21" i="16"/>
  <c r="I22" i="16"/>
  <c r="AN33" i="17"/>
  <c r="AN44" i="17"/>
  <c r="AN23" i="17"/>
  <c r="Z23" i="17"/>
  <c r="Z44" i="17"/>
  <c r="Z33" i="17"/>
  <c r="R22" i="18"/>
  <c r="Q33" i="17"/>
  <c r="Q44" i="17"/>
  <c r="Q23" i="17"/>
  <c r="I24" i="17"/>
  <c r="I34" i="17"/>
  <c r="I40" i="17"/>
  <c r="I45" i="17"/>
  <c r="I51" i="17"/>
  <c r="AS22" i="18"/>
  <c r="AO22" i="18"/>
  <c r="Z22" i="18"/>
  <c r="L22" i="18"/>
  <c r="AR24" i="17"/>
  <c r="AR34" i="17"/>
  <c r="AR40" i="17"/>
  <c r="AR45" i="17"/>
  <c r="AR51" i="17"/>
  <c r="AW33" i="18"/>
  <c r="AW44" i="18"/>
  <c r="AW23" i="18"/>
  <c r="K22" i="18"/>
  <c r="AC24" i="17"/>
  <c r="AC34" i="17"/>
  <c r="AC40" i="17"/>
  <c r="AC45" i="17"/>
  <c r="AC51" i="17"/>
  <c r="AB44" i="18"/>
  <c r="AB23" i="18"/>
  <c r="AB33" i="18"/>
  <c r="S23" i="18"/>
  <c r="S44" i="18"/>
  <c r="S33" i="18"/>
  <c r="J22" i="18"/>
  <c r="AH33" i="17"/>
  <c r="AH23" i="17"/>
  <c r="AH44" i="17"/>
  <c r="G33" i="17"/>
  <c r="G44" i="17"/>
  <c r="G23" i="17"/>
  <c r="AK33" i="18"/>
  <c r="AK23" i="18"/>
  <c r="AK44" i="18"/>
  <c r="AG33" i="18"/>
  <c r="AG44" i="18"/>
  <c r="AG23" i="18"/>
  <c r="N39" i="18"/>
  <c r="F22" i="18"/>
  <c r="AX21" i="16"/>
  <c r="AX22" i="16"/>
  <c r="AU21" i="16"/>
  <c r="AU22" i="16"/>
  <c r="AD21" i="16"/>
  <c r="AD22" i="16"/>
  <c r="AQ21" i="17"/>
  <c r="AQ22" i="17"/>
  <c r="AW45" i="16"/>
  <c r="AW51" i="16"/>
  <c r="AW24" i="16"/>
  <c r="AW34" i="16"/>
  <c r="AW40" i="16"/>
  <c r="AO45" i="16"/>
  <c r="AO51" i="16"/>
  <c r="AO24" i="16"/>
  <c r="AO34" i="16"/>
  <c r="AO40" i="16"/>
  <c r="AN23" i="16"/>
  <c r="AN33" i="16"/>
  <c r="AN44" i="16"/>
  <c r="AG45" i="16"/>
  <c r="AG51" i="16"/>
  <c r="AG24" i="16"/>
  <c r="AG34" i="16"/>
  <c r="AG40" i="16"/>
  <c r="AV33" i="17"/>
  <c r="AV44" i="17"/>
  <c r="AV23" i="17"/>
  <c r="AM21" i="17"/>
  <c r="AM22" i="17"/>
  <c r="T21" i="17"/>
  <c r="T22" i="17"/>
  <c r="AJ39" i="16"/>
  <c r="AJ35" i="16"/>
  <c r="X33" i="16"/>
  <c r="X23" i="16"/>
  <c r="X44" i="16"/>
  <c r="AM24" i="16"/>
  <c r="AM34" i="16"/>
  <c r="AM40" i="16"/>
  <c r="AM45" i="16"/>
  <c r="AM51" i="16"/>
  <c r="AF24" i="16"/>
  <c r="AF34" i="16"/>
  <c r="AF40" i="16"/>
  <c r="AF51" i="16"/>
  <c r="W22" i="17"/>
  <c r="W21" i="17"/>
  <c r="AY39" i="16"/>
  <c r="AY35" i="16"/>
  <c r="AR23" i="16"/>
  <c r="AR33" i="16"/>
  <c r="AR44" i="16"/>
  <c r="AA24" i="16"/>
  <c r="AA45" i="16"/>
  <c r="AA51" i="16"/>
  <c r="AA34" i="16"/>
  <c r="AA40" i="16"/>
  <c r="AP45" i="17"/>
  <c r="AP51" i="17"/>
  <c r="AP34" i="17"/>
  <c r="AP40" i="17"/>
  <c r="AP24" i="17"/>
  <c r="P24" i="16"/>
  <c r="P45" i="16"/>
  <c r="P51" i="16"/>
  <c r="P34" i="16"/>
  <c r="P40" i="16"/>
  <c r="F45" i="16"/>
  <c r="F51" i="16"/>
  <c r="F24" i="16"/>
  <c r="F34" i="16"/>
  <c r="F40" i="16"/>
  <c r="R21" i="17"/>
  <c r="R22" i="17"/>
  <c r="AU22" i="18"/>
  <c r="AU21" i="18"/>
  <c r="AC21" i="18"/>
  <c r="AC22" i="18"/>
  <c r="M21" i="18"/>
  <c r="M22" i="18"/>
  <c r="AF39" i="16"/>
  <c r="AF35" i="16"/>
  <c r="L50" i="16"/>
  <c r="L46" i="16"/>
  <c r="AW45" i="17"/>
  <c r="AW51" i="17"/>
  <c r="AW24" i="17"/>
  <c r="AW34" i="17"/>
  <c r="AW40" i="17"/>
  <c r="N22" i="17"/>
  <c r="N21" i="17"/>
  <c r="R23" i="18"/>
  <c r="R33" i="18"/>
  <c r="R44" i="18"/>
  <c r="T33" i="16"/>
  <c r="T44" i="16"/>
  <c r="T23" i="16"/>
  <c r="D35" i="16"/>
  <c r="D39" i="16"/>
  <c r="AF33" i="17"/>
  <c r="AF44" i="17"/>
  <c r="AF23" i="17"/>
  <c r="J23" i="17"/>
  <c r="J44" i="17"/>
  <c r="J33" i="17"/>
  <c r="W22" i="18"/>
  <c r="AB33" i="17"/>
  <c r="AB23" i="17"/>
  <c r="AB44" i="17"/>
  <c r="K44" i="17"/>
  <c r="K23" i="17"/>
  <c r="K33" i="17"/>
  <c r="AT22" i="18"/>
  <c r="AT21" i="18"/>
  <c r="AQ22" i="18"/>
  <c r="AH23" i="18"/>
  <c r="AH44" i="18"/>
  <c r="AH33" i="18"/>
  <c r="V23" i="18"/>
  <c r="V33" i="18"/>
  <c r="V44" i="18"/>
  <c r="J50" i="18"/>
  <c r="AX45" i="17"/>
  <c r="AX51" i="17"/>
  <c r="AX34" i="17"/>
  <c r="AX40" i="17"/>
  <c r="AX24" i="17"/>
  <c r="U24" i="17"/>
  <c r="U34" i="17"/>
  <c r="U40" i="17"/>
  <c r="U45" i="17"/>
  <c r="U51" i="17"/>
  <c r="AY44" i="18"/>
  <c r="AY23" i="18"/>
  <c r="AY33" i="18"/>
  <c r="AP22" i="18"/>
  <c r="AE22" i="18"/>
  <c r="AE21" i="18"/>
  <c r="O22" i="18"/>
  <c r="O21" i="18"/>
  <c r="Q46" i="16"/>
  <c r="Q50" i="16"/>
  <c r="AG23" i="17"/>
  <c r="AG44" i="17"/>
  <c r="AG33" i="17"/>
  <c r="AX23" i="18"/>
  <c r="AX44" i="18"/>
  <c r="AX33" i="18"/>
  <c r="Z39" i="18"/>
  <c r="Q22" i="18"/>
  <c r="G22" i="18"/>
  <c r="V23" i="17"/>
  <c r="V44" i="17"/>
  <c r="V33" i="17"/>
  <c r="AL23" i="18"/>
  <c r="AL44" i="18"/>
  <c r="AL33" i="18"/>
  <c r="AI44" i="18"/>
  <c r="AI23" i="18"/>
  <c r="AI33" i="18"/>
  <c r="AA33" i="18"/>
  <c r="AA44" i="18"/>
  <c r="AA23" i="18"/>
  <c r="D44" i="17"/>
  <c r="D23" i="17"/>
  <c r="D33" i="17"/>
  <c r="AT21" i="16"/>
  <c r="AT22" i="16"/>
  <c r="W21" i="16"/>
  <c r="W22" i="16"/>
  <c r="AI21" i="17"/>
  <c r="AI22" i="17"/>
  <c r="AS33" i="16"/>
  <c r="AS44" i="16"/>
  <c r="AS23" i="16"/>
  <c r="Z21" i="16"/>
  <c r="Z22" i="16"/>
  <c r="AN45" i="16"/>
  <c r="AN51" i="16"/>
  <c r="AN34" i="16"/>
  <c r="AN40" i="16"/>
  <c r="AN24" i="16"/>
  <c r="S21" i="16"/>
  <c r="S22" i="16"/>
  <c r="AV24" i="17"/>
  <c r="AV34" i="17"/>
  <c r="AV40" i="17"/>
  <c r="AV45" i="17"/>
  <c r="AV51" i="17"/>
  <c r="AL22" i="17"/>
  <c r="AL21" i="17"/>
  <c r="L21" i="17"/>
  <c r="L22" i="17"/>
  <c r="AJ46" i="16"/>
  <c r="AJ50" i="16"/>
  <c r="U21" i="16"/>
  <c r="U22" i="16"/>
  <c r="AM33" i="16"/>
  <c r="AM23" i="16"/>
  <c r="AM44" i="16"/>
  <c r="H50" i="16"/>
  <c r="H46" i="16"/>
  <c r="AO21" i="17"/>
  <c r="AO22" i="17"/>
  <c r="P21" i="17"/>
  <c r="P22" i="17"/>
  <c r="AR21" i="18"/>
  <c r="AR22" i="18"/>
  <c r="AV45" i="16"/>
  <c r="AV51" i="16"/>
  <c r="AV24" i="16"/>
  <c r="AV34" i="16"/>
  <c r="AV40" i="16"/>
  <c r="AH34" i="16"/>
  <c r="AH40" i="16"/>
  <c r="AH45" i="16"/>
  <c r="AH51" i="16"/>
  <c r="AH24" i="16"/>
  <c r="AA33" i="16"/>
  <c r="AA23" i="16"/>
  <c r="AA44" i="16"/>
  <c r="H27" i="16"/>
  <c r="G30" i="16"/>
  <c r="AJ24" i="17"/>
  <c r="AJ34" i="17"/>
  <c r="AJ40" i="17"/>
  <c r="AJ45" i="17"/>
  <c r="AJ51" i="17"/>
  <c r="AE33" i="16"/>
  <c r="AE23" i="16"/>
  <c r="AE44" i="16"/>
  <c r="P33" i="16"/>
  <c r="P44" i="16"/>
  <c r="P23" i="16"/>
  <c r="D50" i="16"/>
  <c r="D46" i="16"/>
  <c r="AZ10" i="17"/>
  <c r="D13" i="17"/>
  <c r="AN21" i="18"/>
  <c r="AN22" i="18"/>
  <c r="X21" i="18"/>
  <c r="X22" i="18"/>
  <c r="H21" i="18"/>
  <c r="H22" i="18"/>
  <c r="R23" i="16"/>
  <c r="R33" i="16"/>
  <c r="R44" i="16"/>
  <c r="L39" i="16"/>
  <c r="L35" i="16"/>
  <c r="AW23" i="17"/>
  <c r="AW33" i="17"/>
  <c r="AW44" i="17"/>
  <c r="M22" i="17"/>
  <c r="M21" i="17"/>
  <c r="Y39" i="16"/>
  <c r="Y35" i="16"/>
  <c r="T24" i="16"/>
  <c r="T34" i="16"/>
  <c r="T40" i="16"/>
  <c r="T45" i="16"/>
  <c r="T51" i="16"/>
  <c r="AF24" i="17"/>
  <c r="AF34" i="17"/>
  <c r="AF40" i="17"/>
  <c r="AF45" i="17"/>
  <c r="AF51" i="17"/>
  <c r="H21" i="17"/>
  <c r="H22" i="17"/>
  <c r="U21" i="18"/>
  <c r="U22" i="18"/>
  <c r="AB24" i="17"/>
  <c r="AB34" i="17"/>
  <c r="AB40" i="17"/>
  <c r="AB45" i="17"/>
  <c r="AB51" i="17"/>
  <c r="K45" i="17"/>
  <c r="K51" i="17"/>
  <c r="K34" i="17"/>
  <c r="K40" i="17"/>
  <c r="K24" i="17"/>
  <c r="AS33" i="18"/>
  <c r="AS23" i="18"/>
  <c r="AS44" i="18"/>
  <c r="AO33" i="18"/>
  <c r="AO44" i="18"/>
  <c r="AO23" i="18"/>
  <c r="N22" i="18"/>
  <c r="J39" i="18"/>
  <c r="AR33" i="17"/>
  <c r="AR44" i="17"/>
  <c r="AR23" i="17"/>
  <c r="F23" i="17"/>
  <c r="F44" i="17"/>
  <c r="F33" i="17"/>
  <c r="AY22" i="18"/>
  <c r="AP23" i="18"/>
  <c r="AP44" i="18"/>
  <c r="AP33" i="18"/>
  <c r="Y50" i="18"/>
  <c r="K33" i="18"/>
  <c r="K23" i="18"/>
  <c r="K44" i="18"/>
  <c r="Q39" i="16"/>
  <c r="Q35" i="16"/>
  <c r="AC23" i="17"/>
  <c r="AC33" i="17"/>
  <c r="AC44" i="17"/>
  <c r="AB22" i="18"/>
  <c r="Q33" i="18"/>
  <c r="Q23" i="18"/>
  <c r="Q44" i="18"/>
  <c r="AJ33" i="17"/>
  <c r="AJ23" i="17"/>
  <c r="AJ44" i="17"/>
  <c r="V24" i="17"/>
  <c r="V34" i="17"/>
  <c r="V40" i="17"/>
  <c r="V45" i="17"/>
  <c r="V51" i="17"/>
  <c r="AL22" i="18"/>
  <c r="AI22" i="18"/>
  <c r="AA22" i="18"/>
  <c r="I50" i="18"/>
  <c r="D22" i="17"/>
  <c r="F22" i="17"/>
  <c r="F30" i="18"/>
  <c r="G27" i="18"/>
  <c r="Q34" i="18"/>
  <c r="Q35" i="18"/>
  <c r="Q39" i="18"/>
  <c r="AP39" i="18"/>
  <c r="F39" i="17"/>
  <c r="AR50" i="17"/>
  <c r="AR46" i="17"/>
  <c r="N24" i="18"/>
  <c r="N45" i="18"/>
  <c r="N34" i="18"/>
  <c r="AS50" i="18"/>
  <c r="AS45" i="18"/>
  <c r="AS46" i="18"/>
  <c r="H44" i="17"/>
  <c r="H23" i="17"/>
  <c r="H33" i="17"/>
  <c r="AW39" i="17"/>
  <c r="AW35" i="17"/>
  <c r="R50" i="16"/>
  <c r="R46" i="16"/>
  <c r="H44" i="18"/>
  <c r="H23" i="18"/>
  <c r="H33" i="18"/>
  <c r="AN44" i="18"/>
  <c r="AN23" i="18"/>
  <c r="AN33" i="18"/>
  <c r="AE50" i="16"/>
  <c r="AE46" i="16"/>
  <c r="AA50" i="16"/>
  <c r="AA46" i="16"/>
  <c r="P34" i="17"/>
  <c r="P40" i="17"/>
  <c r="P24" i="17"/>
  <c r="P45" i="17"/>
  <c r="P51" i="17"/>
  <c r="AM35" i="16"/>
  <c r="AM39" i="16"/>
  <c r="AL45" i="17"/>
  <c r="AL51" i="17"/>
  <c r="AL24" i="17"/>
  <c r="AL34" i="17"/>
  <c r="AL40" i="17"/>
  <c r="S34" i="16"/>
  <c r="S40" i="16"/>
  <c r="S24" i="16"/>
  <c r="S45" i="16"/>
  <c r="S51" i="16"/>
  <c r="AS46" i="16"/>
  <c r="AS50" i="16"/>
  <c r="W34" i="16"/>
  <c r="W40" i="16"/>
  <c r="W45" i="16"/>
  <c r="W51" i="16"/>
  <c r="W24" i="16"/>
  <c r="D39" i="17"/>
  <c r="D34" i="17"/>
  <c r="D35" i="17"/>
  <c r="G45" i="18"/>
  <c r="G51" i="18"/>
  <c r="G24" i="18"/>
  <c r="G34" i="18"/>
  <c r="G40" i="18"/>
  <c r="AX39" i="18"/>
  <c r="AX34" i="18"/>
  <c r="AX35" i="18"/>
  <c r="AG50" i="17"/>
  <c r="O33" i="18"/>
  <c r="O44" i="18"/>
  <c r="O23" i="18"/>
  <c r="AP45" i="18"/>
  <c r="AP51" i="18"/>
  <c r="AP24" i="18"/>
  <c r="AP34" i="18"/>
  <c r="AP40" i="18"/>
  <c r="V50" i="18"/>
  <c r="AH45" i="18"/>
  <c r="AH46" i="18"/>
  <c r="AH50" i="18"/>
  <c r="AT24" i="18"/>
  <c r="AT34" i="18"/>
  <c r="AT40" i="18"/>
  <c r="AT45" i="18"/>
  <c r="AT51" i="18"/>
  <c r="AB50" i="17"/>
  <c r="AB46" i="17"/>
  <c r="J39" i="17"/>
  <c r="J35" i="17"/>
  <c r="AF50" i="17"/>
  <c r="AF46" i="17"/>
  <c r="R39" i="18"/>
  <c r="M33" i="18"/>
  <c r="M44" i="18"/>
  <c r="M23" i="18"/>
  <c r="AU45" i="18"/>
  <c r="AU51" i="18"/>
  <c r="AU24" i="18"/>
  <c r="AU34" i="18"/>
  <c r="AU40" i="18"/>
  <c r="AR39" i="16"/>
  <c r="AR35" i="16"/>
  <c r="W23" i="17"/>
  <c r="W44" i="17"/>
  <c r="W33" i="17"/>
  <c r="X50" i="16"/>
  <c r="X46" i="16"/>
  <c r="AM44" i="17"/>
  <c r="AM23" i="17"/>
  <c r="AM33" i="17"/>
  <c r="AN39" i="16"/>
  <c r="AN35" i="16"/>
  <c r="AQ34" i="17"/>
  <c r="AQ40" i="17"/>
  <c r="AQ24" i="17"/>
  <c r="AQ45" i="17"/>
  <c r="AQ51" i="17"/>
  <c r="AU24" i="16"/>
  <c r="AU45" i="16"/>
  <c r="AU51" i="16"/>
  <c r="AU34" i="16"/>
  <c r="AU40" i="16"/>
  <c r="F45" i="18"/>
  <c r="F51" i="18"/>
  <c r="F34" i="18"/>
  <c r="F40" i="18"/>
  <c r="F24" i="18"/>
  <c r="AG50" i="18"/>
  <c r="AG46" i="18"/>
  <c r="AK39" i="18"/>
  <c r="AH50" i="17"/>
  <c r="S39" i="18"/>
  <c r="AW34" i="18"/>
  <c r="AW35" i="18"/>
  <c r="AW39" i="18"/>
  <c r="L34" i="18"/>
  <c r="L40" i="18"/>
  <c r="L45" i="18"/>
  <c r="L51" i="18"/>
  <c r="L24" i="18"/>
  <c r="Q50" i="17"/>
  <c r="Z50" i="17"/>
  <c r="AN34" i="17"/>
  <c r="AN35" i="17"/>
  <c r="AN39" i="17"/>
  <c r="AK23" i="17"/>
  <c r="AK44" i="17"/>
  <c r="AK33" i="17"/>
  <c r="D34" i="18"/>
  <c r="D40" i="18"/>
  <c r="D24" i="18"/>
  <c r="D45" i="18"/>
  <c r="D51" i="18"/>
  <c r="AM23" i="18"/>
  <c r="AM44" i="18"/>
  <c r="AM33" i="18"/>
  <c r="V46" i="16"/>
  <c r="V50" i="16"/>
  <c r="AH46" i="16"/>
  <c r="AH50" i="16"/>
  <c r="O23" i="17"/>
  <c r="O44" i="17"/>
  <c r="O33" i="17"/>
  <c r="AK35" i="16"/>
  <c r="AK39" i="16"/>
  <c r="AE34" i="17"/>
  <c r="AE40" i="17"/>
  <c r="AE24" i="17"/>
  <c r="AE45" i="17"/>
  <c r="AE51" i="17"/>
  <c r="G34" i="16"/>
  <c r="G40" i="16"/>
  <c r="G24" i="16"/>
  <c r="G45" i="16"/>
  <c r="G51" i="16"/>
  <c r="N46" i="16"/>
  <c r="N50" i="16"/>
  <c r="O34" i="16"/>
  <c r="O40" i="16"/>
  <c r="O45" i="16"/>
  <c r="O51" i="16"/>
  <c r="O24" i="16"/>
  <c r="AK24" i="18"/>
  <c r="AK34" i="18"/>
  <c r="AK40" i="18"/>
  <c r="AK45" i="18"/>
  <c r="AK51" i="18"/>
  <c r="G35" i="18"/>
  <c r="G39" i="18"/>
  <c r="AX45" i="18"/>
  <c r="AX51" i="18"/>
  <c r="AX24" i="18"/>
  <c r="AX40" i="18"/>
  <c r="AX35" i="17"/>
  <c r="AX39" i="17"/>
  <c r="AQ39" i="18"/>
  <c r="P44" i="18"/>
  <c r="P23" i="18"/>
  <c r="P33" i="18"/>
  <c r="D50" i="18"/>
  <c r="AF34" i="18"/>
  <c r="AF40" i="18"/>
  <c r="AF24" i="18"/>
  <c r="AF45" i="18"/>
  <c r="AF51" i="18"/>
  <c r="S45" i="17"/>
  <c r="S46" i="17"/>
  <c r="S50" i="17"/>
  <c r="F35" i="16"/>
  <c r="F39" i="16"/>
  <c r="AB39" i="16"/>
  <c r="AB35" i="16"/>
  <c r="AT23" i="17"/>
  <c r="AT44" i="17"/>
  <c r="AT33" i="17"/>
  <c r="AG35" i="16"/>
  <c r="AG39" i="16"/>
  <c r="AO35" i="16"/>
  <c r="AO39" i="16"/>
  <c r="AW46" i="16"/>
  <c r="AW50" i="16"/>
  <c r="AI24" i="16"/>
  <c r="AI34" i="16"/>
  <c r="AI40" i="16"/>
  <c r="AI45" i="16"/>
  <c r="AI51" i="16"/>
  <c r="F24" i="17"/>
  <c r="F45" i="17"/>
  <c r="F51" i="17"/>
  <c r="F34" i="17"/>
  <c r="F40" i="17"/>
  <c r="AA45" i="18"/>
  <c r="AA51" i="18"/>
  <c r="AA24" i="18"/>
  <c r="AA34" i="18"/>
  <c r="AA40" i="18"/>
  <c r="AJ35" i="17"/>
  <c r="AJ39" i="17"/>
  <c r="AB34" i="18"/>
  <c r="AB40" i="18"/>
  <c r="AB45" i="18"/>
  <c r="AB51" i="18"/>
  <c r="AB24" i="18"/>
  <c r="K39" i="18"/>
  <c r="AP46" i="18"/>
  <c r="AP50" i="18"/>
  <c r="F50" i="17"/>
  <c r="AR35" i="17"/>
  <c r="AR39" i="17"/>
  <c r="U24" i="18"/>
  <c r="U45" i="18"/>
  <c r="U51" i="18"/>
  <c r="U34" i="18"/>
  <c r="U40" i="18"/>
  <c r="M33" i="17"/>
  <c r="M23" i="17"/>
  <c r="M44" i="17"/>
  <c r="R35" i="16"/>
  <c r="R39" i="16"/>
  <c r="X34" i="18"/>
  <c r="X40" i="18"/>
  <c r="X24" i="18"/>
  <c r="X45" i="18"/>
  <c r="X51" i="18"/>
  <c r="E21" i="17"/>
  <c r="E22" i="17"/>
  <c r="P44" i="17"/>
  <c r="P23" i="17"/>
  <c r="P33" i="17"/>
  <c r="U24" i="16"/>
  <c r="U45" i="16"/>
  <c r="U51" i="16"/>
  <c r="U34" i="16"/>
  <c r="U40" i="16"/>
  <c r="L34" i="17"/>
  <c r="L40" i="17"/>
  <c r="L24" i="17"/>
  <c r="L45" i="17"/>
  <c r="L51" i="17"/>
  <c r="S44" i="16"/>
  <c r="S23" i="16"/>
  <c r="S33" i="16"/>
  <c r="Z34" i="16"/>
  <c r="Z40" i="16"/>
  <c r="Z45" i="16"/>
  <c r="Z51" i="16"/>
  <c r="Z24" i="16"/>
  <c r="AS35" i="16"/>
  <c r="AS39" i="16"/>
  <c r="W44" i="16"/>
  <c r="W23" i="16"/>
  <c r="W33" i="16"/>
  <c r="AA50" i="18"/>
  <c r="AA46" i="18"/>
  <c r="AI50" i="18"/>
  <c r="V39" i="17"/>
  <c r="V35" i="17"/>
  <c r="Q24" i="18"/>
  <c r="Q40" i="18"/>
  <c r="Q45" i="18"/>
  <c r="Q51" i="18"/>
  <c r="AX46" i="18"/>
  <c r="AX50" i="18"/>
  <c r="O45" i="18"/>
  <c r="O51" i="18"/>
  <c r="O24" i="18"/>
  <c r="O34" i="18"/>
  <c r="O40" i="18"/>
  <c r="AY39" i="18"/>
  <c r="V39" i="18"/>
  <c r="V34" i="18"/>
  <c r="V35" i="18"/>
  <c r="K35" i="17"/>
  <c r="K39" i="17"/>
  <c r="J46" i="17"/>
  <c r="J50" i="17"/>
  <c r="AF35" i="17"/>
  <c r="AF39" i="17"/>
  <c r="T50" i="16"/>
  <c r="T46" i="16"/>
  <c r="AC24" i="18"/>
  <c r="AC45" i="18"/>
  <c r="AC51" i="18"/>
  <c r="AC34" i="18"/>
  <c r="AC40" i="18"/>
  <c r="R24" i="17"/>
  <c r="R34" i="17"/>
  <c r="R40" i="17"/>
  <c r="R45" i="17"/>
  <c r="R51" i="17"/>
  <c r="W45" i="17"/>
  <c r="W51" i="17"/>
  <c r="W24" i="17"/>
  <c r="W34" i="17"/>
  <c r="W40" i="17"/>
  <c r="T34" i="17"/>
  <c r="T40" i="17"/>
  <c r="T24" i="17"/>
  <c r="T45" i="17"/>
  <c r="T51" i="17"/>
  <c r="AQ44" i="17"/>
  <c r="AQ23" i="17"/>
  <c r="AQ33" i="17"/>
  <c r="AU33" i="16"/>
  <c r="AU23" i="16"/>
  <c r="AU44" i="16"/>
  <c r="AG35" i="18"/>
  <c r="AG39" i="18"/>
  <c r="S50" i="18"/>
  <c r="AB46" i="18"/>
  <c r="AB50" i="18"/>
  <c r="K45" i="18"/>
  <c r="K51" i="18"/>
  <c r="K24" i="18"/>
  <c r="K34" i="18"/>
  <c r="K40" i="18"/>
  <c r="Z24" i="18"/>
  <c r="Z45" i="18"/>
  <c r="Z34" i="18"/>
  <c r="Q39" i="17"/>
  <c r="I24" i="16"/>
  <c r="I34" i="16"/>
  <c r="I40" i="16"/>
  <c r="I45" i="16"/>
  <c r="I51" i="16"/>
  <c r="AK24" i="17"/>
  <c r="AK34" i="17"/>
  <c r="AK40" i="17"/>
  <c r="AK45" i="17"/>
  <c r="AK51" i="17"/>
  <c r="AM45" i="18"/>
  <c r="AM51" i="18"/>
  <c r="AM24" i="18"/>
  <c r="AM34" i="18"/>
  <c r="AM40" i="18"/>
  <c r="AC46" i="16"/>
  <c r="AC50" i="16"/>
  <c r="AV46" i="16"/>
  <c r="AV50" i="16"/>
  <c r="O45" i="17"/>
  <c r="O51" i="17"/>
  <c r="O24" i="17"/>
  <c r="O34" i="17"/>
  <c r="O40" i="17"/>
  <c r="AE44" i="17"/>
  <c r="AE23" i="17"/>
  <c r="AE33" i="17"/>
  <c r="G44" i="16"/>
  <c r="G33" i="16"/>
  <c r="G23" i="16"/>
  <c r="O44" i="16"/>
  <c r="O23" i="16"/>
  <c r="O33" i="16"/>
  <c r="F50" i="18"/>
  <c r="AH45" i="17"/>
  <c r="AH51" i="17"/>
  <c r="AH34" i="17"/>
  <c r="AH40" i="17"/>
  <c r="AH24" i="17"/>
  <c r="S45" i="18"/>
  <c r="S51" i="18"/>
  <c r="S24" i="18"/>
  <c r="S34" i="18"/>
  <c r="S40" i="18"/>
  <c r="AG45" i="17"/>
  <c r="AG51" i="17"/>
  <c r="AG24" i="17"/>
  <c r="AG34" i="17"/>
  <c r="AG40" i="17"/>
  <c r="U50" i="17"/>
  <c r="U46" i="17"/>
  <c r="L46" i="18"/>
  <c r="L50" i="18"/>
  <c r="I35" i="17"/>
  <c r="I39" i="17"/>
  <c r="Z45" i="17"/>
  <c r="Z51" i="17"/>
  <c r="Z34" i="17"/>
  <c r="Z40" i="17"/>
  <c r="Z24" i="17"/>
  <c r="S51" i="17"/>
  <c r="S34" i="17"/>
  <c r="S40" i="17"/>
  <c r="S24" i="17"/>
  <c r="M46" i="16"/>
  <c r="M50" i="16"/>
  <c r="AF44" i="18"/>
  <c r="AF23" i="18"/>
  <c r="AF33" i="18"/>
  <c r="S39" i="17"/>
  <c r="AP46" i="17"/>
  <c r="AP50" i="17"/>
  <c r="X33" i="17"/>
  <c r="X44" i="17"/>
  <c r="X23" i="17"/>
  <c r="AQ39" i="16"/>
  <c r="AQ35" i="16"/>
  <c r="AT45" i="17"/>
  <c r="AT51" i="17"/>
  <c r="AT24" i="17"/>
  <c r="AT34" i="17"/>
  <c r="AT40" i="17"/>
  <c r="AO50" i="16"/>
  <c r="AO46" i="16"/>
  <c r="AW35" i="16"/>
  <c r="AW39" i="16"/>
  <c r="AI33" i="16"/>
  <c r="AI44" i="16"/>
  <c r="AI23" i="16"/>
  <c r="AZ22" i="17"/>
  <c r="D40" i="17"/>
  <c r="D45" i="17"/>
  <c r="D51" i="17"/>
  <c r="D24" i="17"/>
  <c r="AI45" i="18"/>
  <c r="AI51" i="18"/>
  <c r="AI34" i="18"/>
  <c r="AI40" i="18"/>
  <c r="AI24" i="18"/>
  <c r="Q50" i="18"/>
  <c r="AC46" i="17"/>
  <c r="AC50" i="17"/>
  <c r="AO50" i="18"/>
  <c r="AS39" i="18"/>
  <c r="U33" i="18"/>
  <c r="U23" i="18"/>
  <c r="U44" i="18"/>
  <c r="M24" i="17"/>
  <c r="M34" i="17"/>
  <c r="M40" i="17"/>
  <c r="M45" i="17"/>
  <c r="M51" i="17"/>
  <c r="X44" i="18"/>
  <c r="X33" i="18"/>
  <c r="X23" i="18"/>
  <c r="P50" i="16"/>
  <c r="P46" i="16"/>
  <c r="AE39" i="16"/>
  <c r="AE35" i="16"/>
  <c r="AA39" i="16"/>
  <c r="AA35" i="16"/>
  <c r="AR34" i="18"/>
  <c r="AR40" i="18"/>
  <c r="AR24" i="18"/>
  <c r="AR45" i="18"/>
  <c r="AR51" i="18"/>
  <c r="AO24" i="17"/>
  <c r="AO34" i="17"/>
  <c r="AO40" i="17"/>
  <c r="AO45" i="17"/>
  <c r="AO51" i="17"/>
  <c r="AM50" i="16"/>
  <c r="AM46" i="16"/>
  <c r="U23" i="16"/>
  <c r="U33" i="16"/>
  <c r="U44" i="16"/>
  <c r="L44" i="17"/>
  <c r="L33" i="17"/>
  <c r="L23" i="17"/>
  <c r="Z44" i="16"/>
  <c r="Z23" i="16"/>
  <c r="Z33" i="16"/>
  <c r="AI34" i="17"/>
  <c r="AI40" i="17"/>
  <c r="AI24" i="17"/>
  <c r="AI45" i="17"/>
  <c r="AI51" i="17"/>
  <c r="AT34" i="16"/>
  <c r="AT40" i="16"/>
  <c r="AT24" i="16"/>
  <c r="AT45" i="16"/>
  <c r="AT51" i="16"/>
  <c r="D50" i="17"/>
  <c r="AA35" i="18"/>
  <c r="AA39" i="18"/>
  <c r="AL39" i="18"/>
  <c r="V46" i="17"/>
  <c r="V50" i="17"/>
  <c r="AE23" i="18"/>
  <c r="AE44" i="18"/>
  <c r="AE33" i="18"/>
  <c r="AQ45" i="18"/>
  <c r="AQ51" i="18"/>
  <c r="AQ34" i="18"/>
  <c r="AQ40" i="18"/>
  <c r="AQ24" i="18"/>
  <c r="AB35" i="17"/>
  <c r="AB39" i="17"/>
  <c r="T39" i="16"/>
  <c r="T35" i="16"/>
  <c r="N23" i="17"/>
  <c r="N33" i="17"/>
  <c r="N44" i="17"/>
  <c r="AC33" i="18"/>
  <c r="AC44" i="18"/>
  <c r="AC23" i="18"/>
  <c r="R23" i="17"/>
  <c r="R44" i="17"/>
  <c r="R33" i="17"/>
  <c r="X35" i="16"/>
  <c r="X39" i="16"/>
  <c r="T44" i="17"/>
  <c r="T23" i="17"/>
  <c r="T33" i="17"/>
  <c r="AV50" i="17"/>
  <c r="AV46" i="17"/>
  <c r="AD34" i="16"/>
  <c r="AD40" i="16"/>
  <c r="AD24" i="16"/>
  <c r="AD45" i="16"/>
  <c r="AD51" i="16"/>
  <c r="AX34" i="16"/>
  <c r="AX40" i="16"/>
  <c r="AX24" i="16"/>
  <c r="AX45" i="16"/>
  <c r="AX51" i="16"/>
  <c r="AK50" i="18"/>
  <c r="AK46" i="18"/>
  <c r="G46" i="17"/>
  <c r="G50" i="17"/>
  <c r="AH35" i="17"/>
  <c r="AH39" i="17"/>
  <c r="AO24" i="18"/>
  <c r="AO34" i="18"/>
  <c r="AO40" i="18"/>
  <c r="AO45" i="18"/>
  <c r="AO51" i="18"/>
  <c r="R45" i="18"/>
  <c r="R51" i="18"/>
  <c r="R34" i="18"/>
  <c r="R40" i="18"/>
  <c r="R24" i="18"/>
  <c r="I23" i="16"/>
  <c r="I33" i="16"/>
  <c r="I44" i="16"/>
  <c r="K34" i="16"/>
  <c r="K40" i="16"/>
  <c r="K24" i="16"/>
  <c r="K45" i="16"/>
  <c r="K51" i="16"/>
  <c r="I24" i="18"/>
  <c r="I34" i="18"/>
  <c r="I45" i="18"/>
  <c r="W45" i="18"/>
  <c r="W46" i="18"/>
  <c r="W50" i="18"/>
  <c r="AS23" i="17"/>
  <c r="AS33" i="17"/>
  <c r="AS44" i="17"/>
  <c r="AC35" i="16"/>
  <c r="AC39" i="16"/>
  <c r="V35" i="16"/>
  <c r="V39" i="16"/>
  <c r="AH35" i="16"/>
  <c r="AH39" i="16"/>
  <c r="AV39" i="16"/>
  <c r="AV35" i="16"/>
  <c r="AJ34" i="18"/>
  <c r="AJ40" i="18"/>
  <c r="AJ24" i="18"/>
  <c r="AJ45" i="18"/>
  <c r="AJ51" i="18"/>
  <c r="Y24" i="17"/>
  <c r="Y34" i="17"/>
  <c r="Y40" i="17"/>
  <c r="Y45" i="17"/>
  <c r="Y51" i="17"/>
  <c r="AU34" i="17"/>
  <c r="AU40" i="17"/>
  <c r="AU24" i="17"/>
  <c r="AU45" i="17"/>
  <c r="AU51" i="17"/>
  <c r="AL34" i="16"/>
  <c r="AL40" i="16"/>
  <c r="AL45" i="16"/>
  <c r="AL51" i="16"/>
  <c r="AL24" i="16"/>
  <c r="N35" i="16"/>
  <c r="N39" i="16"/>
  <c r="AA34" i="17"/>
  <c r="AA40" i="17"/>
  <c r="AA24" i="17"/>
  <c r="AA45" i="17"/>
  <c r="AA51" i="17"/>
  <c r="AP34" i="16"/>
  <c r="AP40" i="16"/>
  <c r="AP45" i="16"/>
  <c r="AP51" i="16"/>
  <c r="AP24" i="16"/>
  <c r="F39" i="18"/>
  <c r="F35" i="18"/>
  <c r="E21" i="18"/>
  <c r="E22" i="18"/>
  <c r="AW24" i="18"/>
  <c r="AW40" i="18"/>
  <c r="AW45" i="18"/>
  <c r="AW51" i="18"/>
  <c r="AX46" i="17"/>
  <c r="AX50" i="17"/>
  <c r="V45" i="18"/>
  <c r="V51" i="18"/>
  <c r="V40" i="18"/>
  <c r="V24" i="18"/>
  <c r="AQ46" i="18"/>
  <c r="AQ50" i="18"/>
  <c r="Q24" i="17"/>
  <c r="Q34" i="17"/>
  <c r="Q40" i="17"/>
  <c r="Q45" i="17"/>
  <c r="Q51" i="17"/>
  <c r="AN24" i="17"/>
  <c r="AN40" i="17"/>
  <c r="AN45" i="17"/>
  <c r="AN51" i="17"/>
  <c r="J46" i="16"/>
  <c r="J50" i="16"/>
  <c r="M39" i="16"/>
  <c r="M35" i="16"/>
  <c r="D35" i="18"/>
  <c r="D39" i="18"/>
  <c r="T34" i="18"/>
  <c r="T40" i="18"/>
  <c r="T45" i="18"/>
  <c r="T51" i="18"/>
  <c r="T24" i="18"/>
  <c r="AV34" i="18"/>
  <c r="AV40" i="18"/>
  <c r="AV24" i="18"/>
  <c r="AV45" i="18"/>
  <c r="AV51" i="18"/>
  <c r="X24" i="17"/>
  <c r="X34" i="17"/>
  <c r="X40" i="17"/>
  <c r="X45" i="17"/>
  <c r="X51" i="17"/>
  <c r="AD23" i="17"/>
  <c r="AD44" i="17"/>
  <c r="AD33" i="17"/>
  <c r="AY34" i="17"/>
  <c r="AY40" i="17"/>
  <c r="AY45" i="17"/>
  <c r="AY51" i="17"/>
  <c r="AY24" i="17"/>
  <c r="H27" i="18"/>
  <c r="G30" i="18"/>
  <c r="AL24" i="18"/>
  <c r="AL34" i="18"/>
  <c r="AL40" i="18"/>
  <c r="AL45" i="18"/>
  <c r="AL51" i="18"/>
  <c r="AJ50" i="17"/>
  <c r="AJ46" i="17"/>
  <c r="AC39" i="17"/>
  <c r="AC35" i="17"/>
  <c r="K50" i="18"/>
  <c r="K46" i="18"/>
  <c r="AY45" i="18"/>
  <c r="AY51" i="18"/>
  <c r="AY34" i="18"/>
  <c r="AY40" i="18"/>
  <c r="AY24" i="18"/>
  <c r="AO35" i="18"/>
  <c r="AO39" i="18"/>
  <c r="H34" i="17"/>
  <c r="H40" i="17"/>
  <c r="H45" i="17"/>
  <c r="H51" i="17"/>
  <c r="H24" i="17"/>
  <c r="AW46" i="17"/>
  <c r="AW50" i="17"/>
  <c r="H34" i="18"/>
  <c r="H40" i="18"/>
  <c r="H24" i="18"/>
  <c r="H45" i="18"/>
  <c r="H51" i="18"/>
  <c r="AN34" i="18"/>
  <c r="AN40" i="18"/>
  <c r="AN24" i="18"/>
  <c r="AN45" i="18"/>
  <c r="AN51" i="18"/>
  <c r="P35" i="16"/>
  <c r="P39" i="16"/>
  <c r="H30" i="16"/>
  <c r="I27" i="16"/>
  <c r="AR44" i="18"/>
  <c r="AR33" i="18"/>
  <c r="AR23" i="18"/>
  <c r="AO23" i="17"/>
  <c r="AO44" i="17"/>
  <c r="AO33" i="17"/>
  <c r="AL23" i="17"/>
  <c r="AL44" i="17"/>
  <c r="AL33" i="17"/>
  <c r="AI44" i="17"/>
  <c r="AI33" i="17"/>
  <c r="AI23" i="17"/>
  <c r="AT23" i="16"/>
  <c r="AT33" i="16"/>
  <c r="AT44" i="16"/>
  <c r="AI35" i="18"/>
  <c r="AI39" i="18"/>
  <c r="AL46" i="18"/>
  <c r="AL50" i="18"/>
  <c r="AG39" i="17"/>
  <c r="AG35" i="17"/>
  <c r="AE45" i="18"/>
  <c r="AE51" i="18"/>
  <c r="AE24" i="18"/>
  <c r="AE34" i="18"/>
  <c r="AE40" i="18"/>
  <c r="AY46" i="18"/>
  <c r="AY50" i="18"/>
  <c r="AH39" i="18"/>
  <c r="AT23" i="18"/>
  <c r="AT44" i="18"/>
  <c r="AT33" i="18"/>
  <c r="K46" i="17"/>
  <c r="K50" i="17"/>
  <c r="W51" i="18"/>
  <c r="W24" i="18"/>
  <c r="W34" i="18"/>
  <c r="W40" i="18"/>
  <c r="R46" i="18"/>
  <c r="R50" i="18"/>
  <c r="N24" i="17"/>
  <c r="N34" i="17"/>
  <c r="N40" i="17"/>
  <c r="N45" i="17"/>
  <c r="N51" i="17"/>
  <c r="M24" i="18"/>
  <c r="M45" i="18"/>
  <c r="M51" i="18"/>
  <c r="M34" i="18"/>
  <c r="M40" i="18"/>
  <c r="AU23" i="18"/>
  <c r="AU44" i="18"/>
  <c r="AU33" i="18"/>
  <c r="AR46" i="16"/>
  <c r="AR50" i="16"/>
  <c r="AM34" i="17"/>
  <c r="AM40" i="17"/>
  <c r="AM24" i="17"/>
  <c r="AM45" i="17"/>
  <c r="AM51" i="17"/>
  <c r="AV35" i="17"/>
  <c r="AV39" i="17"/>
  <c r="AN46" i="16"/>
  <c r="AN50" i="16"/>
  <c r="AD44" i="16"/>
  <c r="AD23" i="16"/>
  <c r="AD33" i="16"/>
  <c r="AX44" i="16"/>
  <c r="AX23" i="16"/>
  <c r="AX33" i="16"/>
  <c r="G35" i="17"/>
  <c r="G39" i="17"/>
  <c r="J24" i="18"/>
  <c r="J45" i="18"/>
  <c r="J34" i="18"/>
  <c r="AB35" i="18"/>
  <c r="AB39" i="18"/>
  <c r="AW50" i="18"/>
  <c r="AW46" i="18"/>
  <c r="AS24" i="18"/>
  <c r="AS34" i="18"/>
  <c r="AS40" i="18"/>
  <c r="AS51" i="18"/>
  <c r="Z39" i="17"/>
  <c r="AN50" i="17"/>
  <c r="K44" i="16"/>
  <c r="K33" i="16"/>
  <c r="K23" i="16"/>
  <c r="Y24" i="18"/>
  <c r="Y34" i="18"/>
  <c r="Y45" i="18"/>
  <c r="W35" i="18"/>
  <c r="W39" i="18"/>
  <c r="AS24" i="17"/>
  <c r="AS34" i="17"/>
  <c r="AS40" i="17"/>
  <c r="AS45" i="17"/>
  <c r="AS51" i="17"/>
  <c r="AJ44" i="18"/>
  <c r="AJ33" i="18"/>
  <c r="AJ23" i="18"/>
  <c r="Y23" i="17"/>
  <c r="Y44" i="17"/>
  <c r="Y33" i="17"/>
  <c r="AK50" i="16"/>
  <c r="AK46" i="16"/>
  <c r="AU44" i="17"/>
  <c r="AU23" i="17"/>
  <c r="AU33" i="17"/>
  <c r="AL44" i="16"/>
  <c r="AL23" i="16"/>
  <c r="AL33" i="16"/>
  <c r="AA44" i="17"/>
  <c r="AA23" i="17"/>
  <c r="AA33" i="17"/>
  <c r="AP44" i="16"/>
  <c r="AP23" i="16"/>
  <c r="AP33" i="16"/>
  <c r="G50" i="18"/>
  <c r="H27" i="17"/>
  <c r="G30" i="17"/>
  <c r="U35" i="17"/>
  <c r="U39" i="17"/>
  <c r="L35" i="18"/>
  <c r="L39" i="18"/>
  <c r="AH51" i="18"/>
  <c r="AH24" i="18"/>
  <c r="AH34" i="18"/>
  <c r="AH40" i="18"/>
  <c r="I50" i="17"/>
  <c r="I46" i="17"/>
  <c r="P34" i="18"/>
  <c r="P40" i="18"/>
  <c r="P45" i="18"/>
  <c r="P51" i="18"/>
  <c r="P24" i="18"/>
  <c r="J35" i="16"/>
  <c r="J39" i="16"/>
  <c r="T44" i="18"/>
  <c r="T23" i="18"/>
  <c r="T33" i="18"/>
  <c r="AV44" i="18"/>
  <c r="AV23" i="18"/>
  <c r="AV33" i="18"/>
  <c r="F50" i="16"/>
  <c r="F46" i="16"/>
  <c r="AP35" i="17"/>
  <c r="AP39" i="17"/>
  <c r="AB46" i="16"/>
  <c r="AB50" i="16"/>
  <c r="E21" i="16"/>
  <c r="E22" i="16"/>
  <c r="AQ50" i="16"/>
  <c r="AQ46" i="16"/>
  <c r="AD45" i="17"/>
  <c r="AD51" i="17"/>
  <c r="AD24" i="17"/>
  <c r="AD34" i="17"/>
  <c r="AD40" i="17"/>
  <c r="AG50" i="16"/>
  <c r="AG46" i="16"/>
  <c r="AY44" i="17"/>
  <c r="AY33" i="17"/>
  <c r="AY23" i="17"/>
  <c r="E23" i="16"/>
  <c r="AZ23" i="16"/>
  <c r="E44" i="16"/>
  <c r="E33" i="16"/>
  <c r="AZ21" i="16"/>
  <c r="T46" i="18"/>
  <c r="T50" i="18"/>
  <c r="AP39" i="16"/>
  <c r="AP35" i="16"/>
  <c r="AL50" i="16"/>
  <c r="AL46" i="16"/>
  <c r="AD50" i="16"/>
  <c r="AD46" i="16"/>
  <c r="AL35" i="17"/>
  <c r="AL39" i="17"/>
  <c r="AO46" i="17"/>
  <c r="AO50" i="17"/>
  <c r="AR46" i="18"/>
  <c r="AR50" i="18"/>
  <c r="AD46" i="17"/>
  <c r="AD50" i="17"/>
  <c r="I46" i="16"/>
  <c r="I50" i="16"/>
  <c r="R39" i="17"/>
  <c r="R35" i="17"/>
  <c r="AC50" i="18"/>
  <c r="AC46" i="18"/>
  <c r="AE35" i="18"/>
  <c r="AE39" i="18"/>
  <c r="U39" i="16"/>
  <c r="U35" i="16"/>
  <c r="U39" i="18"/>
  <c r="U35" i="18"/>
  <c r="E24" i="17"/>
  <c r="AZ24" i="17"/>
  <c r="G46" i="16"/>
  <c r="G50" i="16"/>
  <c r="AU39" i="16"/>
  <c r="AU35" i="16"/>
  <c r="P35" i="17"/>
  <c r="P39" i="17"/>
  <c r="E33" i="17"/>
  <c r="E44" i="17"/>
  <c r="E23" i="17"/>
  <c r="AZ23" i="17"/>
  <c r="AZ21" i="17"/>
  <c r="M35" i="17"/>
  <c r="M39" i="17"/>
  <c r="AT35" i="17"/>
  <c r="AT39" i="17"/>
  <c r="P50" i="18"/>
  <c r="P46" i="18"/>
  <c r="AK39" i="17"/>
  <c r="AK35" i="17"/>
  <c r="M39" i="18"/>
  <c r="M35" i="18"/>
  <c r="O46" i="18"/>
  <c r="O50" i="18"/>
  <c r="H50" i="18"/>
  <c r="H46" i="18"/>
  <c r="AV46" i="18"/>
  <c r="AV50" i="18"/>
  <c r="H30" i="17"/>
  <c r="I27" i="17"/>
  <c r="AA46" i="17"/>
  <c r="AA50" i="17"/>
  <c r="AU35" i="17"/>
  <c r="AU39" i="17"/>
  <c r="Y51" i="18"/>
  <c r="Y46" i="18"/>
  <c r="K35" i="16"/>
  <c r="K39" i="16"/>
  <c r="AX50" i="16"/>
  <c r="AX46" i="16"/>
  <c r="AH35" i="18"/>
  <c r="AL46" i="17"/>
  <c r="AL50" i="17"/>
  <c r="I30" i="16"/>
  <c r="J27" i="16"/>
  <c r="E24" i="18"/>
  <c r="E45" i="18"/>
  <c r="E51" i="18"/>
  <c r="E34" i="18"/>
  <c r="E40" i="18"/>
  <c r="AS46" i="17"/>
  <c r="AS50" i="17"/>
  <c r="I39" i="16"/>
  <c r="I35" i="16"/>
  <c r="T46" i="17"/>
  <c r="T50" i="17"/>
  <c r="R46" i="17"/>
  <c r="R50" i="17"/>
  <c r="AC39" i="18"/>
  <c r="AC35" i="18"/>
  <c r="AE46" i="18"/>
  <c r="AE50" i="18"/>
  <c r="AL35" i="18"/>
  <c r="Z39" i="16"/>
  <c r="Z35" i="16"/>
  <c r="L39" i="17"/>
  <c r="L35" i="17"/>
  <c r="X39" i="18"/>
  <c r="X35" i="18"/>
  <c r="AI50" i="16"/>
  <c r="AI46" i="16"/>
  <c r="X46" i="17"/>
  <c r="X50" i="17"/>
  <c r="AF46" i="18"/>
  <c r="AF50" i="18"/>
  <c r="O46" i="16"/>
  <c r="O50" i="16"/>
  <c r="AE35" i="17"/>
  <c r="AE39" i="17"/>
  <c r="Q35" i="17"/>
  <c r="AQ39" i="17"/>
  <c r="AQ35" i="17"/>
  <c r="W46" i="16"/>
  <c r="W50" i="16"/>
  <c r="S46" i="16"/>
  <c r="S50" i="16"/>
  <c r="AT46" i="17"/>
  <c r="AT50" i="17"/>
  <c r="D46" i="18"/>
  <c r="AM35" i="18"/>
  <c r="AM39" i="18"/>
  <c r="AZ24" i="18"/>
  <c r="AK46" i="17"/>
  <c r="AK50" i="17"/>
  <c r="AH46" i="17"/>
  <c r="AM35" i="17"/>
  <c r="AM39" i="17"/>
  <c r="R35" i="18"/>
  <c r="O35" i="18"/>
  <c r="O39" i="18"/>
  <c r="AN46" i="18"/>
  <c r="AN50" i="18"/>
  <c r="H39" i="17"/>
  <c r="H35" i="17"/>
  <c r="AP35" i="18"/>
  <c r="AY35" i="17"/>
  <c r="AY39" i="17"/>
  <c r="T39" i="18"/>
  <c r="T35" i="18"/>
  <c r="AP50" i="16"/>
  <c r="AP46" i="16"/>
  <c r="AL39" i="16"/>
  <c r="AL35" i="16"/>
  <c r="Y39" i="17"/>
  <c r="Y35" i="17"/>
  <c r="AJ39" i="18"/>
  <c r="AJ35" i="18"/>
  <c r="Y40" i="18"/>
  <c r="Y35" i="18"/>
  <c r="K46" i="16"/>
  <c r="K50" i="16"/>
  <c r="Z35" i="17"/>
  <c r="J40" i="18"/>
  <c r="J35" i="18"/>
  <c r="AD39" i="16"/>
  <c r="AD35" i="16"/>
  <c r="AU35" i="18"/>
  <c r="AU39" i="18"/>
  <c r="AT39" i="18"/>
  <c r="AT35" i="18"/>
  <c r="AT50" i="16"/>
  <c r="AT46" i="16"/>
  <c r="AI39" i="17"/>
  <c r="AI35" i="17"/>
  <c r="E33" i="18"/>
  <c r="E23" i="18"/>
  <c r="AZ23" i="18"/>
  <c r="E44" i="18"/>
  <c r="AZ21" i="18"/>
  <c r="AS39" i="17"/>
  <c r="AS35" i="17"/>
  <c r="I51" i="18"/>
  <c r="I46" i="18"/>
  <c r="N46" i="17"/>
  <c r="N50" i="17"/>
  <c r="D46" i="17"/>
  <c r="L50" i="17"/>
  <c r="L46" i="17"/>
  <c r="X50" i="18"/>
  <c r="X46" i="18"/>
  <c r="U50" i="18"/>
  <c r="U46" i="18"/>
  <c r="AS35" i="18"/>
  <c r="AI39" i="16"/>
  <c r="AI35" i="16"/>
  <c r="X35" i="17"/>
  <c r="X39" i="17"/>
  <c r="S35" i="17"/>
  <c r="F46" i="18"/>
  <c r="Z40" i="18"/>
  <c r="Z35" i="18"/>
  <c r="S46" i="18"/>
  <c r="AU50" i="16"/>
  <c r="AU46" i="16"/>
  <c r="P46" i="17"/>
  <c r="P50" i="17"/>
  <c r="M50" i="17"/>
  <c r="M46" i="17"/>
  <c r="P39" i="18"/>
  <c r="P35" i="18"/>
  <c r="AQ35" i="18"/>
  <c r="O35" i="17"/>
  <c r="O39" i="17"/>
  <c r="AM46" i="18"/>
  <c r="AM50" i="18"/>
  <c r="AZ22" i="18"/>
  <c r="Z46" i="17"/>
  <c r="W35" i="17"/>
  <c r="W39" i="17"/>
  <c r="H39" i="18"/>
  <c r="H35" i="18"/>
  <c r="N40" i="18"/>
  <c r="N35" i="18"/>
  <c r="AY46" i="17"/>
  <c r="AY50" i="17"/>
  <c r="E24" i="16"/>
  <c r="AZ24" i="16"/>
  <c r="E34" i="16"/>
  <c r="E40" i="16"/>
  <c r="E45" i="16"/>
  <c r="E51" i="16"/>
  <c r="AZ22" i="16"/>
  <c r="AV35" i="18"/>
  <c r="AV39" i="18"/>
  <c r="G46" i="18"/>
  <c r="AA39" i="17"/>
  <c r="AA35" i="17"/>
  <c r="AU46" i="17"/>
  <c r="AU50" i="17"/>
  <c r="Y46" i="17"/>
  <c r="Y50" i="17"/>
  <c r="AJ46" i="18"/>
  <c r="AJ50" i="18"/>
  <c r="AN46" i="17"/>
  <c r="J51" i="18"/>
  <c r="J46" i="18"/>
  <c r="AX39" i="16"/>
  <c r="AX35" i="16"/>
  <c r="AU46" i="18"/>
  <c r="AU50" i="18"/>
  <c r="AT46" i="18"/>
  <c r="AT50" i="18"/>
  <c r="AT39" i="16"/>
  <c r="AT35" i="16"/>
  <c r="AI50" i="17"/>
  <c r="AI46" i="17"/>
  <c r="AO39" i="17"/>
  <c r="AO35" i="17"/>
  <c r="AR39" i="18"/>
  <c r="AR35" i="18"/>
  <c r="I27" i="18"/>
  <c r="H30" i="18"/>
  <c r="AD35" i="17"/>
  <c r="AD39" i="17"/>
  <c r="I40" i="18"/>
  <c r="I35" i="18"/>
  <c r="T39" i="17"/>
  <c r="T35" i="17"/>
  <c r="N39" i="17"/>
  <c r="N35" i="17"/>
  <c r="Z46" i="16"/>
  <c r="Z50" i="16"/>
  <c r="U46" i="16"/>
  <c r="U50" i="16"/>
  <c r="AO46" i="18"/>
  <c r="Q46" i="18"/>
  <c r="AF35" i="18"/>
  <c r="AF39" i="18"/>
  <c r="O35" i="16"/>
  <c r="O39" i="16"/>
  <c r="G35" i="16"/>
  <c r="G39" i="16"/>
  <c r="AE46" i="17"/>
  <c r="AE50" i="17"/>
  <c r="Z51" i="18"/>
  <c r="Z46" i="18"/>
  <c r="AQ50" i="17"/>
  <c r="AQ46" i="17"/>
  <c r="AY35" i="18"/>
  <c r="AI46" i="18"/>
  <c r="W39" i="16"/>
  <c r="W35" i="16"/>
  <c r="S35" i="16"/>
  <c r="S39" i="16"/>
  <c r="E45" i="17"/>
  <c r="E51" i="17"/>
  <c r="E34" i="17"/>
  <c r="E40" i="17"/>
  <c r="F46" i="17"/>
  <c r="K35" i="18"/>
  <c r="O46" i="17"/>
  <c r="O50" i="17"/>
  <c r="Q46" i="17"/>
  <c r="S35" i="18"/>
  <c r="AK35" i="18"/>
  <c r="AM46" i="17"/>
  <c r="AM50" i="17"/>
  <c r="W46" i="17"/>
  <c r="W50" i="17"/>
  <c r="M50" i="18"/>
  <c r="M46" i="18"/>
  <c r="V46" i="18"/>
  <c r="AG46" i="17"/>
  <c r="AN35" i="18"/>
  <c r="AN39" i="18"/>
  <c r="H50" i="17"/>
  <c r="H46" i="17"/>
  <c r="N51" i="18"/>
  <c r="N46" i="18"/>
  <c r="F35" i="17"/>
  <c r="I30" i="17"/>
  <c r="J27" i="17"/>
  <c r="E50" i="17"/>
  <c r="E46" i="17"/>
  <c r="E39" i="18"/>
  <c r="E35" i="18"/>
  <c r="K27" i="16"/>
  <c r="J30" i="16"/>
  <c r="E39" i="17"/>
  <c r="E35" i="17"/>
  <c r="E39" i="16"/>
  <c r="E35" i="16"/>
  <c r="J27" i="18"/>
  <c r="I30" i="18"/>
  <c r="E50" i="18"/>
  <c r="E46" i="18"/>
  <c r="E46" i="16"/>
  <c r="E50" i="16"/>
  <c r="J30" i="18"/>
  <c r="K27" i="18"/>
  <c r="L27" i="16"/>
  <c r="K30" i="16"/>
  <c r="J30" i="17"/>
  <c r="K27" i="17"/>
  <c r="L30" i="16"/>
  <c r="M27" i="16"/>
  <c r="L27" i="17"/>
  <c r="K30" i="17"/>
  <c r="L27" i="18"/>
  <c r="K30" i="18"/>
  <c r="M27" i="18"/>
  <c r="L30" i="18"/>
  <c r="M27" i="17"/>
  <c r="L30" i="17"/>
  <c r="M30" i="16"/>
  <c r="N27" i="16"/>
  <c r="N27" i="18"/>
  <c r="M30" i="18"/>
  <c r="M30" i="17"/>
  <c r="N27" i="17"/>
  <c r="O27" i="16"/>
  <c r="N30" i="16"/>
  <c r="P27" i="16"/>
  <c r="O30" i="16"/>
  <c r="N30" i="18"/>
  <c r="O27" i="18"/>
  <c r="N30" i="17"/>
  <c r="O27" i="17"/>
  <c r="Q27" i="16"/>
  <c r="P30" i="16"/>
  <c r="P27" i="18"/>
  <c r="O30" i="18"/>
  <c r="P27" i="17"/>
  <c r="O30" i="17"/>
  <c r="Q27" i="17"/>
  <c r="P30" i="17"/>
  <c r="Q30" i="16"/>
  <c r="R27" i="16"/>
  <c r="P30" i="18"/>
  <c r="Q27" i="18"/>
  <c r="Q30" i="17"/>
  <c r="R27" i="17"/>
  <c r="S27" i="16"/>
  <c r="R30" i="16"/>
  <c r="Q30" i="18"/>
  <c r="R27" i="18"/>
  <c r="T27" i="16"/>
  <c r="S30" i="16"/>
  <c r="R30" i="18"/>
  <c r="S27" i="18"/>
  <c r="R30" i="17"/>
  <c r="S27" i="17"/>
  <c r="T30" i="16"/>
  <c r="U27" i="16"/>
  <c r="T27" i="18"/>
  <c r="S30" i="18"/>
  <c r="T27" i="17"/>
  <c r="S30" i="17"/>
  <c r="U27" i="17"/>
  <c r="T30" i="17"/>
  <c r="U27" i="18"/>
  <c r="T30" i="18"/>
  <c r="U30" i="16"/>
  <c r="V27" i="16"/>
  <c r="V27" i="17"/>
  <c r="U30" i="17"/>
  <c r="V27" i="18"/>
  <c r="U30" i="18"/>
  <c r="W27" i="16"/>
  <c r="V30" i="16"/>
  <c r="X27" i="16"/>
  <c r="W30" i="16"/>
  <c r="V30" i="17"/>
  <c r="W27" i="17"/>
  <c r="V30" i="18"/>
  <c r="W27" i="18"/>
  <c r="Y27" i="16"/>
  <c r="X30" i="16"/>
  <c r="W30" i="17"/>
  <c r="X27" i="17"/>
  <c r="X27" i="18"/>
  <c r="W30" i="18"/>
  <c r="Y27" i="18"/>
  <c r="X30" i="18"/>
  <c r="Z27" i="16"/>
  <c r="Y30" i="16"/>
  <c r="X30" i="17"/>
  <c r="Y27" i="17"/>
  <c r="Z27" i="18"/>
  <c r="Y30" i="18"/>
  <c r="Z30" i="16"/>
  <c r="AA27" i="16"/>
  <c r="Y30" i="17"/>
  <c r="Z27" i="17"/>
  <c r="Z30" i="18"/>
  <c r="AA27" i="18"/>
  <c r="AB27" i="16"/>
  <c r="AA30" i="16"/>
  <c r="AA27" i="17"/>
  <c r="Z30" i="17"/>
  <c r="AB27" i="17"/>
  <c r="AA30" i="17"/>
  <c r="AB30" i="16"/>
  <c r="AC27" i="16"/>
  <c r="AB27" i="18"/>
  <c r="AA30" i="18"/>
  <c r="AC27" i="18"/>
  <c r="AB30" i="18"/>
  <c r="AC27" i="17"/>
  <c r="AB30" i="17"/>
  <c r="AD27" i="16"/>
  <c r="AC30" i="16"/>
  <c r="AE27" i="16"/>
  <c r="AD30" i="16"/>
  <c r="AD27" i="18"/>
  <c r="AC30" i="18"/>
  <c r="AC30" i="17"/>
  <c r="AD27" i="17"/>
  <c r="AF27" i="16"/>
  <c r="AE30" i="16"/>
  <c r="AD30" i="18"/>
  <c r="AE27" i="18"/>
  <c r="AE27" i="17"/>
  <c r="AD30" i="17"/>
  <c r="AF27" i="17"/>
  <c r="AE30" i="17"/>
  <c r="AF30" i="16"/>
  <c r="AG27" i="16"/>
  <c r="AF27" i="18"/>
  <c r="AE30" i="18"/>
  <c r="AG27" i="18"/>
  <c r="AF30" i="18"/>
  <c r="AF30" i="17"/>
  <c r="AG27" i="17"/>
  <c r="AH27" i="16"/>
  <c r="AG30" i="16"/>
  <c r="AI27" i="16"/>
  <c r="AH30" i="16"/>
  <c r="AG30" i="18"/>
  <c r="AH27" i="18"/>
  <c r="AG30" i="17"/>
  <c r="AH27" i="17"/>
  <c r="AJ27" i="16"/>
  <c r="AI30" i="16"/>
  <c r="AH30" i="18"/>
  <c r="AI27" i="18"/>
  <c r="AI27" i="17"/>
  <c r="AH30" i="17"/>
  <c r="AJ27" i="17"/>
  <c r="AI30" i="17"/>
  <c r="AJ30" i="16"/>
  <c r="AK27" i="16"/>
  <c r="AJ27" i="18"/>
  <c r="AI30" i="18"/>
  <c r="AK27" i="18"/>
  <c r="AJ30" i="18"/>
  <c r="AK27" i="17"/>
  <c r="AJ30" i="17"/>
  <c r="AL27" i="16"/>
  <c r="AK30" i="16"/>
  <c r="AL30" i="16"/>
  <c r="AM27" i="16"/>
  <c r="AL27" i="18"/>
  <c r="AK30" i="18"/>
  <c r="AK30" i="17"/>
  <c r="AL27" i="17"/>
  <c r="AL30" i="18"/>
  <c r="AM27" i="18"/>
  <c r="AM27" i="17"/>
  <c r="AL30" i="17"/>
  <c r="AM30" i="16"/>
  <c r="AN27" i="16"/>
  <c r="AN27" i="17"/>
  <c r="AM30" i="17"/>
  <c r="AN30" i="16"/>
  <c r="AO27" i="16"/>
  <c r="AN27" i="18"/>
  <c r="AM30" i="18"/>
  <c r="AO27" i="18"/>
  <c r="AN30" i="18"/>
  <c r="AN30" i="17"/>
  <c r="AO27" i="17"/>
  <c r="AP27" i="16"/>
  <c r="AO30" i="16"/>
  <c r="AQ27" i="16"/>
  <c r="AP30" i="16"/>
  <c r="AO30" i="18"/>
  <c r="AP27" i="18"/>
  <c r="AO30" i="17"/>
  <c r="AP27" i="17"/>
  <c r="AR27" i="16"/>
  <c r="AQ30" i="16"/>
  <c r="AP30" i="18"/>
  <c r="AQ27" i="18"/>
  <c r="AQ27" i="17"/>
  <c r="AP30" i="17"/>
  <c r="AR27" i="17"/>
  <c r="AQ30" i="17"/>
  <c r="AR30" i="16"/>
  <c r="AS27" i="16"/>
  <c r="AR27" i="18"/>
  <c r="AQ30" i="18"/>
  <c r="AS27" i="18"/>
  <c r="AR30" i="18"/>
  <c r="AS27" i="17"/>
  <c r="AR30" i="17"/>
  <c r="AT27" i="16"/>
  <c r="AS30" i="16"/>
  <c r="AT30" i="16"/>
  <c r="AU27" i="16"/>
  <c r="AT27" i="18"/>
  <c r="AS30" i="18"/>
  <c r="AS30" i="17"/>
  <c r="AT27" i="17"/>
  <c r="AT30" i="18"/>
  <c r="AU27" i="18"/>
  <c r="AU27" i="17"/>
  <c r="AT30" i="17"/>
  <c r="AV27" i="16"/>
  <c r="AU30" i="16"/>
  <c r="AV30" i="16"/>
  <c r="AW27" i="16"/>
  <c r="AU30" i="17"/>
  <c r="AV27" i="17"/>
  <c r="AV27" i="18"/>
  <c r="AU30" i="18"/>
  <c r="AW27" i="18"/>
  <c r="AV30" i="18"/>
  <c r="AV30" i="17"/>
  <c r="AW27" i="17"/>
  <c r="AX27" i="16"/>
  <c r="AW30" i="16"/>
  <c r="AY27" i="16"/>
  <c r="AY30" i="16"/>
  <c r="AX30" i="16"/>
  <c r="AZ30" i="16"/>
  <c r="AW30" i="18"/>
  <c r="AX27" i="18"/>
  <c r="AW30" i="17"/>
  <c r="AX27" i="17"/>
  <c r="AX30" i="18"/>
  <c r="AY27" i="18"/>
  <c r="AY30" i="18"/>
  <c r="AY27" i="17"/>
  <c r="AY30" i="17"/>
  <c r="AX30" i="17"/>
  <c r="AZ30" i="17"/>
  <c r="AZ30" i="18"/>
  <c r="I29" i="7"/>
  <c r="H29" i="7"/>
  <c r="G29" i="7"/>
  <c r="F29" i="7"/>
  <c r="E29" i="7"/>
  <c r="D29" i="7"/>
  <c r="C29" i="7"/>
  <c r="H19" i="7"/>
  <c r="F19" i="7"/>
  <c r="D19" i="7"/>
  <c r="H11" i="7"/>
  <c r="H10" i="7"/>
  <c r="H9" i="7"/>
  <c r="H8" i="7"/>
  <c r="H7" i="7"/>
  <c r="H6" i="7"/>
  <c r="D16" i="5"/>
  <c r="G21" i="5"/>
  <c r="G22" i="5"/>
  <c r="G23" i="5"/>
  <c r="G24" i="5"/>
  <c r="G25" i="5"/>
  <c r="G26" i="5"/>
  <c r="G27" i="5"/>
  <c r="G28" i="5"/>
  <c r="G29" i="5"/>
  <c r="G30" i="5"/>
  <c r="D31" i="5"/>
  <c r="D107" i="5"/>
  <c r="P41" i="6"/>
  <c r="P40" i="6"/>
  <c r="P39" i="6"/>
  <c r="P38" i="6"/>
  <c r="P37" i="6"/>
  <c r="P35" i="6"/>
  <c r="P34" i="6"/>
  <c r="P33" i="6"/>
  <c r="P32" i="6"/>
  <c r="P31" i="6"/>
  <c r="C41" i="6"/>
  <c r="C40" i="6"/>
  <c r="C39" i="6"/>
  <c r="C38" i="6"/>
  <c r="C37" i="6"/>
  <c r="C36" i="6"/>
  <c r="D28" i="6"/>
  <c r="F28" i="6"/>
  <c r="H28" i="6"/>
  <c r="J28" i="6"/>
  <c r="L28" i="6"/>
  <c r="N28" i="6"/>
  <c r="C30" i="6"/>
  <c r="C31" i="6"/>
  <c r="C32" i="6"/>
  <c r="C33" i="6"/>
  <c r="C34" i="6"/>
  <c r="C35" i="6"/>
  <c r="O48" i="6"/>
  <c r="O47" i="6"/>
  <c r="G107" i="5"/>
  <c r="G16" i="5"/>
</calcChain>
</file>

<file path=xl/sharedStrings.xml><?xml version="1.0" encoding="utf-8"?>
<sst xmlns="http://schemas.openxmlformats.org/spreadsheetml/2006/main" count="2526" uniqueCount="414">
  <si>
    <t>Basic Information</t>
  </si>
  <si>
    <t>Company Name</t>
  </si>
  <si>
    <t>Facilities</t>
  </si>
  <si>
    <t>Location</t>
  </si>
  <si>
    <t>Buy/Sell capacity</t>
  </si>
  <si>
    <t>P01</t>
  </si>
  <si>
    <t xml:space="preserve"> -&gt;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</si>
  <si>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</si>
  <si>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</si>
  <si>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</si>
  <si>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</si>
  <si>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</si>
  <si>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</si>
  <si>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</si>
  <si>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</si>
  <si>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</si>
  <si>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Plants</t>
  </si>
  <si>
    <t>Buy/Sell tankcars</t>
  </si>
  <si>
    <t>TankCars</t>
  </si>
  <si>
    <t>S01</t>
  </si>
  <si>
    <t>S13</t>
  </si>
  <si>
    <t>S14</t>
  </si>
  <si>
    <t>S15</t>
  </si>
  <si>
    <t>S21</t>
  </si>
  <si>
    <t>S22</t>
  </si>
  <si>
    <t>S23</t>
  </si>
  <si>
    <t>S24</t>
  </si>
  <si>
    <t>S25</t>
  </si>
  <si>
    <t>S26</t>
  </si>
  <si>
    <t>S27</t>
  </si>
  <si>
    <t>S31</t>
  </si>
  <si>
    <t>S32</t>
  </si>
  <si>
    <t>S33</t>
  </si>
  <si>
    <t>S34</t>
  </si>
  <si>
    <t>S35</t>
  </si>
  <si>
    <t>S36</t>
  </si>
  <si>
    <t>S37</t>
  </si>
  <si>
    <t>S38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</si>
  <si>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</si>
  <si>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</si>
  <si>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</si>
  <si>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</si>
  <si>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</si>
  <si>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</si>
  <si>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</si>
  <si>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</si>
  <si>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</si>
  <si>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</si>
  <si>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</si>
  <si>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</si>
  <si>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</si>
  <si>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</si>
  <si>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</si>
  <si>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</si>
  <si>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</si>
  <si>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</si>
  <si>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</si>
  <si>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</si>
  <si>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</si>
  <si>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</si>
  <si>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</si>
  <si>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</si>
  <si>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</si>
  <si>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</si>
  <si>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</si>
  <si>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</si>
  <si>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</si>
  <si>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</si>
  <si>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</si>
  <si>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S72</t>
  </si>
  <si>
    <t>S73</t>
  </si>
  <si>
    <t>S74</t>
  </si>
  <si>
    <t>S75</t>
  </si>
  <si>
    <t>S76</t>
  </si>
  <si>
    <t>S77</t>
  </si>
  <si>
    <t>S78</t>
  </si>
  <si>
    <t>S79</t>
  </si>
  <si>
    <t>S83</t>
  </si>
  <si>
    <t>S84</t>
  </si>
  <si>
    <t>S85</t>
  </si>
  <si>
    <t>S86</t>
  </si>
  <si>
    <t>S87</t>
  </si>
  <si>
    <t>S88</t>
  </si>
  <si>
    <t>S89</t>
  </si>
  <si>
    <t>S94</t>
  </si>
  <si>
    <t>S95</t>
  </si>
  <si>
    <t>S96</t>
  </si>
  <si>
    <t>S97</t>
  </si>
  <si>
    <t>S98</t>
  </si>
  <si>
    <t>S99</t>
  </si>
  <si>
    <t>Storages</t>
  </si>
  <si>
    <t>Grove:Month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</si>
  <si>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</si>
  <si>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</si>
  <si>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</si>
  <si>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</si>
  <si>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</si>
  <si>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</si>
  <si>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</si>
  <si>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</si>
  <si>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</si>
  <si>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</si>
  <si>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</si>
  <si>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</si>
  <si>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FLA</t>
  </si>
  <si>
    <t>CAL</t>
  </si>
  <si>
    <t>TEX</t>
  </si>
  <si>
    <t>ARZ</t>
  </si>
  <si>
    <t>BRA</t>
  </si>
  <si>
    <t>SPA</t>
  </si>
  <si>
    <t xml:space="preserve"> </t>
  </si>
  <si>
    <t>Year</t>
  </si>
  <si>
    <t>ORA Contracts</t>
  </si>
  <si>
    <t>FCOJ Contracts</t>
  </si>
  <si>
    <t>Shipping</t>
  </si>
  <si>
    <t>From:To</t>
  </si>
  <si>
    <t>Manufacturing</t>
  </si>
  <si>
    <t>Process ORA into POJ or FCOJ(%)</t>
  </si>
  <si>
    <t>Plant</t>
  </si>
  <si>
    <t>Product</t>
  </si>
  <si>
    <t>Proportion</t>
  </si>
  <si>
    <t>From</t>
  </si>
  <si>
    <t>Futures</t>
  </si>
  <si>
    <t>FCOJ</t>
  </si>
  <si>
    <t>Reconstitution</t>
  </si>
  <si>
    <t>ORA</t>
  </si>
  <si>
    <t>NE</t>
  </si>
  <si>
    <t>MA</t>
  </si>
  <si>
    <t>SE</t>
  </si>
  <si>
    <t>MW</t>
  </si>
  <si>
    <t>DS</t>
  </si>
  <si>
    <t>NW</t>
  </si>
  <si>
    <t>SW</t>
  </si>
  <si>
    <t>POJ</t>
  </si>
  <si>
    <t>ROJ</t>
  </si>
  <si>
    <t>Price 3</t>
  </si>
  <si>
    <t>Price 2</t>
  </si>
  <si>
    <t>Price 1</t>
  </si>
  <si>
    <t>Pricing for each product in each region($/lb)</t>
  </si>
  <si>
    <t>Grove:Multiplier</t>
  </si>
  <si>
    <t>Raw Materials</t>
  </si>
  <si>
    <t>Type</t>
  </si>
  <si>
    <t>Multiplier</t>
  </si>
  <si>
    <t>Reconstitute FCOJ into ROJ at Storages(%)</t>
  </si>
  <si>
    <t>Ship ORA from Groves to Plants or Storages(%)</t>
  </si>
  <si>
    <t>Ship FCOJ (futures) from FLA to Storages; Ship POJ, FCOJ from Plants to Storages(%)</t>
  </si>
  <si>
    <t>Region:Month</t>
  </si>
  <si>
    <t>Storage:Month</t>
  </si>
  <si>
    <t>TankCars(unit of cars)</t>
  </si>
  <si>
    <t>Type:Month</t>
  </si>
  <si>
    <t>Sum</t>
  </si>
  <si>
    <t>This year</t>
  </si>
  <si>
    <t>Next year</t>
  </si>
  <si>
    <t>Arrival of matured ORA Futures and FCOJ Futures(%)</t>
  </si>
  <si>
    <t>Purchases at the Futures Market(tons) (ORA and FCOJ)</t>
  </si>
  <si>
    <t>Plants(tons)</t>
  </si>
  <si>
    <t>Storages(tons)</t>
  </si>
  <si>
    <t>Quantity Multipliers(unit, $/lb)</t>
  </si>
  <si>
    <t>Pricing</t>
  </si>
  <si>
    <t>Price</t>
  </si>
  <si>
    <t>Quantity</t>
  </si>
  <si>
    <t>Maturity</t>
  </si>
  <si>
    <t>Matured Amount:</t>
  </si>
  <si>
    <r>
      <t xml:space="preserve">FLA </t>
    </r>
    <r>
      <rPr>
        <i/>
        <sz val="10"/>
        <rFont val="Arial"/>
        <family val="2"/>
      </rPr>
      <t>(spot &amp; futures)</t>
    </r>
  </si>
  <si>
    <r>
      <t xml:space="preserve">Purchases at the Spot Market(tons per </t>
    </r>
    <r>
      <rPr>
        <b/>
        <i/>
        <sz val="10"/>
        <rFont val="Arial"/>
        <family val="2"/>
      </rPr>
      <t>week</t>
    </r>
    <r>
      <rPr>
        <i/>
        <sz val="10"/>
        <rFont val="Arial"/>
        <family val="2"/>
      </rPr>
      <t xml:space="preserve"> in a month) (ORA)</t>
    </r>
  </si>
  <si>
    <t>MomPop</t>
  </si>
  <si>
    <t/>
  </si>
  <si>
    <t>Region</t>
  </si>
  <si>
    <t>Market</t>
  </si>
  <si>
    <t>Nearest Storage</t>
  </si>
  <si>
    <t>Distance(miles)</t>
  </si>
  <si>
    <t>Transportation Cost($/ton)</t>
  </si>
  <si>
    <t>ANY</t>
  </si>
  <si>
    <t>BOS</t>
  </si>
  <si>
    <t>CLP</t>
  </si>
  <si>
    <t>KEE</t>
  </si>
  <si>
    <t>LAK</t>
  </si>
  <si>
    <t>MBK</t>
  </si>
  <si>
    <t>MVY</t>
  </si>
  <si>
    <t>PGH</t>
  </si>
  <si>
    <t>PHI</t>
  </si>
  <si>
    <t>PVD</t>
  </si>
  <si>
    <t>RER</t>
  </si>
  <si>
    <t>SCR</t>
  </si>
  <si>
    <t>SMS</t>
  </si>
  <si>
    <t>SUP</t>
  </si>
  <si>
    <t>CRS</t>
  </si>
  <si>
    <t>CVE</t>
  </si>
  <si>
    <t>CWV</t>
  </si>
  <si>
    <t>DTN</t>
  </si>
  <si>
    <t>FRY</t>
  </si>
  <si>
    <t>HIP</t>
  </si>
  <si>
    <t>JTC</t>
  </si>
  <si>
    <t>LXK</t>
  </si>
  <si>
    <t>MAO</t>
  </si>
  <si>
    <t>MAY</t>
  </si>
  <si>
    <t>MSD</t>
  </si>
  <si>
    <t>MSP</t>
  </si>
  <si>
    <t>MTH</t>
  </si>
  <si>
    <t>RCH</t>
  </si>
  <si>
    <t>RRN</t>
  </si>
  <si>
    <t>SHK</t>
  </si>
  <si>
    <t>TIL</t>
  </si>
  <si>
    <t>CHR</t>
  </si>
  <si>
    <t>DAY</t>
  </si>
  <si>
    <t>FPR</t>
  </si>
  <si>
    <t>FSC</t>
  </si>
  <si>
    <t>GRN</t>
  </si>
  <si>
    <t>HVA</t>
  </si>
  <si>
    <t>JFL</t>
  </si>
  <si>
    <t>MTG</t>
  </si>
  <si>
    <t>OCL</t>
  </si>
  <si>
    <t>PAN</t>
  </si>
  <si>
    <t>WPB</t>
  </si>
  <si>
    <t>YEM</t>
  </si>
  <si>
    <t>ABL</t>
  </si>
  <si>
    <t>BYO</t>
  </si>
  <si>
    <t>CED</t>
  </si>
  <si>
    <t>CUP</t>
  </si>
  <si>
    <t>ELK</t>
  </si>
  <si>
    <t>FWA</t>
  </si>
  <si>
    <t>GBW</t>
  </si>
  <si>
    <t>GEE</t>
  </si>
  <si>
    <t>GFK</t>
  </si>
  <si>
    <t>HER</t>
  </si>
  <si>
    <t>JAC</t>
  </si>
  <si>
    <t>LSL</t>
  </si>
  <si>
    <t>MAS</t>
  </si>
  <si>
    <t>MND</t>
  </si>
  <si>
    <t>NLW</t>
  </si>
  <si>
    <t>OWT</t>
  </si>
  <si>
    <t>SDL</t>
  </si>
  <si>
    <t>SHL</t>
  </si>
  <si>
    <t>SJF</t>
  </si>
  <si>
    <t>STP</t>
  </si>
  <si>
    <t>SWI</t>
  </si>
  <si>
    <t>TRV</t>
  </si>
  <si>
    <t>BST</t>
  </si>
  <si>
    <t>DEL</t>
  </si>
  <si>
    <t>ELP</t>
  </si>
  <si>
    <t>FTW</t>
  </si>
  <si>
    <t>GRL</t>
  </si>
  <si>
    <t>LAF</t>
  </si>
  <si>
    <t>LRO</t>
  </si>
  <si>
    <t>MCX</t>
  </si>
  <si>
    <t>MKO</t>
  </si>
  <si>
    <t>MRE</t>
  </si>
  <si>
    <t>PRA</t>
  </si>
  <si>
    <t>RSW</t>
  </si>
  <si>
    <t>SGE</t>
  </si>
  <si>
    <t>SME</t>
  </si>
  <si>
    <t>SNA</t>
  </si>
  <si>
    <t>TYE</t>
  </si>
  <si>
    <t>BTT</t>
  </si>
  <si>
    <t>DIM</t>
  </si>
  <si>
    <t>EUG</t>
  </si>
  <si>
    <t>LEW</t>
  </si>
  <si>
    <t>PCO</t>
  </si>
  <si>
    <t>RSP</t>
  </si>
  <si>
    <t>TWF</t>
  </si>
  <si>
    <t>YKM</t>
  </si>
  <si>
    <t>BKR</t>
  </si>
  <si>
    <t>DOZ</t>
  </si>
  <si>
    <t>FSO</t>
  </si>
  <si>
    <t>GRU</t>
  </si>
  <si>
    <t>HUL</t>
  </si>
  <si>
    <t>LOS</t>
  </si>
  <si>
    <t>RFE</t>
  </si>
  <si>
    <t>RNE</t>
  </si>
  <si>
    <t>SCM</t>
  </si>
  <si>
    <t>SFC</t>
  </si>
  <si>
    <t>TCY</t>
  </si>
  <si>
    <t>Sales</t>
  </si>
  <si>
    <t>Sales For FCOJ(tons)(1st Column), Transportation Cost($)(2nd Column) (by market and week)</t>
  </si>
  <si>
    <t>Month</t>
  </si>
  <si>
    <t>Mar:Week</t>
  </si>
  <si>
    <t>Sales(tons) (by region and month)</t>
  </si>
  <si>
    <t>Reg:Mon</t>
  </si>
  <si>
    <t>Total</t>
  </si>
  <si>
    <t>Sales Revenue($) (by region and month)</t>
  </si>
  <si>
    <t>Transportation Cost from storages to markets($) (by region and month)</t>
  </si>
  <si>
    <t>Sales For ROJ(tons)(1st Column), Transportation Cost($)(2nd Column) (by market and week)</t>
  </si>
  <si>
    <t>Sales For POJ(tons)(1st Column), Transportation Cost($)(2nd Column) (by market and week)</t>
  </si>
  <si>
    <t>Sales For ORA(tons)(1st Column), Transportation Cost($)(2nd Column) (by market and week)</t>
  </si>
  <si>
    <t>Storage</t>
  </si>
  <si>
    <t>Storage:</t>
  </si>
  <si>
    <t>Capacity:</t>
  </si>
  <si>
    <t>Time (beginning of week)</t>
  </si>
  <si>
    <t>|-------</t>
  </si>
  <si>
    <t xml:space="preserve"> -------|-------</t>
  </si>
  <si>
    <t xml:space="preserve"> -------|</t>
  </si>
  <si>
    <t>Scheduled to ship in/Sum</t>
  </si>
  <si>
    <t>Shipped In + Reconstituted</t>
  </si>
  <si>
    <t xml:space="preserve"> -</t>
  </si>
  <si>
    <t>Toss Out</t>
  </si>
  <si>
    <t>Inventory</t>
  </si>
  <si>
    <t>rotten</t>
  </si>
  <si>
    <t>% of FCOJ</t>
  </si>
  <si>
    <t>Available</t>
  </si>
  <si>
    <t>Sold</t>
  </si>
  <si>
    <t>Ship Out</t>
  </si>
  <si>
    <t>Costs at storage</t>
  </si>
  <si>
    <t>Hold Inventory</t>
  </si>
  <si>
    <t>Plant:</t>
  </si>
  <si>
    <t>Shipped In</t>
  </si>
  <si>
    <t>Breakdown?</t>
  </si>
  <si>
    <t>(Yes/"")</t>
  </si>
  <si>
    <t>Cost for POJ</t>
  </si>
  <si>
    <t>Cost for FCOJ</t>
  </si>
  <si>
    <t>At home</t>
  </si>
  <si>
    <t>Going out</t>
  </si>
  <si>
    <t>Coming home</t>
  </si>
  <si>
    <t>Hold Cost</t>
  </si>
  <si>
    <t>Grove</t>
  </si>
  <si>
    <r>
      <t xml:space="preserve">Prices of oranges at the Spot Market(Currency/lb) </t>
    </r>
    <r>
      <rPr>
        <i/>
        <u/>
        <sz val="10"/>
        <rFont val="Arial"/>
        <family val="2"/>
      </rPr>
      <t>ORA</t>
    </r>
  </si>
  <si>
    <t>Foreign Exchange Rate: US$ value of 1 BRA Real or 1 SPA Euro ($/BRL)($/EUR)</t>
  </si>
  <si>
    <t>Currency:Month</t>
  </si>
  <si>
    <t>BRA Real</t>
  </si>
  <si>
    <t>SPA Euro</t>
  </si>
  <si>
    <r>
      <t xml:space="preserve">US$ Prices of oranges at the Spot Market($/lb) </t>
    </r>
    <r>
      <rPr>
        <i/>
        <u/>
        <sz val="10"/>
        <rFont val="Arial"/>
        <family val="2"/>
      </rPr>
      <t>ORA</t>
    </r>
  </si>
  <si>
    <t>Actual Quantity Multiplier(unit)</t>
  </si>
  <si>
    <t>Gro:Mon</t>
  </si>
  <si>
    <r>
      <t xml:space="preserve">Amount of oranges harvested(tons) </t>
    </r>
    <r>
      <rPr>
        <i/>
        <u/>
        <sz val="10"/>
        <rFont val="Arial"/>
        <family val="2"/>
      </rPr>
      <t>ORA</t>
    </r>
  </si>
  <si>
    <t>Gro:Week</t>
  </si>
  <si>
    <r>
      <t xml:space="preserve">Actual amount of oranges purchased(tons) </t>
    </r>
    <r>
      <rPr>
        <i/>
        <u/>
        <sz val="10"/>
        <rFont val="Arial"/>
        <family val="2"/>
      </rPr>
      <t>ORA</t>
    </r>
  </si>
  <si>
    <t>Gro:Wk</t>
  </si>
  <si>
    <r>
      <t xml:space="preserve">Purchasing cost of oranges($) </t>
    </r>
    <r>
      <rPr>
        <i/>
        <u/>
        <sz val="10"/>
        <rFont val="Arial"/>
        <family val="2"/>
      </rPr>
      <t>ORA</t>
    </r>
  </si>
  <si>
    <r>
      <t xml:space="preserve">Amount of matured futures products(tons) </t>
    </r>
    <r>
      <rPr>
        <i/>
        <u/>
        <sz val="10"/>
        <rFont val="Arial"/>
        <family val="2"/>
      </rPr>
      <t>ORA Futures, FCOJ Futures</t>
    </r>
  </si>
  <si>
    <t>from FLA:Month</t>
  </si>
  <si>
    <t>ORA Futures</t>
  </si>
  <si>
    <t>FCOJ Futures</t>
  </si>
  <si>
    <r>
      <t xml:space="preserve">Transportation Cost($) for shipping </t>
    </r>
    <r>
      <rPr>
        <i/>
        <u/>
        <sz val="10"/>
        <rFont val="Arial"/>
        <family val="2"/>
      </rPr>
      <t>FCOJ Futures</t>
    </r>
  </si>
  <si>
    <t>Month:Storage</t>
  </si>
  <si>
    <r>
      <t xml:space="preserve">Actual amount of oranges shipped out from groves(tons) </t>
    </r>
    <r>
      <rPr>
        <i/>
        <u/>
        <sz val="10"/>
        <rFont val="Arial"/>
        <family val="2"/>
      </rPr>
      <t>ORA, ORA Futures</t>
    </r>
  </si>
  <si>
    <t>from Grove:Week</t>
  </si>
  <si>
    <r>
      <t xml:space="preserve">Transportation Cost($) for shipping </t>
    </r>
    <r>
      <rPr>
        <i/>
        <u/>
        <sz val="10"/>
        <rFont val="Arial"/>
        <family val="2"/>
      </rPr>
      <t>ORA + ORA Futures</t>
    </r>
  </si>
  <si>
    <t>To</t>
  </si>
  <si>
    <t>plants</t>
  </si>
  <si>
    <t>storages</t>
  </si>
  <si>
    <t>Yes</t>
  </si>
  <si>
    <t>Distance:</t>
  </si>
  <si>
    <t>POJ to ship</t>
  </si>
  <si>
    <t>FCOJ to ship</t>
  </si>
  <si>
    <t>OJ to ship (Sum)</t>
  </si>
  <si>
    <t>POJ by TankCars</t>
  </si>
  <si>
    <t>FCOJ by TankCars</t>
  </si>
  <si>
    <t>No. TankCars</t>
  </si>
  <si>
    <t>POJ by Carrier</t>
  </si>
  <si>
    <t>FCOJ by Carrier</t>
  </si>
  <si>
    <t>No. Weeks</t>
  </si>
  <si>
    <t>Cost by TankCars</t>
  </si>
  <si>
    <t>Cost by Carrier</t>
  </si>
  <si>
    <t>Activities</t>
  </si>
  <si>
    <t>Earnings</t>
  </si>
  <si>
    <t>Sales (tons)</t>
  </si>
  <si>
    <t>Sales Revenue</t>
  </si>
  <si>
    <t>Fresh Oranges (ORA)</t>
  </si>
  <si>
    <t>Premium Orange Juice (POJ)</t>
  </si>
  <si>
    <t>Reconstituted Orange Juice (ROJ)</t>
  </si>
  <si>
    <t>Frozen Concentrated Orange Juice (FCOJ)</t>
  </si>
  <si>
    <t>Total Revenue</t>
  </si>
  <si>
    <t>Materials Acquisitions &amp; Losses (tons)</t>
  </si>
  <si>
    <t>Oranges Harvested</t>
  </si>
  <si>
    <t>Materials Costs</t>
  </si>
  <si>
    <t>ORA Futures Matured</t>
  </si>
  <si>
    <t xml:space="preserve">Orange (ORA) Purchases </t>
  </si>
  <si>
    <t>FCOJ Futures Matured</t>
  </si>
  <si>
    <t>ORA Futures Costs</t>
  </si>
  <si>
    <t>Premium Orange Juice (POJ) Manufactured</t>
  </si>
  <si>
    <t>FCOJ Futures Costs</t>
  </si>
  <si>
    <t>Frozen Concentrated Orange Juice (FCOJ) Manufactured</t>
  </si>
  <si>
    <t>Transportation Costs from Groves (ORA &amp; ORA futures)</t>
  </si>
  <si>
    <t>Reconstituted Orange Juice (ROJ) Manufactured</t>
  </si>
  <si>
    <t>Transportation Costs from Groves (FCOJ futures)</t>
  </si>
  <si>
    <t>Products Lost due to Capacity Shortage</t>
  </si>
  <si>
    <t>Total Materials Costs</t>
  </si>
  <si>
    <t>(</t>
  </si>
  <si>
    <t>)</t>
  </si>
  <si>
    <t>Products Lost due to Spoilage</t>
  </si>
  <si>
    <t>Manufacturing Costs</t>
  </si>
  <si>
    <t>Futures Contracts Purchases (tons)</t>
  </si>
  <si>
    <t>POJ Manufacturing Costs</t>
  </si>
  <si>
    <t>ORA Futures Contracts</t>
  </si>
  <si>
    <t>FCOJ Manufacturing Costs</t>
  </si>
  <si>
    <t>FCOJ Futures Contracts</t>
  </si>
  <si>
    <t>ROJ Reconstitution Costs</t>
  </si>
  <si>
    <t>Total Processing Costs</t>
  </si>
  <si>
    <t>Facilities Adjustment (tons of capacity)</t>
  </si>
  <si>
    <t>Processing Plants Capacity Upgrade</t>
  </si>
  <si>
    <t>Transportation Costs from Plants and Storages &amp; Inventory Hold Costs</t>
  </si>
  <si>
    <t>Storage Centers Capacity Upgrade</t>
  </si>
  <si>
    <t>Transportation Costs from Plants (TankCars)</t>
  </si>
  <si>
    <t>Processing Plants Capacity Downgrade</t>
  </si>
  <si>
    <t>Transportation Costs from Plants (Carriers)</t>
  </si>
  <si>
    <t>Storage Centers Capacity Downgrade</t>
  </si>
  <si>
    <t>Inventory Hold Costs at Storages</t>
  </si>
  <si>
    <t>Transportation Costs from Storages</t>
  </si>
  <si>
    <t>Facilities Acquisitions (unit)</t>
  </si>
  <si>
    <t>Total Transportation and Storage Costs</t>
  </si>
  <si>
    <t>Processing Plants</t>
  </si>
  <si>
    <t>Storage Centers</t>
  </si>
  <si>
    <t>Facilities Adjustment &amp; Maintenance Costs</t>
  </si>
  <si>
    <t>Processing Plant Maintenance Costs</t>
  </si>
  <si>
    <t>Costs(/Gains) of Acquiring(/Selling) Processing Plant</t>
  </si>
  <si>
    <t>Facilities Sold (unit)</t>
  </si>
  <si>
    <t>Processing Plant Capacity Adjustment Costs(/Gains)</t>
  </si>
  <si>
    <t>Storage Center Maintenance Costs</t>
  </si>
  <si>
    <t>Costs(/Gains) of Acquiring(/Selling) Storage Center</t>
  </si>
  <si>
    <t>Storage Center Capacity Adjustment Costs(/Gains)</t>
  </si>
  <si>
    <t>TankCars Hold Costs</t>
  </si>
  <si>
    <t>TankCars Purchase Costs(/Selling Gains)</t>
  </si>
  <si>
    <t>Total Facilities Costs</t>
  </si>
  <si>
    <t>Net Profit</t>
  </si>
  <si>
    <t>Annual Report for the year ending August 31st, 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</si>
</sst>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4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u/>
      <sz val="10"/>
      <name val="Arial"/>
      <family val="2"/>
    </font>
    <font>
      <b/>
      <sz val="12"/>
      <name val="Times New Roman"/>
      <family val="1"/>
    </font>
    <font>
      <u/>
      <sz val="12"/>
      <name val="Times New Roman"/>
      <family val="1"/>
    </font>
    <font>
      <sz val="10"/>
      <name val="Times New Roman"/>
      <family val="1"/>
    </font>
    <font>
      <u/>
      <sz val="10"/>
      <name val="Times New Roman"/>
      <family val="1"/>
    </font>
    <font>
      <i/>
      <sz val="10"/>
      <name val="Times New Roman"/>
      <family val="1"/>
    </font>
    <font>
      <sz val="8"/>
      <name val="Arial"/>
      <family val="2"/>
    </font>
    <font>
      <b/>
      <i/>
      <sz val="1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4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0" fontId="4" fillId="0" borderId="0"/>
  </cellStyleXfs>
  <cellXfs count="20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1" xfId="0" applyFill="1" applyBorder="1"/>
    <xf numFmtId="0" fontId="0" fillId="3" borderId="2" xfId="0" applyFill="1" applyBorder="1" applyAlignment="1">
      <alignment horizontal="right"/>
    </xf>
    <xf numFmtId="0" fontId="0" fillId="3" borderId="3" xfId="0" applyFill="1" applyBorder="1"/>
    <xf numFmtId="0" fontId="0" fillId="3" borderId="4" xfId="0" applyFill="1" applyBorder="1" applyAlignment="1">
      <alignment horizontal="right"/>
    </xf>
    <xf numFmtId="0" fontId="1" fillId="0" borderId="0" xfId="0" applyFont="1" applyAlignment="1"/>
    <xf numFmtId="0" fontId="0" fillId="0" borderId="0" xfId="0" applyAlignment="1"/>
    <xf numFmtId="0" fontId="2" fillId="0" borderId="0" xfId="0" applyFont="1" applyAlignment="1"/>
    <xf numFmtId="0" fontId="1" fillId="2" borderId="0" xfId="0" applyFont="1" applyFill="1" applyAlignment="1"/>
    <xf numFmtId="0" fontId="0" fillId="2" borderId="0" xfId="0" applyFill="1" applyAlignment="1"/>
    <xf numFmtId="0" fontId="0" fillId="3" borderId="5" xfId="0" applyFill="1" applyBorder="1" applyAlignment="1"/>
    <xf numFmtId="0" fontId="0" fillId="3" borderId="6" xfId="0" applyFill="1" applyBorder="1" applyAlignment="1"/>
    <xf numFmtId="0" fontId="0" fillId="3" borderId="0" xfId="0" applyFill="1" applyBorder="1" applyAlignment="1"/>
    <xf numFmtId="0" fontId="0" fillId="3" borderId="2" xfId="0" applyFill="1" applyBorder="1" applyAlignment="1"/>
    <xf numFmtId="0" fontId="0" fillId="3" borderId="7" xfId="0" applyFill="1" applyBorder="1" applyAlignment="1"/>
    <xf numFmtId="0" fontId="0" fillId="3" borderId="3" xfId="0" applyFill="1" applyBorder="1" applyAlignment="1"/>
    <xf numFmtId="0" fontId="0" fillId="3" borderId="8" xfId="0" applyFill="1" applyBorder="1" applyAlignment="1"/>
    <xf numFmtId="0" fontId="0" fillId="3" borderId="4" xfId="0" applyFill="1" applyBorder="1" applyAlignment="1"/>
    <xf numFmtId="0" fontId="0" fillId="2" borderId="9" xfId="0" applyFill="1" applyBorder="1" applyAlignment="1"/>
    <xf numFmtId="0" fontId="0" fillId="2" borderId="0" xfId="0" applyFill="1" applyBorder="1" applyAlignment="1"/>
    <xf numFmtId="0" fontId="0" fillId="3" borderId="10" xfId="0" applyFill="1" applyBorder="1" applyAlignment="1"/>
    <xf numFmtId="0" fontId="0" fillId="3" borderId="11" xfId="0" applyFill="1" applyBorder="1" applyAlignment="1"/>
    <xf numFmtId="0" fontId="0" fillId="3" borderId="1" xfId="0" applyFill="1" applyBorder="1" applyAlignment="1"/>
    <xf numFmtId="0" fontId="0" fillId="3" borderId="9" xfId="0" applyFill="1" applyBorder="1" applyAlignment="1"/>
    <xf numFmtId="0" fontId="0" fillId="3" borderId="12" xfId="0" applyFill="1" applyBorder="1" applyAlignment="1"/>
    <xf numFmtId="0" fontId="1" fillId="0" borderId="0" xfId="0" applyNumberFormat="1" applyFont="1" applyAlignment="1"/>
    <xf numFmtId="0" fontId="0" fillId="0" borderId="0" xfId="0" applyNumberFormat="1" applyAlignment="1"/>
    <xf numFmtId="0" fontId="2" fillId="0" borderId="0" xfId="0" applyNumberFormat="1" applyFont="1" applyAlignment="1"/>
    <xf numFmtId="0" fontId="2" fillId="2" borderId="0" xfId="0" applyNumberFormat="1" applyFont="1" applyFill="1" applyAlignment="1"/>
    <xf numFmtId="0" fontId="0" fillId="2" borderId="0" xfId="0" applyNumberFormat="1" applyFill="1" applyAlignment="1"/>
    <xf numFmtId="0" fontId="0" fillId="3" borderId="5" xfId="0" applyNumberFormat="1" applyFill="1" applyBorder="1" applyAlignment="1"/>
    <xf numFmtId="0" fontId="0" fillId="3" borderId="13" xfId="0" applyNumberFormat="1" applyFill="1" applyBorder="1" applyAlignment="1"/>
    <xf numFmtId="0" fontId="0" fillId="3" borderId="14" xfId="0" applyNumberFormat="1" applyFill="1" applyBorder="1" applyAlignment="1"/>
    <xf numFmtId="0" fontId="0" fillId="3" borderId="12" xfId="0" applyNumberFormat="1" applyFill="1" applyBorder="1" applyAlignment="1"/>
    <xf numFmtId="0" fontId="0" fillId="3" borderId="15" xfId="0" applyNumberFormat="1" applyFill="1" applyBorder="1" applyAlignment="1"/>
    <xf numFmtId="0" fontId="0" fillId="2" borderId="3" xfId="0" applyNumberFormat="1" applyFill="1" applyBorder="1" applyAlignment="1"/>
    <xf numFmtId="0" fontId="0" fillId="2" borderId="8" xfId="0" applyNumberFormat="1" applyFill="1" applyBorder="1" applyAlignment="1"/>
    <xf numFmtId="0" fontId="0" fillId="2" borderId="4" xfId="0" applyNumberFormat="1" applyFill="1" applyBorder="1" applyAlignment="1"/>
    <xf numFmtId="0" fontId="0" fillId="3" borderId="10" xfId="0" applyNumberFormat="1" applyFill="1" applyBorder="1" applyAlignment="1"/>
    <xf numFmtId="0" fontId="0" fillId="2" borderId="9" xfId="0" applyNumberFormat="1" applyFill="1" applyBorder="1" applyAlignment="1"/>
    <xf numFmtId="0" fontId="3" fillId="2" borderId="9" xfId="0" applyNumberFormat="1" applyFont="1" applyFill="1" applyBorder="1" applyAlignment="1"/>
    <xf numFmtId="0" fontId="0" fillId="3" borderId="11" xfId="0" applyNumberFormat="1" applyFill="1" applyBorder="1" applyAlignment="1"/>
    <xf numFmtId="0" fontId="0" fillId="3" borderId="0" xfId="0" applyNumberFormat="1" applyFill="1" applyBorder="1" applyAlignment="1"/>
    <xf numFmtId="0" fontId="0" fillId="3" borderId="7" xfId="0" applyNumberFormat="1" applyFill="1" applyBorder="1" applyAlignment="1"/>
    <xf numFmtId="0" fontId="0" fillId="3" borderId="6" xfId="0" applyNumberFormat="1" applyFill="1" applyBorder="1" applyAlignment="1"/>
    <xf numFmtId="0" fontId="2" fillId="2" borderId="0" xfId="0" applyNumberFormat="1" applyFont="1" applyFill="1" applyBorder="1" applyAlignment="1"/>
    <xf numFmtId="0" fontId="0" fillId="0" borderId="0" xfId="0" applyNumberFormat="1" applyFill="1" applyBorder="1" applyAlignment="1"/>
    <xf numFmtId="0" fontId="0" fillId="0" borderId="0" xfId="0" applyNumberFormat="1" applyFill="1" applyAlignment="1"/>
    <xf numFmtId="0" fontId="0" fillId="2" borderId="0" xfId="0" applyNumberFormat="1" applyFill="1" applyBorder="1" applyAlignmen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Alignment="1"/>
    <xf numFmtId="0" fontId="1" fillId="2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3" fillId="0" borderId="0" xfId="0" applyNumberFormat="1" applyFont="1" applyFill="1" applyAlignment="1"/>
    <xf numFmtId="0" fontId="1" fillId="2" borderId="0" xfId="0" applyNumberFormat="1" applyFont="1" applyFill="1" applyAlignment="1"/>
    <xf numFmtId="0" fontId="2" fillId="0" borderId="0" xfId="0" applyNumberFormat="1" applyFont="1" applyAlignment="1">
      <alignment horizontal="right"/>
    </xf>
    <xf numFmtId="0" fontId="4" fillId="3" borderId="5" xfId="0" applyNumberFormat="1" applyFont="1" applyFill="1" applyBorder="1" applyAlignment="1"/>
    <xf numFmtId="0" fontId="0" fillId="0" borderId="6" xfId="0" applyNumberFormat="1" applyBorder="1" applyAlignment="1"/>
    <xf numFmtId="0" fontId="0" fillId="3" borderId="16" xfId="0" applyNumberFormat="1" applyFill="1" applyBorder="1" applyAlignment="1"/>
    <xf numFmtId="0" fontId="0" fillId="3" borderId="17" xfId="0" applyNumberFormat="1" applyFill="1" applyBorder="1" applyAlignment="1"/>
    <xf numFmtId="0" fontId="0" fillId="3" borderId="18" xfId="0" applyNumberFormat="1" applyFill="1" applyBorder="1" applyAlignment="1"/>
    <xf numFmtId="0" fontId="0" fillId="3" borderId="19" xfId="0" applyNumberFormat="1" applyFill="1" applyBorder="1" applyAlignment="1"/>
    <xf numFmtId="0" fontId="0" fillId="3" borderId="20" xfId="0" applyNumberFormat="1" applyFill="1" applyBorder="1" applyAlignment="1"/>
    <xf numFmtId="0" fontId="0" fillId="3" borderId="21" xfId="0" applyNumberFormat="1" applyFill="1" applyBorder="1" applyAlignment="1"/>
    <xf numFmtId="0" fontId="0" fillId="3" borderId="22" xfId="0" applyNumberFormat="1" applyFill="1" applyBorder="1" applyAlignment="1"/>
    <xf numFmtId="0" fontId="0" fillId="0" borderId="21" xfId="0" applyNumberFormat="1" applyBorder="1" applyAlignment="1"/>
    <xf numFmtId="0" fontId="0" fillId="3" borderId="23" xfId="0" applyNumberFormat="1" applyFill="1" applyBorder="1" applyAlignment="1"/>
    <xf numFmtId="0" fontId="4" fillId="0" borderId="0" xfId="0" applyNumberFormat="1" applyFont="1" applyAlignment="1"/>
    <xf numFmtId="0" fontId="0" fillId="0" borderId="7" xfId="0" applyNumberFormat="1" applyBorder="1" applyAlignment="1">
      <alignment horizontal="right"/>
    </xf>
    <xf numFmtId="0" fontId="0" fillId="3" borderId="3" xfId="0" applyNumberFormat="1" applyFill="1" applyBorder="1" applyAlignment="1"/>
    <xf numFmtId="0" fontId="0" fillId="3" borderId="24" xfId="0" applyNumberFormat="1" applyFill="1" applyBorder="1" applyAlignment="1"/>
    <xf numFmtId="0" fontId="0" fillId="3" borderId="25" xfId="0" applyNumberFormat="1" applyFill="1" applyBorder="1" applyAlignment="1"/>
    <xf numFmtId="0" fontId="0" fillId="4" borderId="0" xfId="0" applyNumberFormat="1" applyFill="1" applyBorder="1" applyAlignment="1"/>
    <xf numFmtId="0" fontId="0" fillId="4" borderId="6" xfId="0" applyNumberFormat="1" applyFill="1" applyBorder="1" applyAlignment="1"/>
    <xf numFmtId="0" fontId="0" fillId="4" borderId="3" xfId="0" applyNumberFormat="1" applyFill="1" applyBorder="1" applyAlignment="1"/>
    <xf numFmtId="0" fontId="0" fillId="4" borderId="8" xfId="0" applyNumberFormat="1" applyFill="1" applyBorder="1" applyAlignment="1"/>
    <xf numFmtId="0" fontId="0" fillId="3" borderId="26" xfId="0" applyNumberFormat="1" applyFill="1" applyBorder="1" applyAlignment="1"/>
    <xf numFmtId="0" fontId="0" fillId="0" borderId="8" xfId="0" applyNumberFormat="1" applyBorder="1" applyAlignment="1"/>
    <xf numFmtId="0" fontId="0" fillId="0" borderId="4" xfId="0" applyNumberFormat="1" applyBorder="1" applyAlignment="1"/>
    <xf numFmtId="0" fontId="4" fillId="2" borderId="0" xfId="0" applyFont="1" applyFill="1" applyBorder="1" applyAlignment="1"/>
    <xf numFmtId="0" fontId="4" fillId="2" borderId="0" xfId="0" applyFont="1" applyFill="1" applyAlignment="1"/>
    <xf numFmtId="0" fontId="0" fillId="0" borderId="5" xfId="0" applyFill="1" applyBorder="1" applyAlignment="1" applyProtection="1">
      <protection locked="0"/>
    </xf>
    <xf numFmtId="0" fontId="0" fillId="0" borderId="5" xfId="0" applyBorder="1" applyAlignment="1" applyProtection="1">
      <protection locked="0"/>
    </xf>
    <xf numFmtId="0" fontId="0" fillId="0" borderId="4" xfId="0" applyNumberFormat="1" applyFill="1" applyBorder="1" applyAlignment="1" applyProtection="1">
      <protection locked="0"/>
    </xf>
    <xf numFmtId="0" fontId="0" fillId="0" borderId="15" xfId="0" applyNumberFormat="1" applyFill="1" applyBorder="1" applyAlignment="1" applyProtection="1">
      <protection locked="0"/>
    </xf>
    <xf numFmtId="0" fontId="0" fillId="0" borderId="14" xfId="0" applyNumberFormat="1" applyFill="1" applyBorder="1" applyAlignment="1" applyProtection="1">
      <protection locked="0"/>
    </xf>
    <xf numFmtId="0" fontId="0" fillId="0" borderId="5" xfId="0" applyNumberFormat="1" applyFill="1" applyBorder="1" applyAlignment="1" applyProtection="1">
      <protection locked="0"/>
    </xf>
    <xf numFmtId="0" fontId="3" fillId="0" borderId="15" xfId="0" applyNumberFormat="1" applyFont="1" applyFill="1" applyBorder="1" applyAlignment="1" applyProtection="1">
      <protection locked="0"/>
    </xf>
    <xf numFmtId="0" fontId="3" fillId="0" borderId="5" xfId="0" applyNumberFormat="1" applyFont="1" applyFill="1" applyBorder="1" applyAlignment="1" applyProtection="1">
      <protection locked="0"/>
    </xf>
    <xf numFmtId="0" fontId="0" fillId="0" borderId="5" xfId="0" applyNumberFormat="1" applyBorder="1" applyAlignment="1" applyProtection="1">
      <protection locked="0"/>
    </xf>
    <xf numFmtId="0" fontId="0" fillId="0" borderId="1" xfId="0" applyNumberFormat="1" applyFill="1" applyBorder="1" applyAlignment="1" applyProtection="1">
      <protection locked="0"/>
    </xf>
    <xf numFmtId="0" fontId="0" fillId="0" borderId="11" xfId="0" applyNumberFormat="1" applyFill="1" applyBorder="1" applyAlignment="1" applyProtection="1">
      <protection locked="0"/>
    </xf>
    <xf numFmtId="0" fontId="0" fillId="0" borderId="10" xfId="0" applyNumberFormat="1" applyFill="1" applyBorder="1" applyAlignment="1" applyProtection="1">
      <protection locked="0"/>
    </xf>
    <xf numFmtId="0" fontId="0" fillId="3" borderId="5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4" fillId="5" borderId="0" xfId="1" applyFill="1"/>
    <xf numFmtId="0" fontId="4" fillId="0" borderId="0" xfId="1"/>
    <xf numFmtId="0" fontId="4" fillId="0" borderId="0" xfId="1" applyFill="1"/>
    <xf numFmtId="0" fontId="1" fillId="0" borderId="0" xfId="1" applyFont="1"/>
    <xf numFmtId="0" fontId="2" fillId="0" borderId="0" xfId="1" applyFont="1"/>
    <xf numFmtId="0" fontId="2" fillId="0" borderId="0" xfId="1" applyFont="1" applyFill="1"/>
    <xf numFmtId="0" fontId="4" fillId="6" borderId="0" xfId="1" applyFill="1"/>
    <xf numFmtId="0" fontId="4" fillId="0" borderId="0" xfId="1" applyFill="1" applyBorder="1"/>
    <xf numFmtId="0" fontId="4" fillId="0" borderId="5" xfId="1" applyBorder="1"/>
    <xf numFmtId="0" fontId="4" fillId="0" borderId="11" xfId="1" applyBorder="1"/>
    <xf numFmtId="0" fontId="4" fillId="0" borderId="6" xfId="1" applyBorder="1"/>
    <xf numFmtId="0" fontId="4" fillId="0" borderId="0" xfId="1" applyBorder="1"/>
    <xf numFmtId="0" fontId="4" fillId="0" borderId="0" xfId="1" applyAlignment="1"/>
    <xf numFmtId="0" fontId="4" fillId="0" borderId="0" xfId="1" applyAlignment="1">
      <alignment horizontal="center"/>
    </xf>
    <xf numFmtId="0" fontId="4" fillId="0" borderId="0" xfId="1" applyBorder="1" applyAlignment="1">
      <alignment horizontal="right"/>
    </xf>
    <xf numFmtId="0" fontId="4" fillId="0" borderId="8" xfId="1" applyFill="1" applyBorder="1"/>
    <xf numFmtId="0" fontId="4" fillId="5" borderId="13" xfId="1" applyFill="1" applyBorder="1" applyAlignment="1">
      <alignment horizontal="right"/>
    </xf>
    <xf numFmtId="0" fontId="4" fillId="7" borderId="8" xfId="1" applyFill="1" applyBorder="1"/>
    <xf numFmtId="0" fontId="4" fillId="0" borderId="13" xfId="1" applyBorder="1"/>
    <xf numFmtId="0" fontId="4" fillId="5" borderId="0" xfId="1" applyFill="1" applyAlignment="1">
      <alignment horizontal="right"/>
    </xf>
    <xf numFmtId="0" fontId="4" fillId="7" borderId="0" xfId="1" applyFill="1" applyBorder="1"/>
    <xf numFmtId="0" fontId="4" fillId="2" borderId="0" xfId="1" applyFill="1" applyBorder="1"/>
    <xf numFmtId="0" fontId="4" fillId="7" borderId="13" xfId="1" applyFill="1" applyBorder="1"/>
    <xf numFmtId="0" fontId="4" fillId="5" borderId="9" xfId="1" applyFill="1" applyBorder="1" applyAlignment="1">
      <alignment horizontal="right"/>
    </xf>
    <xf numFmtId="0" fontId="4" fillId="7" borderId="9" xfId="1" applyFill="1" applyBorder="1"/>
    <xf numFmtId="0" fontId="4" fillId="0" borderId="9" xfId="1" applyBorder="1"/>
    <xf numFmtId="0" fontId="4" fillId="0" borderId="8" xfId="1" applyBorder="1"/>
    <xf numFmtId="0" fontId="4" fillId="5" borderId="1" xfId="1" applyFill="1" applyBorder="1" applyAlignment="1">
      <alignment horizontal="right"/>
    </xf>
    <xf numFmtId="0" fontId="4" fillId="3" borderId="0" xfId="1" applyFill="1" applyBorder="1"/>
    <xf numFmtId="0" fontId="4" fillId="0" borderId="3" xfId="1" applyBorder="1"/>
    <xf numFmtId="0" fontId="4" fillId="8" borderId="8" xfId="1" applyFill="1" applyBorder="1"/>
    <xf numFmtId="0" fontId="4" fillId="8" borderId="0" xfId="1" applyFill="1" applyBorder="1"/>
    <xf numFmtId="0" fontId="4" fillId="5" borderId="6" xfId="1" applyFill="1" applyBorder="1" applyAlignment="1">
      <alignment horizontal="right"/>
    </xf>
    <xf numFmtId="0" fontId="4" fillId="9" borderId="8" xfId="1" applyFill="1" applyBorder="1" applyAlignment="1">
      <alignment horizontal="right"/>
    </xf>
    <xf numFmtId="0" fontId="4" fillId="5" borderId="13" xfId="1" applyFill="1" applyBorder="1"/>
    <xf numFmtId="10" fontId="4" fillId="0" borderId="13" xfId="1" applyNumberFormat="1" applyBorder="1"/>
    <xf numFmtId="0" fontId="4" fillId="5" borderId="9" xfId="1" applyFill="1" applyBorder="1"/>
    <xf numFmtId="0" fontId="4" fillId="5" borderId="8" xfId="1" applyFill="1" applyBorder="1"/>
    <xf numFmtId="0" fontId="4" fillId="6" borderId="9" xfId="1" applyFill="1" applyBorder="1"/>
    <xf numFmtId="0" fontId="4" fillId="0" borderId="9" xfId="1" applyFill="1" applyBorder="1"/>
    <xf numFmtId="0" fontId="4" fillId="0" borderId="10" xfId="1" applyFill="1" applyBorder="1"/>
    <xf numFmtId="0" fontId="4" fillId="6" borderId="8" xfId="1" applyFill="1" applyBorder="1"/>
    <xf numFmtId="0" fontId="4" fillId="0" borderId="15" xfId="1" applyFill="1" applyBorder="1"/>
    <xf numFmtId="0" fontId="4" fillId="0" borderId="0" xfId="1" applyFill="1" applyBorder="1" applyAlignment="1">
      <alignment horizontal="left"/>
    </xf>
    <xf numFmtId="0" fontId="4" fillId="7" borderId="13" xfId="1" applyFill="1" applyBorder="1" applyAlignment="1">
      <alignment horizontal="right"/>
    </xf>
    <xf numFmtId="0" fontId="4" fillId="0" borderId="13" xfId="1" applyFill="1" applyBorder="1"/>
    <xf numFmtId="0" fontId="4" fillId="0" borderId="9" xfId="1" applyFont="1" applyFill="1" applyBorder="1"/>
    <xf numFmtId="0" fontId="4" fillId="0" borderId="0" xfId="1" applyFont="1" applyFill="1" applyBorder="1" applyAlignment="1">
      <alignment horizontal="right"/>
    </xf>
    <xf numFmtId="0" fontId="4" fillId="0" borderId="0" xfId="1" applyFont="1" applyFill="1" applyBorder="1"/>
    <xf numFmtId="0" fontId="4" fillId="0" borderId="0" xfId="1" applyFont="1" applyFill="1" applyBorder="1" applyAlignment="1"/>
    <xf numFmtId="0" fontId="4" fillId="5" borderId="13" xfId="1" applyFont="1" applyFill="1" applyBorder="1" applyAlignment="1">
      <alignment horizontal="right"/>
    </xf>
    <xf numFmtId="0" fontId="4" fillId="7" borderId="13" xfId="1" applyFont="1" applyFill="1" applyBorder="1" applyAlignment="1"/>
    <xf numFmtId="0" fontId="4" fillId="0" borderId="5" xfId="1" applyFill="1" applyBorder="1"/>
    <xf numFmtId="0" fontId="1" fillId="0" borderId="0" xfId="1" applyFont="1" applyBorder="1"/>
    <xf numFmtId="0" fontId="4" fillId="0" borderId="9" xfId="1" applyFill="1" applyBorder="1" applyAlignment="1">
      <alignment horizontal="right"/>
    </xf>
    <xf numFmtId="10" fontId="4" fillId="5" borderId="13" xfId="1" applyNumberFormat="1" applyFill="1" applyBorder="1"/>
    <xf numFmtId="0" fontId="4" fillId="5" borderId="0" xfId="1" applyFill="1" applyBorder="1" applyAlignment="1">
      <alignment horizontal="right"/>
    </xf>
    <xf numFmtId="10" fontId="4" fillId="0" borderId="0" xfId="1" applyNumberFormat="1" applyFill="1" applyBorder="1"/>
    <xf numFmtId="0" fontId="4" fillId="0" borderId="12" xfId="1" applyFill="1" applyBorder="1"/>
    <xf numFmtId="0" fontId="4" fillId="5" borderId="8" xfId="1" applyFill="1" applyBorder="1" applyAlignment="1">
      <alignment horizontal="right"/>
    </xf>
    <xf numFmtId="10" fontId="4" fillId="0" borderId="8" xfId="1" applyNumberFormat="1" applyFill="1" applyBorder="1"/>
    <xf numFmtId="0" fontId="4" fillId="6" borderId="9" xfId="1" applyFill="1" applyBorder="1" applyAlignment="1">
      <alignment horizontal="right"/>
    </xf>
    <xf numFmtId="0" fontId="4" fillId="6" borderId="8" xfId="1" applyFill="1" applyBorder="1" applyAlignment="1">
      <alignment horizontal="right"/>
    </xf>
    <xf numFmtId="0" fontId="4" fillId="0" borderId="8" xfId="1" applyNumberFormat="1" applyFill="1" applyBorder="1"/>
    <xf numFmtId="0" fontId="1" fillId="0" borderId="0" xfId="1" applyFont="1" applyFill="1" applyBorder="1" applyAlignment="1"/>
    <xf numFmtId="0" fontId="4" fillId="0" borderId="2" xfId="1" applyBorder="1"/>
    <xf numFmtId="0" fontId="4" fillId="5" borderId="0" xfId="1" applyFill="1" applyBorder="1"/>
    <xf numFmtId="0" fontId="4" fillId="0" borderId="7" xfId="1" applyBorder="1"/>
    <xf numFmtId="0" fontId="4" fillId="0" borderId="4" xfId="1" applyBorder="1"/>
    <xf numFmtId="0" fontId="4" fillId="0" borderId="3" xfId="1" applyFill="1" applyBorder="1"/>
    <xf numFmtId="0" fontId="4" fillId="6" borderId="13" xfId="1" applyFill="1" applyBorder="1" applyAlignment="1">
      <alignment horizontal="right"/>
    </xf>
    <xf numFmtId="0" fontId="4" fillId="10" borderId="0" xfId="1" applyFill="1"/>
    <xf numFmtId="0" fontId="4" fillId="10" borderId="0" xfId="1" applyFont="1" applyFill="1"/>
    <xf numFmtId="0" fontId="4" fillId="0" borderId="0" xfId="1" applyFont="1" applyFill="1"/>
    <xf numFmtId="0" fontId="4" fillId="5" borderId="0" xfId="1" applyFont="1" applyFill="1"/>
    <xf numFmtId="0" fontId="2" fillId="0" borderId="0" xfId="1" applyNumberFormat="1" applyFont="1" applyFill="1" applyAlignment="1"/>
    <xf numFmtId="0" fontId="4" fillId="0" borderId="0" xfId="1" applyNumberFormat="1" applyAlignment="1"/>
    <xf numFmtId="0" fontId="4" fillId="6" borderId="0" xfId="1" applyNumberFormat="1" applyFill="1" applyAlignment="1"/>
    <xf numFmtId="0" fontId="4" fillId="0" borderId="0" xfId="1" applyAlignment="1">
      <alignment horizontal="right"/>
    </xf>
    <xf numFmtId="0" fontId="4" fillId="6" borderId="0" xfId="1" applyFill="1" applyBorder="1"/>
    <xf numFmtId="0" fontId="4" fillId="0" borderId="0" xfId="1" applyNumberFormat="1"/>
    <xf numFmtId="0" fontId="7" fillId="0" borderId="0" xfId="1" applyFont="1"/>
    <xf numFmtId="0" fontId="8" fillId="0" borderId="0" xfId="1" applyFont="1"/>
    <xf numFmtId="0" fontId="9" fillId="0" borderId="0" xfId="1" applyFont="1"/>
    <xf numFmtId="0" fontId="10" fillId="0" borderId="0" xfId="1" applyFont="1"/>
    <xf numFmtId="0" fontId="11" fillId="0" borderId="0" xfId="1" applyFont="1"/>
    <xf numFmtId="0" fontId="12" fillId="0" borderId="0" xfId="1" applyNumberFormat="1" applyFont="1" applyAlignment="1">
      <alignment horizontal="left"/>
    </xf>
    <xf numFmtId="1" fontId="4" fillId="0" borderId="10" xfId="1" applyNumberFormat="1" applyBorder="1"/>
    <xf numFmtId="164" fontId="4" fillId="0" borderId="10" xfId="1" applyNumberFormat="1" applyBorder="1"/>
    <xf numFmtId="1" fontId="4" fillId="0" borderId="12" xfId="1" applyNumberFormat="1" applyBorder="1"/>
    <xf numFmtId="164" fontId="4" fillId="0" borderId="12" xfId="1" applyNumberFormat="1" applyBorder="1"/>
    <xf numFmtId="1" fontId="4" fillId="0" borderId="15" xfId="1" applyNumberFormat="1" applyBorder="1"/>
    <xf numFmtId="164" fontId="4" fillId="0" borderId="15" xfId="1" applyNumberFormat="1" applyBorder="1"/>
    <xf numFmtId="164" fontId="4" fillId="0" borderId="13" xfId="1" applyNumberFormat="1" applyBorder="1"/>
    <xf numFmtId="1" fontId="4" fillId="0" borderId="5" xfId="1" applyNumberFormat="1" applyBorder="1"/>
    <xf numFmtId="1" fontId="4" fillId="0" borderId="10" xfId="1" applyNumberFormat="1" applyFill="1" applyBorder="1"/>
    <xf numFmtId="1" fontId="4" fillId="0" borderId="12" xfId="1" applyNumberFormat="1" applyFill="1" applyBorder="1"/>
    <xf numFmtId="1" fontId="4" fillId="0" borderId="15" xfId="1" applyNumberFormat="1" applyFill="1" applyBorder="1"/>
    <xf numFmtId="0" fontId="4" fillId="0" borderId="9" xfId="1" applyBorder="1" applyAlignment="1">
      <alignment horizontal="right"/>
    </xf>
    <xf numFmtId="164" fontId="4" fillId="0" borderId="0" xfId="1" applyNumberFormat="1"/>
    <xf numFmtId="0" fontId="13" fillId="0" borderId="0" xfId="1" applyFont="1"/>
    <xf numFmtId="164" fontId="4" fillId="0" borderId="27" xfId="1" applyNumberFormat="1" applyBorder="1"/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0" borderId="0" xfId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B2:F12"/>
  <sheetViews>
    <sheetView showGridLines="0" workbookViewId="0"/>
  </sheetViews>
  <sheetFormatPr baseColWidth="10" defaultColWidth="8.83203125" defaultRowHeight="12" x14ac:dyDescent="0"/>
  <cols>
    <col min="1" max="1" width="4.6640625" customWidth="1"/>
  </cols>
  <sheetData>
    <row r="2" spans="2:6">
      <c r="B2" s="1" t="s">
        <v>0</v>
      </c>
    </row>
    <row r="3" spans="2:6">
      <c r="B3" s="2"/>
      <c r="C3" s="3"/>
      <c r="D3" s="3"/>
      <c r="E3" s="3"/>
      <c r="F3" s="3"/>
    </row>
    <row r="4" spans="2:6">
      <c r="B4" s="4"/>
      <c r="C4" s="5" t="s">
        <v>1</v>
      </c>
      <c r="D4" s="201" t="s">
        <v>165</v>
      </c>
      <c r="E4" s="202"/>
      <c r="F4" s="203"/>
    </row>
    <row r="5" spans="2:6">
      <c r="B5" s="6"/>
      <c r="C5" s="7" t="s">
        <v>111</v>
      </c>
      <c r="D5" s="204">
        <v>2011</v>
      </c>
      <c r="E5" s="205"/>
      <c r="F5" s="206"/>
    </row>
    <row r="6" spans="2:6">
      <c r="B6" s="3"/>
      <c r="C6" s="3"/>
      <c r="D6" s="3"/>
      <c r="E6" s="3"/>
      <c r="F6" s="3"/>
    </row>
    <row r="8" spans="2:6">
      <c r="B8">
        <v>3</v>
      </c>
      <c r="C8" t="s">
        <v>337</v>
      </c>
      <c r="D8">
        <v>2</v>
      </c>
      <c r="E8" t="s">
        <v>338</v>
      </c>
    </row>
    <row r="10" spans="2:6">
      <c r="C10" t="s">
        <v>5</v>
      </c>
      <c r="E10" t="s">
        <v>22</v>
      </c>
    </row>
    <row r="11" spans="2:6">
      <c r="C11" t="s">
        <v>10</v>
      </c>
      <c r="E11" t="s">
        <v>59</v>
      </c>
    </row>
    <row r="12" spans="2:6">
      <c r="C12" t="s">
        <v>12</v>
      </c>
    </row>
  </sheetData>
  <mergeCells count="2">
    <mergeCell ref="D4:F4"/>
    <mergeCell ref="D5:F5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workbookViewId="0">
      <pane xSplit="2" ySplit="6" topLeftCell="C7" activePane="bottomRight" state="frozen"/>
      <selection pane="topRight"/>
      <selection pane="bottomLeft"/>
      <selection pane="bottomRight" activeCell="C27" sqref="C27:C29"/>
    </sheetView>
  </sheetViews>
  <sheetFormatPr baseColWidth="10" defaultColWidth="8.83203125" defaultRowHeight="12" x14ac:dyDescent="0"/>
  <cols>
    <col min="1" max="1" width="14.6640625" style="100" customWidth="1"/>
    <col min="2" max="2" width="17.6640625" style="100" customWidth="1"/>
    <col min="3" max="51" width="8.83203125" style="100"/>
    <col min="52" max="52" width="10.6640625" style="100" customWidth="1"/>
    <col min="53" max="16384" width="8.83203125" style="100"/>
  </cols>
  <sheetData>
    <row r="1" spans="1:52">
      <c r="A1" s="102" t="s">
        <v>118</v>
      </c>
    </row>
    <row r="2" spans="1:52">
      <c r="A2" s="100" t="s">
        <v>303</v>
      </c>
      <c r="B2" s="107" t="s">
        <v>12</v>
      </c>
      <c r="E2" s="110"/>
    </row>
    <row r="3" spans="1:52">
      <c r="A3" s="100" t="s">
        <v>286</v>
      </c>
      <c r="B3" s="107">
        <v>3589</v>
      </c>
      <c r="E3" s="110"/>
    </row>
    <row r="4" spans="1:52">
      <c r="A4" s="102"/>
      <c r="C4" s="111" t="s">
        <v>287</v>
      </c>
    </row>
    <row r="5" spans="1:52">
      <c r="B5" s="106"/>
      <c r="C5" s="112">
        <v>0</v>
      </c>
      <c r="D5" s="112">
        <v>1</v>
      </c>
      <c r="E5" s="112">
        <v>2</v>
      </c>
      <c r="F5" s="112">
        <v>3</v>
      </c>
      <c r="G5" s="112">
        <v>4</v>
      </c>
      <c r="H5" s="112">
        <v>5</v>
      </c>
      <c r="I5" s="112">
        <v>6</v>
      </c>
      <c r="J5" s="112">
        <v>7</v>
      </c>
      <c r="K5" s="112">
        <v>8</v>
      </c>
      <c r="L5" s="112">
        <v>9</v>
      </c>
      <c r="M5" s="112">
        <v>10</v>
      </c>
      <c r="N5" s="112">
        <v>11</v>
      </c>
      <c r="O5" s="112">
        <v>12</v>
      </c>
      <c r="P5" s="112">
        <v>13</v>
      </c>
      <c r="Q5" s="112">
        <v>14</v>
      </c>
      <c r="R5" s="112">
        <v>15</v>
      </c>
      <c r="S5" s="112">
        <v>16</v>
      </c>
      <c r="T5" s="112">
        <v>17</v>
      </c>
      <c r="U5" s="112">
        <v>18</v>
      </c>
      <c r="V5" s="112">
        <v>19</v>
      </c>
      <c r="W5" s="112">
        <v>20</v>
      </c>
      <c r="X5" s="112">
        <v>21</v>
      </c>
      <c r="Y5" s="112">
        <v>22</v>
      </c>
      <c r="Z5" s="112">
        <v>23</v>
      </c>
      <c r="AA5" s="112">
        <v>24</v>
      </c>
      <c r="AB5" s="112">
        <v>25</v>
      </c>
      <c r="AC5" s="112">
        <v>26</v>
      </c>
      <c r="AD5" s="112">
        <v>27</v>
      </c>
      <c r="AE5" s="112">
        <v>28</v>
      </c>
      <c r="AF5" s="112">
        <v>29</v>
      </c>
      <c r="AG5" s="112">
        <v>30</v>
      </c>
      <c r="AH5" s="112">
        <v>31</v>
      </c>
      <c r="AI5" s="112">
        <v>32</v>
      </c>
      <c r="AJ5" s="112">
        <v>33</v>
      </c>
      <c r="AK5" s="112">
        <v>34</v>
      </c>
      <c r="AL5" s="112">
        <v>35</v>
      </c>
      <c r="AM5" s="112">
        <v>36</v>
      </c>
      <c r="AN5" s="112">
        <v>37</v>
      </c>
      <c r="AO5" s="112">
        <v>38</v>
      </c>
      <c r="AP5" s="112">
        <v>39</v>
      </c>
      <c r="AQ5" s="112">
        <v>40</v>
      </c>
      <c r="AR5" s="112">
        <v>41</v>
      </c>
      <c r="AS5" s="112">
        <v>42</v>
      </c>
      <c r="AT5" s="112">
        <v>43</v>
      </c>
      <c r="AU5" s="112">
        <v>44</v>
      </c>
      <c r="AV5" s="112">
        <v>45</v>
      </c>
      <c r="AW5" s="112">
        <v>46</v>
      </c>
      <c r="AX5" s="112">
        <v>47</v>
      </c>
      <c r="AY5" s="112">
        <v>48</v>
      </c>
    </row>
    <row r="6" spans="1:52">
      <c r="A6" s="102" t="s">
        <v>304</v>
      </c>
      <c r="B6" s="114"/>
      <c r="C6" s="113" t="s">
        <v>288</v>
      </c>
      <c r="D6" s="112" t="s">
        <v>289</v>
      </c>
      <c r="E6" s="112" t="s">
        <v>289</v>
      </c>
      <c r="F6" s="112" t="s">
        <v>289</v>
      </c>
      <c r="G6" s="112" t="s">
        <v>289</v>
      </c>
      <c r="H6" s="112" t="s">
        <v>289</v>
      </c>
      <c r="I6" s="112" t="s">
        <v>289</v>
      </c>
      <c r="J6" s="112" t="s">
        <v>289</v>
      </c>
      <c r="K6" s="112" t="s">
        <v>289</v>
      </c>
      <c r="L6" s="112" t="s">
        <v>289</v>
      </c>
      <c r="M6" s="112" t="s">
        <v>289</v>
      </c>
      <c r="N6" s="112" t="s">
        <v>289</v>
      </c>
      <c r="O6" s="112" t="s">
        <v>289</v>
      </c>
      <c r="P6" s="112" t="s">
        <v>289</v>
      </c>
      <c r="Q6" s="112" t="s">
        <v>289</v>
      </c>
      <c r="R6" s="112" t="s">
        <v>289</v>
      </c>
      <c r="S6" s="112" t="s">
        <v>289</v>
      </c>
      <c r="T6" s="112" t="s">
        <v>289</v>
      </c>
      <c r="U6" s="112" t="s">
        <v>289</v>
      </c>
      <c r="V6" s="112" t="s">
        <v>289</v>
      </c>
      <c r="W6" s="112" t="s">
        <v>289</v>
      </c>
      <c r="X6" s="112" t="s">
        <v>289</v>
      </c>
      <c r="Y6" s="112" t="s">
        <v>289</v>
      </c>
      <c r="Z6" s="112" t="s">
        <v>289</v>
      </c>
      <c r="AA6" s="112" t="s">
        <v>289</v>
      </c>
      <c r="AB6" s="112" t="s">
        <v>289</v>
      </c>
      <c r="AC6" s="112" t="s">
        <v>289</v>
      </c>
      <c r="AD6" s="112" t="s">
        <v>289</v>
      </c>
      <c r="AE6" s="112" t="s">
        <v>289</v>
      </c>
      <c r="AF6" s="112" t="s">
        <v>289</v>
      </c>
      <c r="AG6" s="112" t="s">
        <v>289</v>
      </c>
      <c r="AH6" s="112" t="s">
        <v>289</v>
      </c>
      <c r="AI6" s="112" t="s">
        <v>289</v>
      </c>
      <c r="AJ6" s="112" t="s">
        <v>289</v>
      </c>
      <c r="AK6" s="112" t="s">
        <v>289</v>
      </c>
      <c r="AL6" s="112" t="s">
        <v>289</v>
      </c>
      <c r="AM6" s="112" t="s">
        <v>289</v>
      </c>
      <c r="AN6" s="112" t="s">
        <v>289</v>
      </c>
      <c r="AO6" s="112" t="s">
        <v>289</v>
      </c>
      <c r="AP6" s="112" t="s">
        <v>289</v>
      </c>
      <c r="AQ6" s="112" t="s">
        <v>289</v>
      </c>
      <c r="AR6" s="112" t="s">
        <v>289</v>
      </c>
      <c r="AS6" s="112" t="s">
        <v>289</v>
      </c>
      <c r="AT6" s="112" t="s">
        <v>289</v>
      </c>
      <c r="AU6" s="112" t="s">
        <v>289</v>
      </c>
      <c r="AV6" s="112" t="s">
        <v>289</v>
      </c>
      <c r="AW6" s="112" t="s">
        <v>289</v>
      </c>
      <c r="AX6" s="112" t="s">
        <v>289</v>
      </c>
      <c r="AY6" s="111" t="s">
        <v>290</v>
      </c>
      <c r="AZ6" s="142" t="s">
        <v>150</v>
      </c>
    </row>
    <row r="7" spans="1:52">
      <c r="A7" s="115" t="s">
        <v>125</v>
      </c>
      <c r="B7" s="143">
        <v>1</v>
      </c>
      <c r="C7" s="144" t="s">
        <v>293</v>
      </c>
      <c r="D7" s="144">
        <v>1418.9137783739568</v>
      </c>
      <c r="E7" s="144">
        <v>1418.9137783739568</v>
      </c>
      <c r="F7" s="144">
        <v>1418.9137783739568</v>
      </c>
      <c r="G7" s="144">
        <v>1418.9137783739568</v>
      </c>
      <c r="H7" s="144">
        <v>1418.9137783739568</v>
      </c>
      <c r="I7" s="144">
        <v>1418.9137783739568</v>
      </c>
      <c r="J7" s="144">
        <v>1418.9137783739568</v>
      </c>
      <c r="K7" s="144">
        <v>1418.9137783739568</v>
      </c>
      <c r="L7" s="144">
        <v>1418.9137783739568</v>
      </c>
      <c r="M7" s="144">
        <v>1418.9137783739568</v>
      </c>
      <c r="N7" s="144">
        <v>1418.9137783739568</v>
      </c>
      <c r="O7" s="144">
        <v>1418.9137783739568</v>
      </c>
      <c r="P7" s="144">
        <v>1418.9137783739568</v>
      </c>
      <c r="Q7" s="144">
        <v>1418.9137783739568</v>
      </c>
      <c r="R7" s="144">
        <v>1418.9137783739568</v>
      </c>
      <c r="S7" s="144">
        <v>1418.9137783739568</v>
      </c>
      <c r="T7" s="144">
        <v>1418.9137783739568</v>
      </c>
      <c r="U7" s="144">
        <v>1418.9137783739568</v>
      </c>
      <c r="V7" s="144">
        <v>1418.9137783739568</v>
      </c>
      <c r="W7" s="144">
        <v>1418.9137783739568</v>
      </c>
      <c r="X7" s="144">
        <v>1418.9137783739568</v>
      </c>
      <c r="Y7" s="144">
        <v>1418.9137783739568</v>
      </c>
      <c r="Z7" s="144">
        <v>1418.9137783739568</v>
      </c>
      <c r="AA7" s="144">
        <v>1418.9137783739568</v>
      </c>
      <c r="AB7" s="144">
        <v>1418.9137783739568</v>
      </c>
      <c r="AC7" s="144">
        <v>1418.9137783739568</v>
      </c>
      <c r="AD7" s="144">
        <v>1418.9137783739568</v>
      </c>
      <c r="AE7" s="144">
        <v>1418.9137783739568</v>
      </c>
      <c r="AF7" s="144">
        <v>1418.9137783739568</v>
      </c>
      <c r="AG7" s="144">
        <v>1418.9137783739568</v>
      </c>
      <c r="AH7" s="144">
        <v>1418.9137783739568</v>
      </c>
      <c r="AI7" s="144">
        <v>1418.9137783739568</v>
      </c>
      <c r="AJ7" s="144">
        <v>1418.9137783739568</v>
      </c>
      <c r="AK7" s="144">
        <v>1418.9137783739568</v>
      </c>
      <c r="AL7" s="144">
        <v>1418.9137783739568</v>
      </c>
      <c r="AM7" s="144">
        <v>1418.9137783739568</v>
      </c>
      <c r="AN7" s="144">
        <v>1418.9137783739568</v>
      </c>
      <c r="AO7" s="144">
        <v>1418.9137783739568</v>
      </c>
      <c r="AP7" s="144">
        <v>1418.9137783739568</v>
      </c>
      <c r="AQ7" s="144">
        <v>1418.9137783739568</v>
      </c>
      <c r="AR7" s="144">
        <v>1418.9137783739568</v>
      </c>
      <c r="AS7" s="144">
        <v>1418.9137783739568</v>
      </c>
      <c r="AT7" s="144">
        <v>1418.9137783739568</v>
      </c>
      <c r="AU7" s="144">
        <v>1418.9137783739568</v>
      </c>
      <c r="AV7" s="144">
        <v>1418.9137783739568</v>
      </c>
      <c r="AW7" s="144">
        <v>1418.9137783739568</v>
      </c>
      <c r="AX7" s="144">
        <v>1418.9137783739568</v>
      </c>
      <c r="AY7" s="144">
        <v>1418.9137783739568</v>
      </c>
      <c r="AZ7" s="106"/>
    </row>
    <row r="8" spans="1:52">
      <c r="A8" s="145"/>
      <c r="B8" s="146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7"/>
    </row>
    <row r="9" spans="1:52">
      <c r="A9" s="102" t="s">
        <v>294</v>
      </c>
      <c r="B9" s="148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spans="1:52">
      <c r="A10" s="149" t="s">
        <v>125</v>
      </c>
      <c r="B10" s="150">
        <v>1</v>
      </c>
      <c r="C10" s="144" t="s">
        <v>293</v>
      </c>
      <c r="D10" s="144">
        <f t="shared" ref="D10:AY10" si="0">MAX(SUM(D$14:D$16)+D$7-$B$3,0)</f>
        <v>0</v>
      </c>
      <c r="E10" s="144">
        <f t="shared" si="0"/>
        <v>0</v>
      </c>
      <c r="F10" s="144">
        <f t="shared" si="0"/>
        <v>0</v>
      </c>
      <c r="G10" s="144">
        <f t="shared" si="0"/>
        <v>0</v>
      </c>
      <c r="H10" s="144">
        <f t="shared" si="0"/>
        <v>0</v>
      </c>
      <c r="I10" s="144">
        <f t="shared" si="0"/>
        <v>0</v>
      </c>
      <c r="J10" s="144">
        <f t="shared" si="0"/>
        <v>0</v>
      </c>
      <c r="K10" s="144">
        <f t="shared" si="0"/>
        <v>0</v>
      </c>
      <c r="L10" s="144">
        <f t="shared" si="0"/>
        <v>0</v>
      </c>
      <c r="M10" s="144">
        <f t="shared" si="0"/>
        <v>0</v>
      </c>
      <c r="N10" s="144">
        <f t="shared" si="0"/>
        <v>0</v>
      </c>
      <c r="O10" s="144">
        <f t="shared" si="0"/>
        <v>0</v>
      </c>
      <c r="P10" s="144">
        <f t="shared" si="0"/>
        <v>0</v>
      </c>
      <c r="Q10" s="144">
        <f t="shared" si="0"/>
        <v>0</v>
      </c>
      <c r="R10" s="144">
        <f t="shared" si="0"/>
        <v>0</v>
      </c>
      <c r="S10" s="144">
        <f t="shared" si="0"/>
        <v>0</v>
      </c>
      <c r="T10" s="144">
        <f t="shared" si="0"/>
        <v>0</v>
      </c>
      <c r="U10" s="144">
        <f t="shared" si="0"/>
        <v>0</v>
      </c>
      <c r="V10" s="144">
        <f t="shared" si="0"/>
        <v>0</v>
      </c>
      <c r="W10" s="144">
        <f t="shared" si="0"/>
        <v>0</v>
      </c>
      <c r="X10" s="144">
        <f t="shared" si="0"/>
        <v>0</v>
      </c>
      <c r="Y10" s="144">
        <f t="shared" si="0"/>
        <v>0</v>
      </c>
      <c r="Z10" s="144">
        <f t="shared" si="0"/>
        <v>0</v>
      </c>
      <c r="AA10" s="144">
        <f t="shared" si="0"/>
        <v>0</v>
      </c>
      <c r="AB10" s="144">
        <f t="shared" si="0"/>
        <v>0</v>
      </c>
      <c r="AC10" s="144">
        <f t="shared" si="0"/>
        <v>0</v>
      </c>
      <c r="AD10" s="144">
        <f t="shared" si="0"/>
        <v>0</v>
      </c>
      <c r="AE10" s="144">
        <f t="shared" si="0"/>
        <v>0</v>
      </c>
      <c r="AF10" s="144">
        <f t="shared" si="0"/>
        <v>0</v>
      </c>
      <c r="AG10" s="144">
        <f t="shared" si="0"/>
        <v>0</v>
      </c>
      <c r="AH10" s="144">
        <f t="shared" si="0"/>
        <v>0</v>
      </c>
      <c r="AI10" s="144">
        <f t="shared" si="0"/>
        <v>0</v>
      </c>
      <c r="AJ10" s="144">
        <f t="shared" si="0"/>
        <v>0</v>
      </c>
      <c r="AK10" s="144">
        <f t="shared" si="0"/>
        <v>0</v>
      </c>
      <c r="AL10" s="144">
        <f t="shared" si="0"/>
        <v>0</v>
      </c>
      <c r="AM10" s="144">
        <f t="shared" si="0"/>
        <v>0</v>
      </c>
      <c r="AN10" s="144">
        <f t="shared" si="0"/>
        <v>0</v>
      </c>
      <c r="AO10" s="144">
        <f t="shared" si="0"/>
        <v>0</v>
      </c>
      <c r="AP10" s="144">
        <f t="shared" si="0"/>
        <v>0</v>
      </c>
      <c r="AQ10" s="144">
        <f t="shared" si="0"/>
        <v>0</v>
      </c>
      <c r="AR10" s="144">
        <f t="shared" si="0"/>
        <v>0</v>
      </c>
      <c r="AS10" s="144">
        <f t="shared" si="0"/>
        <v>0</v>
      </c>
      <c r="AT10" s="144">
        <f t="shared" si="0"/>
        <v>0</v>
      </c>
      <c r="AU10" s="144">
        <f t="shared" si="0"/>
        <v>0</v>
      </c>
      <c r="AV10" s="144">
        <f t="shared" si="0"/>
        <v>0</v>
      </c>
      <c r="AW10" s="144">
        <f t="shared" si="0"/>
        <v>0</v>
      </c>
      <c r="AX10" s="144">
        <f t="shared" si="0"/>
        <v>0</v>
      </c>
      <c r="AY10" s="144">
        <f t="shared" si="0"/>
        <v>0</v>
      </c>
      <c r="AZ10" s="151">
        <f>SUM($D10:$AY10)</f>
        <v>0</v>
      </c>
    </row>
    <row r="11" spans="1:52">
      <c r="C11" s="110"/>
    </row>
    <row r="12" spans="1:52">
      <c r="A12" s="152" t="s">
        <v>295</v>
      </c>
      <c r="B12" s="146"/>
      <c r="C12" s="110"/>
    </row>
    <row r="13" spans="1:52">
      <c r="A13" s="122" t="s">
        <v>125</v>
      </c>
      <c r="B13" s="123">
        <v>1</v>
      </c>
      <c r="C13" s="124">
        <v>2615.8396286779675</v>
      </c>
      <c r="D13" s="138">
        <f t="shared" ref="D13:AY13" si="1">D$7-D$10</f>
        <v>1418.9137783739568</v>
      </c>
      <c r="E13" s="138">
        <f t="shared" si="1"/>
        <v>1418.9137783739568</v>
      </c>
      <c r="F13" s="138">
        <f t="shared" si="1"/>
        <v>1418.9137783739568</v>
      </c>
      <c r="G13" s="138">
        <f t="shared" si="1"/>
        <v>1418.9137783739568</v>
      </c>
      <c r="H13" s="138">
        <f t="shared" si="1"/>
        <v>1418.9137783739568</v>
      </c>
      <c r="I13" s="138">
        <f t="shared" si="1"/>
        <v>1418.9137783739568</v>
      </c>
      <c r="J13" s="138">
        <f t="shared" si="1"/>
        <v>1418.9137783739568</v>
      </c>
      <c r="K13" s="138">
        <f t="shared" si="1"/>
        <v>1418.9137783739568</v>
      </c>
      <c r="L13" s="138">
        <f t="shared" si="1"/>
        <v>1418.9137783739568</v>
      </c>
      <c r="M13" s="138">
        <f t="shared" si="1"/>
        <v>1418.9137783739568</v>
      </c>
      <c r="N13" s="138">
        <f t="shared" si="1"/>
        <v>1418.9137783739568</v>
      </c>
      <c r="O13" s="138">
        <f t="shared" si="1"/>
        <v>1418.9137783739568</v>
      </c>
      <c r="P13" s="138">
        <f t="shared" si="1"/>
        <v>1418.9137783739568</v>
      </c>
      <c r="Q13" s="138">
        <f t="shared" si="1"/>
        <v>1418.9137783739568</v>
      </c>
      <c r="R13" s="138">
        <f t="shared" si="1"/>
        <v>1418.9137783739568</v>
      </c>
      <c r="S13" s="138">
        <f t="shared" si="1"/>
        <v>1418.9137783739568</v>
      </c>
      <c r="T13" s="138">
        <f t="shared" si="1"/>
        <v>1418.9137783739568</v>
      </c>
      <c r="U13" s="138">
        <f t="shared" si="1"/>
        <v>1418.9137783739568</v>
      </c>
      <c r="V13" s="138">
        <f t="shared" si="1"/>
        <v>1418.9137783739568</v>
      </c>
      <c r="W13" s="138">
        <f t="shared" si="1"/>
        <v>1418.9137783739568</v>
      </c>
      <c r="X13" s="138">
        <f t="shared" si="1"/>
        <v>1418.9137783739568</v>
      </c>
      <c r="Y13" s="138">
        <f t="shared" si="1"/>
        <v>1418.9137783739568</v>
      </c>
      <c r="Z13" s="138">
        <f t="shared" si="1"/>
        <v>1418.9137783739568</v>
      </c>
      <c r="AA13" s="138">
        <f t="shared" si="1"/>
        <v>1418.9137783739568</v>
      </c>
      <c r="AB13" s="138">
        <f t="shared" si="1"/>
        <v>1418.9137783739568</v>
      </c>
      <c r="AC13" s="138">
        <f t="shared" si="1"/>
        <v>1418.9137783739568</v>
      </c>
      <c r="AD13" s="138">
        <f t="shared" si="1"/>
        <v>1418.9137783739568</v>
      </c>
      <c r="AE13" s="138">
        <f t="shared" si="1"/>
        <v>1418.9137783739568</v>
      </c>
      <c r="AF13" s="138">
        <f t="shared" si="1"/>
        <v>1418.9137783739568</v>
      </c>
      <c r="AG13" s="138">
        <f t="shared" si="1"/>
        <v>1418.9137783739568</v>
      </c>
      <c r="AH13" s="138">
        <f t="shared" si="1"/>
        <v>1418.9137783739568</v>
      </c>
      <c r="AI13" s="138">
        <f t="shared" si="1"/>
        <v>1418.9137783739568</v>
      </c>
      <c r="AJ13" s="138">
        <f t="shared" si="1"/>
        <v>1418.9137783739568</v>
      </c>
      <c r="AK13" s="138">
        <f t="shared" si="1"/>
        <v>1418.9137783739568</v>
      </c>
      <c r="AL13" s="138">
        <f t="shared" si="1"/>
        <v>1418.9137783739568</v>
      </c>
      <c r="AM13" s="138">
        <f t="shared" si="1"/>
        <v>1418.9137783739568</v>
      </c>
      <c r="AN13" s="138">
        <f t="shared" si="1"/>
        <v>1418.9137783739568</v>
      </c>
      <c r="AO13" s="138">
        <f t="shared" si="1"/>
        <v>1418.9137783739568</v>
      </c>
      <c r="AP13" s="138">
        <f t="shared" si="1"/>
        <v>1418.9137783739568</v>
      </c>
      <c r="AQ13" s="138">
        <f t="shared" si="1"/>
        <v>1418.9137783739568</v>
      </c>
      <c r="AR13" s="138">
        <f t="shared" si="1"/>
        <v>1418.9137783739568</v>
      </c>
      <c r="AS13" s="138">
        <f t="shared" si="1"/>
        <v>1418.9137783739568</v>
      </c>
      <c r="AT13" s="138">
        <f t="shared" si="1"/>
        <v>1418.9137783739568</v>
      </c>
      <c r="AU13" s="138">
        <f t="shared" si="1"/>
        <v>1418.9137783739568</v>
      </c>
      <c r="AV13" s="138">
        <f t="shared" si="1"/>
        <v>1418.9137783739568</v>
      </c>
      <c r="AW13" s="138">
        <f t="shared" si="1"/>
        <v>1418.9137783739568</v>
      </c>
      <c r="AX13" s="138">
        <f t="shared" si="1"/>
        <v>1418.9137783739568</v>
      </c>
      <c r="AY13" s="138">
        <f t="shared" si="1"/>
        <v>1418.9137783739568</v>
      </c>
      <c r="AZ13" s="109"/>
    </row>
    <row r="14" spans="1:52">
      <c r="A14" s="110"/>
      <c r="B14" s="120">
        <v>2</v>
      </c>
      <c r="C14" s="110">
        <v>0</v>
      </c>
      <c r="D14" s="106">
        <f>IF(C$20="Yes",C13,0)</f>
        <v>0</v>
      </c>
      <c r="E14" s="106">
        <f t="shared" ref="E14:AY17" si="2">IF(D$20="Yes",D13,0)</f>
        <v>0</v>
      </c>
      <c r="F14" s="106">
        <f t="shared" si="2"/>
        <v>0</v>
      </c>
      <c r="G14" s="106">
        <f t="shared" si="2"/>
        <v>0</v>
      </c>
      <c r="H14" s="106">
        <f t="shared" si="2"/>
        <v>1418.9137783739568</v>
      </c>
      <c r="I14" s="106">
        <f t="shared" si="2"/>
        <v>0</v>
      </c>
      <c r="J14" s="106">
        <f t="shared" si="2"/>
        <v>0</v>
      </c>
      <c r="K14" s="106">
        <f t="shared" si="2"/>
        <v>0</v>
      </c>
      <c r="L14" s="106">
        <f t="shared" si="2"/>
        <v>0</v>
      </c>
      <c r="M14" s="106">
        <f t="shared" si="2"/>
        <v>0</v>
      </c>
      <c r="N14" s="106">
        <f t="shared" si="2"/>
        <v>0</v>
      </c>
      <c r="O14" s="106">
        <f t="shared" si="2"/>
        <v>0</v>
      </c>
      <c r="P14" s="106">
        <f t="shared" si="2"/>
        <v>0</v>
      </c>
      <c r="Q14" s="106">
        <f t="shared" si="2"/>
        <v>0</v>
      </c>
      <c r="R14" s="106">
        <f t="shared" si="2"/>
        <v>0</v>
      </c>
      <c r="S14" s="106">
        <f t="shared" si="2"/>
        <v>0</v>
      </c>
      <c r="T14" s="106">
        <f t="shared" si="2"/>
        <v>0</v>
      </c>
      <c r="U14" s="106">
        <f t="shared" si="2"/>
        <v>0</v>
      </c>
      <c r="V14" s="106">
        <f t="shared" si="2"/>
        <v>0</v>
      </c>
      <c r="W14" s="106">
        <f t="shared" si="2"/>
        <v>0</v>
      </c>
      <c r="X14" s="106">
        <f t="shared" si="2"/>
        <v>0</v>
      </c>
      <c r="Y14" s="106">
        <f t="shared" si="2"/>
        <v>0</v>
      </c>
      <c r="Z14" s="106">
        <f t="shared" si="2"/>
        <v>0</v>
      </c>
      <c r="AA14" s="106">
        <f t="shared" si="2"/>
        <v>0</v>
      </c>
      <c r="AB14" s="106">
        <f t="shared" si="2"/>
        <v>0</v>
      </c>
      <c r="AC14" s="106">
        <f t="shared" si="2"/>
        <v>0</v>
      </c>
      <c r="AD14" s="106">
        <f t="shared" si="2"/>
        <v>0</v>
      </c>
      <c r="AE14" s="106">
        <f t="shared" si="2"/>
        <v>0</v>
      </c>
      <c r="AF14" s="106">
        <f t="shared" si="2"/>
        <v>0</v>
      </c>
      <c r="AG14" s="106">
        <f t="shared" si="2"/>
        <v>0</v>
      </c>
      <c r="AH14" s="106">
        <f t="shared" si="2"/>
        <v>0</v>
      </c>
      <c r="AI14" s="106">
        <f t="shared" si="2"/>
        <v>0</v>
      </c>
      <c r="AJ14" s="106">
        <f t="shared" si="2"/>
        <v>0</v>
      </c>
      <c r="AK14" s="106">
        <f t="shared" si="2"/>
        <v>0</v>
      </c>
      <c r="AL14" s="106">
        <f t="shared" si="2"/>
        <v>0</v>
      </c>
      <c r="AM14" s="106">
        <f t="shared" si="2"/>
        <v>0</v>
      </c>
      <c r="AN14" s="106">
        <f t="shared" si="2"/>
        <v>0</v>
      </c>
      <c r="AO14" s="106">
        <f t="shared" si="2"/>
        <v>0</v>
      </c>
      <c r="AP14" s="106">
        <f t="shared" si="2"/>
        <v>0</v>
      </c>
      <c r="AQ14" s="106">
        <f t="shared" si="2"/>
        <v>0</v>
      </c>
      <c r="AR14" s="106">
        <f t="shared" si="2"/>
        <v>0</v>
      </c>
      <c r="AS14" s="106">
        <f t="shared" si="2"/>
        <v>0</v>
      </c>
      <c r="AT14" s="106">
        <f t="shared" si="2"/>
        <v>0</v>
      </c>
      <c r="AU14" s="106">
        <f t="shared" si="2"/>
        <v>0</v>
      </c>
      <c r="AV14" s="106">
        <f t="shared" si="2"/>
        <v>0</v>
      </c>
      <c r="AW14" s="106">
        <f t="shared" si="2"/>
        <v>0</v>
      </c>
      <c r="AX14" s="106">
        <f t="shared" si="2"/>
        <v>0</v>
      </c>
      <c r="AY14" s="106">
        <f t="shared" si="2"/>
        <v>0</v>
      </c>
      <c r="AZ14" s="109"/>
    </row>
    <row r="15" spans="1:52">
      <c r="A15" s="110"/>
      <c r="B15" s="127">
        <v>3</v>
      </c>
      <c r="C15" s="110">
        <v>0</v>
      </c>
      <c r="D15" s="106">
        <f>IF(C$20="Yes",C14,0)</f>
        <v>0</v>
      </c>
      <c r="E15" s="106">
        <f t="shared" si="2"/>
        <v>0</v>
      </c>
      <c r="F15" s="106">
        <f t="shared" si="2"/>
        <v>0</v>
      </c>
      <c r="G15" s="106">
        <f t="shared" si="2"/>
        <v>0</v>
      </c>
      <c r="H15" s="106">
        <f t="shared" si="2"/>
        <v>0</v>
      </c>
      <c r="I15" s="106">
        <f t="shared" si="2"/>
        <v>0</v>
      </c>
      <c r="J15" s="106">
        <f t="shared" si="2"/>
        <v>0</v>
      </c>
      <c r="K15" s="106">
        <f t="shared" si="2"/>
        <v>0</v>
      </c>
      <c r="L15" s="106">
        <f t="shared" si="2"/>
        <v>0</v>
      </c>
      <c r="M15" s="106">
        <f t="shared" si="2"/>
        <v>0</v>
      </c>
      <c r="N15" s="106">
        <f t="shared" si="2"/>
        <v>0</v>
      </c>
      <c r="O15" s="106">
        <f t="shared" si="2"/>
        <v>0</v>
      </c>
      <c r="P15" s="106">
        <f t="shared" si="2"/>
        <v>0</v>
      </c>
      <c r="Q15" s="106">
        <f t="shared" si="2"/>
        <v>0</v>
      </c>
      <c r="R15" s="106">
        <f t="shared" si="2"/>
        <v>0</v>
      </c>
      <c r="S15" s="106">
        <f t="shared" si="2"/>
        <v>0</v>
      </c>
      <c r="T15" s="106">
        <f t="shared" si="2"/>
        <v>0</v>
      </c>
      <c r="U15" s="106">
        <f t="shared" si="2"/>
        <v>0</v>
      </c>
      <c r="V15" s="106">
        <f t="shared" si="2"/>
        <v>0</v>
      </c>
      <c r="W15" s="106">
        <f t="shared" si="2"/>
        <v>0</v>
      </c>
      <c r="X15" s="106">
        <f t="shared" si="2"/>
        <v>0</v>
      </c>
      <c r="Y15" s="106">
        <f t="shared" si="2"/>
        <v>0</v>
      </c>
      <c r="Z15" s="106">
        <f t="shared" si="2"/>
        <v>0</v>
      </c>
      <c r="AA15" s="106">
        <f t="shared" si="2"/>
        <v>0</v>
      </c>
      <c r="AB15" s="106">
        <f t="shared" si="2"/>
        <v>0</v>
      </c>
      <c r="AC15" s="106">
        <f t="shared" si="2"/>
        <v>0</v>
      </c>
      <c r="AD15" s="106">
        <f t="shared" si="2"/>
        <v>0</v>
      </c>
      <c r="AE15" s="106">
        <f t="shared" si="2"/>
        <v>0</v>
      </c>
      <c r="AF15" s="106">
        <f t="shared" si="2"/>
        <v>0</v>
      </c>
      <c r="AG15" s="106">
        <f t="shared" si="2"/>
        <v>0</v>
      </c>
      <c r="AH15" s="106">
        <f t="shared" si="2"/>
        <v>0</v>
      </c>
      <c r="AI15" s="106">
        <f t="shared" si="2"/>
        <v>0</v>
      </c>
      <c r="AJ15" s="106">
        <f t="shared" si="2"/>
        <v>0</v>
      </c>
      <c r="AK15" s="106">
        <f t="shared" si="2"/>
        <v>0</v>
      </c>
      <c r="AL15" s="106">
        <f t="shared" si="2"/>
        <v>0</v>
      </c>
      <c r="AM15" s="106">
        <f t="shared" si="2"/>
        <v>0</v>
      </c>
      <c r="AN15" s="106">
        <f t="shared" si="2"/>
        <v>0</v>
      </c>
      <c r="AO15" s="106">
        <f t="shared" si="2"/>
        <v>0</v>
      </c>
      <c r="AP15" s="106">
        <f t="shared" si="2"/>
        <v>0</v>
      </c>
      <c r="AQ15" s="106">
        <f t="shared" si="2"/>
        <v>0</v>
      </c>
      <c r="AR15" s="106">
        <f t="shared" si="2"/>
        <v>0</v>
      </c>
      <c r="AS15" s="106">
        <f t="shared" si="2"/>
        <v>0</v>
      </c>
      <c r="AT15" s="106">
        <f t="shared" si="2"/>
        <v>0</v>
      </c>
      <c r="AU15" s="106">
        <f t="shared" si="2"/>
        <v>0</v>
      </c>
      <c r="AV15" s="106">
        <f t="shared" si="2"/>
        <v>0</v>
      </c>
      <c r="AW15" s="106">
        <f t="shared" si="2"/>
        <v>0</v>
      </c>
      <c r="AX15" s="106">
        <f t="shared" si="2"/>
        <v>0</v>
      </c>
      <c r="AY15" s="106">
        <f t="shared" si="2"/>
        <v>0</v>
      </c>
      <c r="AZ15" s="109"/>
    </row>
    <row r="16" spans="1:52">
      <c r="A16" s="110"/>
      <c r="B16" s="130">
        <v>4</v>
      </c>
      <c r="C16" s="110">
        <v>0</v>
      </c>
      <c r="D16" s="106">
        <f>IF(C$20="Yes",C15,0)</f>
        <v>0</v>
      </c>
      <c r="E16" s="106">
        <f t="shared" si="2"/>
        <v>0</v>
      </c>
      <c r="F16" s="106">
        <f t="shared" si="2"/>
        <v>0</v>
      </c>
      <c r="G16" s="106">
        <f t="shared" si="2"/>
        <v>0</v>
      </c>
      <c r="H16" s="106">
        <f t="shared" si="2"/>
        <v>0</v>
      </c>
      <c r="I16" s="106">
        <f t="shared" si="2"/>
        <v>0</v>
      </c>
      <c r="J16" s="106">
        <f t="shared" si="2"/>
        <v>0</v>
      </c>
      <c r="K16" s="106">
        <f t="shared" si="2"/>
        <v>0</v>
      </c>
      <c r="L16" s="106">
        <f t="shared" si="2"/>
        <v>0</v>
      </c>
      <c r="M16" s="106">
        <f t="shared" si="2"/>
        <v>0</v>
      </c>
      <c r="N16" s="106">
        <f t="shared" si="2"/>
        <v>0</v>
      </c>
      <c r="O16" s="106">
        <f t="shared" si="2"/>
        <v>0</v>
      </c>
      <c r="P16" s="106">
        <f t="shared" si="2"/>
        <v>0</v>
      </c>
      <c r="Q16" s="106">
        <f t="shared" si="2"/>
        <v>0</v>
      </c>
      <c r="R16" s="106">
        <f t="shared" si="2"/>
        <v>0</v>
      </c>
      <c r="S16" s="106">
        <f t="shared" si="2"/>
        <v>0</v>
      </c>
      <c r="T16" s="106">
        <f t="shared" si="2"/>
        <v>0</v>
      </c>
      <c r="U16" s="106">
        <f t="shared" si="2"/>
        <v>0</v>
      </c>
      <c r="V16" s="106">
        <f t="shared" si="2"/>
        <v>0</v>
      </c>
      <c r="W16" s="106">
        <f t="shared" si="2"/>
        <v>0</v>
      </c>
      <c r="X16" s="106">
        <f t="shared" si="2"/>
        <v>0</v>
      </c>
      <c r="Y16" s="106">
        <f t="shared" si="2"/>
        <v>0</v>
      </c>
      <c r="Z16" s="106">
        <f t="shared" si="2"/>
        <v>0</v>
      </c>
      <c r="AA16" s="106">
        <f t="shared" si="2"/>
        <v>0</v>
      </c>
      <c r="AB16" s="106">
        <f t="shared" si="2"/>
        <v>0</v>
      </c>
      <c r="AC16" s="106">
        <f t="shared" si="2"/>
        <v>0</v>
      </c>
      <c r="AD16" s="106">
        <f t="shared" si="2"/>
        <v>0</v>
      </c>
      <c r="AE16" s="106">
        <f t="shared" si="2"/>
        <v>0</v>
      </c>
      <c r="AF16" s="106">
        <f t="shared" si="2"/>
        <v>0</v>
      </c>
      <c r="AG16" s="106">
        <f t="shared" si="2"/>
        <v>0</v>
      </c>
      <c r="AH16" s="106">
        <f t="shared" si="2"/>
        <v>0</v>
      </c>
      <c r="AI16" s="106">
        <f t="shared" si="2"/>
        <v>0</v>
      </c>
      <c r="AJ16" s="106">
        <f t="shared" si="2"/>
        <v>0</v>
      </c>
      <c r="AK16" s="106">
        <f t="shared" si="2"/>
        <v>0</v>
      </c>
      <c r="AL16" s="106">
        <f t="shared" si="2"/>
        <v>0</v>
      </c>
      <c r="AM16" s="106">
        <f t="shared" si="2"/>
        <v>0</v>
      </c>
      <c r="AN16" s="106">
        <f t="shared" si="2"/>
        <v>0</v>
      </c>
      <c r="AO16" s="106">
        <f t="shared" si="2"/>
        <v>0</v>
      </c>
      <c r="AP16" s="106">
        <f t="shared" si="2"/>
        <v>0</v>
      </c>
      <c r="AQ16" s="106">
        <f t="shared" si="2"/>
        <v>0</v>
      </c>
      <c r="AR16" s="106">
        <f t="shared" si="2"/>
        <v>0</v>
      </c>
      <c r="AS16" s="106">
        <f t="shared" si="2"/>
        <v>0</v>
      </c>
      <c r="AT16" s="106">
        <f t="shared" si="2"/>
        <v>0</v>
      </c>
      <c r="AU16" s="106">
        <f t="shared" si="2"/>
        <v>0</v>
      </c>
      <c r="AV16" s="106">
        <f t="shared" si="2"/>
        <v>0</v>
      </c>
      <c r="AW16" s="106">
        <f t="shared" si="2"/>
        <v>0</v>
      </c>
      <c r="AX16" s="106">
        <f t="shared" si="2"/>
        <v>0</v>
      </c>
      <c r="AY16" s="106">
        <f t="shared" si="2"/>
        <v>0</v>
      </c>
      <c r="AZ16" s="128"/>
    </row>
    <row r="17" spans="1:52">
      <c r="A17" s="125"/>
      <c r="B17" s="132" t="s">
        <v>296</v>
      </c>
      <c r="C17" s="125">
        <v>0</v>
      </c>
      <c r="D17" s="114">
        <f>IF(C$20="Yes",C16,0)</f>
        <v>0</v>
      </c>
      <c r="E17" s="114">
        <f t="shared" si="2"/>
        <v>0</v>
      </c>
      <c r="F17" s="114">
        <f t="shared" si="2"/>
        <v>0</v>
      </c>
      <c r="G17" s="114">
        <f t="shared" si="2"/>
        <v>0</v>
      </c>
      <c r="H17" s="114">
        <f t="shared" si="2"/>
        <v>0</v>
      </c>
      <c r="I17" s="114">
        <f t="shared" si="2"/>
        <v>0</v>
      </c>
      <c r="J17" s="114">
        <f t="shared" si="2"/>
        <v>0</v>
      </c>
      <c r="K17" s="114">
        <f t="shared" si="2"/>
        <v>0</v>
      </c>
      <c r="L17" s="114">
        <f t="shared" si="2"/>
        <v>0</v>
      </c>
      <c r="M17" s="114">
        <f t="shared" si="2"/>
        <v>0</v>
      </c>
      <c r="N17" s="114">
        <f t="shared" si="2"/>
        <v>0</v>
      </c>
      <c r="O17" s="114">
        <f t="shared" si="2"/>
        <v>0</v>
      </c>
      <c r="P17" s="114">
        <f t="shared" si="2"/>
        <v>0</v>
      </c>
      <c r="Q17" s="114">
        <f t="shared" si="2"/>
        <v>0</v>
      </c>
      <c r="R17" s="114">
        <f t="shared" si="2"/>
        <v>0</v>
      </c>
      <c r="S17" s="114">
        <f t="shared" si="2"/>
        <v>0</v>
      </c>
      <c r="T17" s="114">
        <f t="shared" si="2"/>
        <v>0</v>
      </c>
      <c r="U17" s="114">
        <f t="shared" si="2"/>
        <v>0</v>
      </c>
      <c r="V17" s="114">
        <f t="shared" si="2"/>
        <v>0</v>
      </c>
      <c r="W17" s="114">
        <f t="shared" si="2"/>
        <v>0</v>
      </c>
      <c r="X17" s="114">
        <f t="shared" si="2"/>
        <v>0</v>
      </c>
      <c r="Y17" s="114">
        <f t="shared" si="2"/>
        <v>0</v>
      </c>
      <c r="Z17" s="114">
        <f t="shared" si="2"/>
        <v>0</v>
      </c>
      <c r="AA17" s="114">
        <f t="shared" si="2"/>
        <v>0</v>
      </c>
      <c r="AB17" s="114">
        <f t="shared" si="2"/>
        <v>0</v>
      </c>
      <c r="AC17" s="114">
        <f t="shared" si="2"/>
        <v>0</v>
      </c>
      <c r="AD17" s="114">
        <f t="shared" si="2"/>
        <v>0</v>
      </c>
      <c r="AE17" s="114">
        <f t="shared" si="2"/>
        <v>0</v>
      </c>
      <c r="AF17" s="114">
        <f t="shared" si="2"/>
        <v>0</v>
      </c>
      <c r="AG17" s="114">
        <f t="shared" si="2"/>
        <v>0</v>
      </c>
      <c r="AH17" s="114">
        <f t="shared" si="2"/>
        <v>0</v>
      </c>
      <c r="AI17" s="114">
        <f t="shared" si="2"/>
        <v>0</v>
      </c>
      <c r="AJ17" s="114">
        <f t="shared" si="2"/>
        <v>0</v>
      </c>
      <c r="AK17" s="114">
        <f t="shared" si="2"/>
        <v>0</v>
      </c>
      <c r="AL17" s="114">
        <f t="shared" si="2"/>
        <v>0</v>
      </c>
      <c r="AM17" s="114">
        <f t="shared" si="2"/>
        <v>0</v>
      </c>
      <c r="AN17" s="114">
        <f t="shared" si="2"/>
        <v>0</v>
      </c>
      <c r="AO17" s="114">
        <f t="shared" si="2"/>
        <v>0</v>
      </c>
      <c r="AP17" s="114">
        <f t="shared" si="2"/>
        <v>0</v>
      </c>
      <c r="AQ17" s="114">
        <f t="shared" si="2"/>
        <v>0</v>
      </c>
      <c r="AR17" s="114">
        <f t="shared" si="2"/>
        <v>0</v>
      </c>
      <c r="AS17" s="114">
        <f t="shared" si="2"/>
        <v>0</v>
      </c>
      <c r="AT17" s="114">
        <f t="shared" si="2"/>
        <v>0</v>
      </c>
      <c r="AU17" s="114">
        <f t="shared" si="2"/>
        <v>0</v>
      </c>
      <c r="AV17" s="114">
        <f t="shared" si="2"/>
        <v>0</v>
      </c>
      <c r="AW17" s="114">
        <f t="shared" si="2"/>
        <v>0</v>
      </c>
      <c r="AX17" s="114">
        <f t="shared" si="2"/>
        <v>0</v>
      </c>
      <c r="AY17" s="114">
        <f t="shared" si="2"/>
        <v>0</v>
      </c>
      <c r="AZ17" s="151">
        <f>SUM($D$17:$AY$17)</f>
        <v>0</v>
      </c>
    </row>
    <row r="18" spans="1:52">
      <c r="A18" s="106"/>
      <c r="B18" s="153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06"/>
    </row>
    <row r="19" spans="1:52">
      <c r="A19" s="102" t="s">
        <v>116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</row>
    <row r="20" spans="1:52" s="110" customFormat="1">
      <c r="A20" s="115" t="s">
        <v>305</v>
      </c>
      <c r="B20" s="154" t="s">
        <v>306</v>
      </c>
      <c r="C20" s="117"/>
      <c r="D20" s="117"/>
      <c r="E20" s="117"/>
      <c r="F20" s="117"/>
      <c r="G20" s="117" t="s">
        <v>339</v>
      </c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 t="s">
        <v>339</v>
      </c>
      <c r="AZ20" s="107"/>
    </row>
    <row r="21" spans="1:52" s="110" customFormat="1">
      <c r="A21" s="155" t="s">
        <v>133</v>
      </c>
      <c r="B21" s="156">
        <f>shipping_manufacturing!$G$19/100</f>
        <v>1</v>
      </c>
      <c r="C21" s="156" t="s">
        <v>293</v>
      </c>
      <c r="D21" s="106">
        <f>IF(C$20="Yes",0,SUM(C$13:C$16)*$B$21)</f>
        <v>2615.8396286779675</v>
      </c>
      <c r="E21" s="106">
        <f t="shared" ref="E21:AY21" si="3">IF(D$20="Yes",0,SUM(D$13:D$16)*$B$21)</f>
        <v>1418.9137783739568</v>
      </c>
      <c r="F21" s="106">
        <f t="shared" si="3"/>
        <v>1418.9137783739568</v>
      </c>
      <c r="G21" s="106">
        <f t="shared" si="3"/>
        <v>1418.9137783739568</v>
      </c>
      <c r="H21" s="106">
        <f t="shared" si="3"/>
        <v>0</v>
      </c>
      <c r="I21" s="106">
        <f t="shared" si="3"/>
        <v>2837.8275567479136</v>
      </c>
      <c r="J21" s="106">
        <f t="shared" si="3"/>
        <v>1418.9137783739568</v>
      </c>
      <c r="K21" s="106">
        <f t="shared" si="3"/>
        <v>1418.9137783739568</v>
      </c>
      <c r="L21" s="106">
        <f t="shared" si="3"/>
        <v>1418.9137783739568</v>
      </c>
      <c r="M21" s="106">
        <f t="shared" si="3"/>
        <v>1418.9137783739568</v>
      </c>
      <c r="N21" s="106">
        <f t="shared" si="3"/>
        <v>1418.9137783739568</v>
      </c>
      <c r="O21" s="106">
        <f t="shared" si="3"/>
        <v>1418.9137783739568</v>
      </c>
      <c r="P21" s="106">
        <f t="shared" si="3"/>
        <v>1418.9137783739568</v>
      </c>
      <c r="Q21" s="106">
        <f t="shared" si="3"/>
        <v>1418.9137783739568</v>
      </c>
      <c r="R21" s="106">
        <f t="shared" si="3"/>
        <v>1418.9137783739568</v>
      </c>
      <c r="S21" s="106">
        <f t="shared" si="3"/>
        <v>1418.9137783739568</v>
      </c>
      <c r="T21" s="106">
        <f t="shared" si="3"/>
        <v>1418.9137783739568</v>
      </c>
      <c r="U21" s="106">
        <f t="shared" si="3"/>
        <v>1418.9137783739568</v>
      </c>
      <c r="V21" s="106">
        <f t="shared" si="3"/>
        <v>1418.9137783739568</v>
      </c>
      <c r="W21" s="106">
        <f t="shared" si="3"/>
        <v>1418.9137783739568</v>
      </c>
      <c r="X21" s="106">
        <f t="shared" si="3"/>
        <v>1418.9137783739568</v>
      </c>
      <c r="Y21" s="106">
        <f t="shared" si="3"/>
        <v>1418.9137783739568</v>
      </c>
      <c r="Z21" s="106">
        <f t="shared" si="3"/>
        <v>1418.9137783739568</v>
      </c>
      <c r="AA21" s="106">
        <f t="shared" si="3"/>
        <v>1418.9137783739568</v>
      </c>
      <c r="AB21" s="106">
        <f t="shared" si="3"/>
        <v>1418.9137783739568</v>
      </c>
      <c r="AC21" s="106">
        <f t="shared" si="3"/>
        <v>1418.9137783739568</v>
      </c>
      <c r="AD21" s="106">
        <f t="shared" si="3"/>
        <v>1418.9137783739568</v>
      </c>
      <c r="AE21" s="106">
        <f t="shared" si="3"/>
        <v>1418.9137783739568</v>
      </c>
      <c r="AF21" s="106">
        <f t="shared" si="3"/>
        <v>1418.9137783739568</v>
      </c>
      <c r="AG21" s="106">
        <f t="shared" si="3"/>
        <v>1418.9137783739568</v>
      </c>
      <c r="AH21" s="106">
        <f t="shared" si="3"/>
        <v>1418.9137783739568</v>
      </c>
      <c r="AI21" s="106">
        <f t="shared" si="3"/>
        <v>1418.9137783739568</v>
      </c>
      <c r="AJ21" s="106">
        <f t="shared" si="3"/>
        <v>1418.9137783739568</v>
      </c>
      <c r="AK21" s="106">
        <f t="shared" si="3"/>
        <v>1418.9137783739568</v>
      </c>
      <c r="AL21" s="106">
        <f t="shared" si="3"/>
        <v>1418.9137783739568</v>
      </c>
      <c r="AM21" s="106">
        <f t="shared" si="3"/>
        <v>1418.9137783739568</v>
      </c>
      <c r="AN21" s="106">
        <f t="shared" si="3"/>
        <v>1418.9137783739568</v>
      </c>
      <c r="AO21" s="106">
        <f t="shared" si="3"/>
        <v>1418.9137783739568</v>
      </c>
      <c r="AP21" s="106">
        <f t="shared" si="3"/>
        <v>1418.9137783739568</v>
      </c>
      <c r="AQ21" s="106">
        <f t="shared" si="3"/>
        <v>1418.9137783739568</v>
      </c>
      <c r="AR21" s="106">
        <f t="shared" si="3"/>
        <v>1418.9137783739568</v>
      </c>
      <c r="AS21" s="106">
        <f t="shared" si="3"/>
        <v>1418.9137783739568</v>
      </c>
      <c r="AT21" s="106">
        <f t="shared" si="3"/>
        <v>1418.9137783739568</v>
      </c>
      <c r="AU21" s="106">
        <f t="shared" si="3"/>
        <v>1418.9137783739568</v>
      </c>
      <c r="AV21" s="106">
        <f t="shared" si="3"/>
        <v>1418.9137783739568</v>
      </c>
      <c r="AW21" s="106">
        <f t="shared" si="3"/>
        <v>1418.9137783739568</v>
      </c>
      <c r="AX21" s="106">
        <f t="shared" si="3"/>
        <v>1418.9137783739568</v>
      </c>
      <c r="AY21" s="106">
        <f t="shared" si="3"/>
        <v>1418.9137783739568</v>
      </c>
      <c r="AZ21" s="157">
        <f>SUM($D21:$AY21)</f>
        <v>69304.787212253941</v>
      </c>
    </row>
    <row r="22" spans="1:52" s="110" customFormat="1">
      <c r="A22" s="158" t="s">
        <v>123</v>
      </c>
      <c r="B22" s="159">
        <f>1-$B$21</f>
        <v>0</v>
      </c>
      <c r="C22" s="159" t="s">
        <v>293</v>
      </c>
      <c r="D22" s="114">
        <f>IF(C$20="Yes",0,SUM(C$13:C$16)*$B$22)</f>
        <v>0</v>
      </c>
      <c r="E22" s="114">
        <f t="shared" ref="E22:AY22" si="4">IF(D$20="Yes",0,SUM(D$13:D$16)*$B$22)</f>
        <v>0</v>
      </c>
      <c r="F22" s="114">
        <f t="shared" si="4"/>
        <v>0</v>
      </c>
      <c r="G22" s="114">
        <f t="shared" si="4"/>
        <v>0</v>
      </c>
      <c r="H22" s="114">
        <f t="shared" si="4"/>
        <v>0</v>
      </c>
      <c r="I22" s="114">
        <f t="shared" si="4"/>
        <v>0</v>
      </c>
      <c r="J22" s="114">
        <f t="shared" si="4"/>
        <v>0</v>
      </c>
      <c r="K22" s="114">
        <f t="shared" si="4"/>
        <v>0</v>
      </c>
      <c r="L22" s="114">
        <f t="shared" si="4"/>
        <v>0</v>
      </c>
      <c r="M22" s="114">
        <f t="shared" si="4"/>
        <v>0</v>
      </c>
      <c r="N22" s="114">
        <f t="shared" si="4"/>
        <v>0</v>
      </c>
      <c r="O22" s="114">
        <f t="shared" si="4"/>
        <v>0</v>
      </c>
      <c r="P22" s="114">
        <f t="shared" si="4"/>
        <v>0</v>
      </c>
      <c r="Q22" s="114">
        <f t="shared" si="4"/>
        <v>0</v>
      </c>
      <c r="R22" s="114">
        <f t="shared" si="4"/>
        <v>0</v>
      </c>
      <c r="S22" s="114">
        <f t="shared" si="4"/>
        <v>0</v>
      </c>
      <c r="T22" s="114">
        <f t="shared" si="4"/>
        <v>0</v>
      </c>
      <c r="U22" s="114">
        <f t="shared" si="4"/>
        <v>0</v>
      </c>
      <c r="V22" s="114">
        <f t="shared" si="4"/>
        <v>0</v>
      </c>
      <c r="W22" s="114">
        <f t="shared" si="4"/>
        <v>0</v>
      </c>
      <c r="X22" s="114">
        <f t="shared" si="4"/>
        <v>0</v>
      </c>
      <c r="Y22" s="114">
        <f t="shared" si="4"/>
        <v>0</v>
      </c>
      <c r="Z22" s="114">
        <f t="shared" si="4"/>
        <v>0</v>
      </c>
      <c r="AA22" s="114">
        <f t="shared" si="4"/>
        <v>0</v>
      </c>
      <c r="AB22" s="114">
        <f t="shared" si="4"/>
        <v>0</v>
      </c>
      <c r="AC22" s="114">
        <f t="shared" si="4"/>
        <v>0</v>
      </c>
      <c r="AD22" s="114">
        <f t="shared" si="4"/>
        <v>0</v>
      </c>
      <c r="AE22" s="114">
        <f t="shared" si="4"/>
        <v>0</v>
      </c>
      <c r="AF22" s="114">
        <f t="shared" si="4"/>
        <v>0</v>
      </c>
      <c r="AG22" s="114">
        <f t="shared" si="4"/>
        <v>0</v>
      </c>
      <c r="AH22" s="114">
        <f t="shared" si="4"/>
        <v>0</v>
      </c>
      <c r="AI22" s="114">
        <f t="shared" si="4"/>
        <v>0</v>
      </c>
      <c r="AJ22" s="114">
        <f t="shared" si="4"/>
        <v>0</v>
      </c>
      <c r="AK22" s="114">
        <f t="shared" si="4"/>
        <v>0</v>
      </c>
      <c r="AL22" s="114">
        <f t="shared" si="4"/>
        <v>0</v>
      </c>
      <c r="AM22" s="114">
        <f t="shared" si="4"/>
        <v>0</v>
      </c>
      <c r="AN22" s="114">
        <f t="shared" si="4"/>
        <v>0</v>
      </c>
      <c r="AO22" s="114">
        <f t="shared" si="4"/>
        <v>0</v>
      </c>
      <c r="AP22" s="114">
        <f t="shared" si="4"/>
        <v>0</v>
      </c>
      <c r="AQ22" s="114">
        <f t="shared" si="4"/>
        <v>0</v>
      </c>
      <c r="AR22" s="114">
        <f t="shared" si="4"/>
        <v>0</v>
      </c>
      <c r="AS22" s="114">
        <f t="shared" si="4"/>
        <v>0</v>
      </c>
      <c r="AT22" s="114">
        <f t="shared" si="4"/>
        <v>0</v>
      </c>
      <c r="AU22" s="114">
        <f t="shared" si="4"/>
        <v>0</v>
      </c>
      <c r="AV22" s="114">
        <f t="shared" si="4"/>
        <v>0</v>
      </c>
      <c r="AW22" s="114">
        <f t="shared" si="4"/>
        <v>0</v>
      </c>
      <c r="AX22" s="114">
        <f t="shared" si="4"/>
        <v>0</v>
      </c>
      <c r="AY22" s="114">
        <f t="shared" si="4"/>
        <v>0</v>
      </c>
      <c r="AZ22" s="141">
        <f t="shared" ref="AZ22:AZ30" si="5">SUM($D22:$AY22)</f>
        <v>0</v>
      </c>
    </row>
    <row r="23" spans="1:52">
      <c r="A23" s="160" t="s">
        <v>307</v>
      </c>
      <c r="B23" s="124">
        <v>2000</v>
      </c>
      <c r="C23" s="100" t="s">
        <v>293</v>
      </c>
      <c r="D23" s="100">
        <f>D$21*$B$23</f>
        <v>5231679.2573559349</v>
      </c>
      <c r="E23" s="100">
        <f t="shared" ref="E23:AY23" si="6">E$21*$B$23</f>
        <v>2837827.5567479138</v>
      </c>
      <c r="F23" s="100">
        <f t="shared" si="6"/>
        <v>2837827.5567479138</v>
      </c>
      <c r="G23" s="100">
        <f t="shared" si="6"/>
        <v>2837827.5567479138</v>
      </c>
      <c r="H23" s="100">
        <f t="shared" si="6"/>
        <v>0</v>
      </c>
      <c r="I23" s="100">
        <f t="shared" si="6"/>
        <v>5675655.1134958277</v>
      </c>
      <c r="J23" s="100">
        <f t="shared" si="6"/>
        <v>2837827.5567479138</v>
      </c>
      <c r="K23" s="100">
        <f t="shared" si="6"/>
        <v>2837827.5567479138</v>
      </c>
      <c r="L23" s="100">
        <f t="shared" si="6"/>
        <v>2837827.5567479138</v>
      </c>
      <c r="M23" s="100">
        <f t="shared" si="6"/>
        <v>2837827.5567479138</v>
      </c>
      <c r="N23" s="100">
        <f t="shared" si="6"/>
        <v>2837827.5567479138</v>
      </c>
      <c r="O23" s="100">
        <f t="shared" si="6"/>
        <v>2837827.5567479138</v>
      </c>
      <c r="P23" s="100">
        <f t="shared" si="6"/>
        <v>2837827.5567479138</v>
      </c>
      <c r="Q23" s="100">
        <f t="shared" si="6"/>
        <v>2837827.5567479138</v>
      </c>
      <c r="R23" s="100">
        <f t="shared" si="6"/>
        <v>2837827.5567479138</v>
      </c>
      <c r="S23" s="100">
        <f t="shared" si="6"/>
        <v>2837827.5567479138</v>
      </c>
      <c r="T23" s="100">
        <f t="shared" si="6"/>
        <v>2837827.5567479138</v>
      </c>
      <c r="U23" s="100">
        <f t="shared" si="6"/>
        <v>2837827.5567479138</v>
      </c>
      <c r="V23" s="100">
        <f t="shared" si="6"/>
        <v>2837827.5567479138</v>
      </c>
      <c r="W23" s="100">
        <f t="shared" si="6"/>
        <v>2837827.5567479138</v>
      </c>
      <c r="X23" s="100">
        <f t="shared" si="6"/>
        <v>2837827.5567479138</v>
      </c>
      <c r="Y23" s="100">
        <f t="shared" si="6"/>
        <v>2837827.5567479138</v>
      </c>
      <c r="Z23" s="100">
        <f t="shared" si="6"/>
        <v>2837827.5567479138</v>
      </c>
      <c r="AA23" s="100">
        <f t="shared" si="6"/>
        <v>2837827.5567479138</v>
      </c>
      <c r="AB23" s="100">
        <f t="shared" si="6"/>
        <v>2837827.5567479138</v>
      </c>
      <c r="AC23" s="100">
        <f t="shared" si="6"/>
        <v>2837827.5567479138</v>
      </c>
      <c r="AD23" s="100">
        <f t="shared" si="6"/>
        <v>2837827.5567479138</v>
      </c>
      <c r="AE23" s="100">
        <f t="shared" si="6"/>
        <v>2837827.5567479138</v>
      </c>
      <c r="AF23" s="100">
        <f t="shared" si="6"/>
        <v>2837827.5567479138</v>
      </c>
      <c r="AG23" s="100">
        <f t="shared" si="6"/>
        <v>2837827.5567479138</v>
      </c>
      <c r="AH23" s="100">
        <f t="shared" si="6"/>
        <v>2837827.5567479138</v>
      </c>
      <c r="AI23" s="100">
        <f t="shared" si="6"/>
        <v>2837827.5567479138</v>
      </c>
      <c r="AJ23" s="100">
        <f t="shared" si="6"/>
        <v>2837827.5567479138</v>
      </c>
      <c r="AK23" s="100">
        <f t="shared" si="6"/>
        <v>2837827.5567479138</v>
      </c>
      <c r="AL23" s="100">
        <f t="shared" si="6"/>
        <v>2837827.5567479138</v>
      </c>
      <c r="AM23" s="100">
        <f t="shared" si="6"/>
        <v>2837827.5567479138</v>
      </c>
      <c r="AN23" s="100">
        <f t="shared" si="6"/>
        <v>2837827.5567479138</v>
      </c>
      <c r="AO23" s="100">
        <f t="shared" si="6"/>
        <v>2837827.5567479138</v>
      </c>
      <c r="AP23" s="100">
        <f t="shared" si="6"/>
        <v>2837827.5567479138</v>
      </c>
      <c r="AQ23" s="100">
        <f t="shared" si="6"/>
        <v>2837827.5567479138</v>
      </c>
      <c r="AR23" s="100">
        <f t="shared" si="6"/>
        <v>2837827.5567479138</v>
      </c>
      <c r="AS23" s="100">
        <f t="shared" si="6"/>
        <v>2837827.5567479138</v>
      </c>
      <c r="AT23" s="100">
        <f t="shared" si="6"/>
        <v>2837827.5567479138</v>
      </c>
      <c r="AU23" s="100">
        <f t="shared" si="6"/>
        <v>2837827.5567479138</v>
      </c>
      <c r="AV23" s="100">
        <f t="shared" si="6"/>
        <v>2837827.5567479138</v>
      </c>
      <c r="AW23" s="100">
        <f t="shared" si="6"/>
        <v>2837827.5567479138</v>
      </c>
      <c r="AX23" s="100">
        <f t="shared" si="6"/>
        <v>2837827.5567479138</v>
      </c>
      <c r="AY23" s="100">
        <f t="shared" si="6"/>
        <v>2837827.5567479138</v>
      </c>
      <c r="AZ23" s="139">
        <f t="shared" si="5"/>
        <v>138609574.42450789</v>
      </c>
    </row>
    <row r="24" spans="1:52" s="110" customFormat="1">
      <c r="A24" s="161" t="s">
        <v>308</v>
      </c>
      <c r="B24" s="162">
        <v>1000</v>
      </c>
      <c r="C24" s="156" t="s">
        <v>293</v>
      </c>
      <c r="D24" s="106">
        <f>D$22*$B$24</f>
        <v>0</v>
      </c>
      <c r="E24" s="106">
        <f t="shared" ref="E24:AY24" si="7">E$22*$B$24</f>
        <v>0</v>
      </c>
      <c r="F24" s="106">
        <f t="shared" si="7"/>
        <v>0</v>
      </c>
      <c r="G24" s="106">
        <f t="shared" si="7"/>
        <v>0</v>
      </c>
      <c r="H24" s="106">
        <f t="shared" si="7"/>
        <v>0</v>
      </c>
      <c r="I24" s="106">
        <f t="shared" si="7"/>
        <v>0</v>
      </c>
      <c r="J24" s="106">
        <f t="shared" si="7"/>
        <v>0</v>
      </c>
      <c r="K24" s="106">
        <f t="shared" si="7"/>
        <v>0</v>
      </c>
      <c r="L24" s="106">
        <f t="shared" si="7"/>
        <v>0</v>
      </c>
      <c r="M24" s="106">
        <f t="shared" si="7"/>
        <v>0</v>
      </c>
      <c r="N24" s="106">
        <f t="shared" si="7"/>
        <v>0</v>
      </c>
      <c r="O24" s="106">
        <f t="shared" si="7"/>
        <v>0</v>
      </c>
      <c r="P24" s="106">
        <f t="shared" si="7"/>
        <v>0</v>
      </c>
      <c r="Q24" s="106">
        <f t="shared" si="7"/>
        <v>0</v>
      </c>
      <c r="R24" s="106">
        <f t="shared" si="7"/>
        <v>0</v>
      </c>
      <c r="S24" s="106">
        <f t="shared" si="7"/>
        <v>0</v>
      </c>
      <c r="T24" s="106">
        <f t="shared" si="7"/>
        <v>0</v>
      </c>
      <c r="U24" s="106">
        <f t="shared" si="7"/>
        <v>0</v>
      </c>
      <c r="V24" s="106">
        <f t="shared" si="7"/>
        <v>0</v>
      </c>
      <c r="W24" s="106">
        <f t="shared" si="7"/>
        <v>0</v>
      </c>
      <c r="X24" s="106">
        <f t="shared" si="7"/>
        <v>0</v>
      </c>
      <c r="Y24" s="106">
        <f t="shared" si="7"/>
        <v>0</v>
      </c>
      <c r="Z24" s="106">
        <f t="shared" si="7"/>
        <v>0</v>
      </c>
      <c r="AA24" s="106">
        <f t="shared" si="7"/>
        <v>0</v>
      </c>
      <c r="AB24" s="106">
        <f t="shared" si="7"/>
        <v>0</v>
      </c>
      <c r="AC24" s="106">
        <f t="shared" si="7"/>
        <v>0</v>
      </c>
      <c r="AD24" s="106">
        <f t="shared" si="7"/>
        <v>0</v>
      </c>
      <c r="AE24" s="106">
        <f t="shared" si="7"/>
        <v>0</v>
      </c>
      <c r="AF24" s="106">
        <f t="shared" si="7"/>
        <v>0</v>
      </c>
      <c r="AG24" s="106">
        <f t="shared" si="7"/>
        <v>0</v>
      </c>
      <c r="AH24" s="106">
        <f t="shared" si="7"/>
        <v>0</v>
      </c>
      <c r="AI24" s="106">
        <f t="shared" si="7"/>
        <v>0</v>
      </c>
      <c r="AJ24" s="106">
        <f t="shared" si="7"/>
        <v>0</v>
      </c>
      <c r="AK24" s="106">
        <f t="shared" si="7"/>
        <v>0</v>
      </c>
      <c r="AL24" s="106">
        <f t="shared" si="7"/>
        <v>0</v>
      </c>
      <c r="AM24" s="106">
        <f t="shared" si="7"/>
        <v>0</v>
      </c>
      <c r="AN24" s="106">
        <f t="shared" si="7"/>
        <v>0</v>
      </c>
      <c r="AO24" s="106">
        <f t="shared" si="7"/>
        <v>0</v>
      </c>
      <c r="AP24" s="106">
        <f t="shared" si="7"/>
        <v>0</v>
      </c>
      <c r="AQ24" s="106">
        <f t="shared" si="7"/>
        <v>0</v>
      </c>
      <c r="AR24" s="106">
        <f t="shared" si="7"/>
        <v>0</v>
      </c>
      <c r="AS24" s="106">
        <f t="shared" si="7"/>
        <v>0</v>
      </c>
      <c r="AT24" s="106">
        <f t="shared" si="7"/>
        <v>0</v>
      </c>
      <c r="AU24" s="106">
        <f t="shared" si="7"/>
        <v>0</v>
      </c>
      <c r="AV24" s="106">
        <f t="shared" si="7"/>
        <v>0</v>
      </c>
      <c r="AW24" s="106">
        <f t="shared" si="7"/>
        <v>0</v>
      </c>
      <c r="AX24" s="106">
        <f t="shared" si="7"/>
        <v>0</v>
      </c>
      <c r="AY24" s="106">
        <f t="shared" si="7"/>
        <v>0</v>
      </c>
      <c r="AZ24" s="141">
        <f t="shared" si="5"/>
        <v>0</v>
      </c>
    </row>
    <row r="25" spans="1:52"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06"/>
    </row>
    <row r="26" spans="1:52">
      <c r="A26" s="163" t="s">
        <v>18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</row>
    <row r="27" spans="1:52">
      <c r="B27" s="135" t="s">
        <v>309</v>
      </c>
      <c r="C27" s="124">
        <v>0</v>
      </c>
      <c r="D27" s="124">
        <f>C$27-C$28+C$29</f>
        <v>53</v>
      </c>
      <c r="E27" s="124">
        <f t="shared" ref="E27:AY27" si="8">D27-D28+D29</f>
        <v>0</v>
      </c>
      <c r="F27" s="124">
        <f t="shared" si="8"/>
        <v>53</v>
      </c>
      <c r="G27" s="124">
        <f t="shared" si="8"/>
        <v>5</v>
      </c>
      <c r="H27" s="124">
        <f t="shared" si="8"/>
        <v>48</v>
      </c>
      <c r="I27" s="124">
        <f t="shared" si="8"/>
        <v>53</v>
      </c>
      <c r="J27" s="124">
        <f t="shared" si="8"/>
        <v>0</v>
      </c>
      <c r="K27" s="124">
        <f t="shared" si="8"/>
        <v>53</v>
      </c>
      <c r="L27" s="124">
        <f t="shared" si="8"/>
        <v>5</v>
      </c>
      <c r="M27" s="124">
        <f t="shared" si="8"/>
        <v>48</v>
      </c>
      <c r="N27" s="124">
        <f t="shared" si="8"/>
        <v>5</v>
      </c>
      <c r="O27" s="124">
        <f t="shared" si="8"/>
        <v>48</v>
      </c>
      <c r="P27" s="124">
        <f t="shared" si="8"/>
        <v>5</v>
      </c>
      <c r="Q27" s="124">
        <f t="shared" si="8"/>
        <v>48</v>
      </c>
      <c r="R27" s="124">
        <f t="shared" si="8"/>
        <v>5</v>
      </c>
      <c r="S27" s="124">
        <f t="shared" si="8"/>
        <v>48</v>
      </c>
      <c r="T27" s="124">
        <f t="shared" si="8"/>
        <v>5</v>
      </c>
      <c r="U27" s="124">
        <f t="shared" si="8"/>
        <v>48</v>
      </c>
      <c r="V27" s="124">
        <f t="shared" si="8"/>
        <v>5</v>
      </c>
      <c r="W27" s="124">
        <f t="shared" si="8"/>
        <v>48</v>
      </c>
      <c r="X27" s="124">
        <f t="shared" si="8"/>
        <v>5</v>
      </c>
      <c r="Y27" s="124">
        <f t="shared" si="8"/>
        <v>48</v>
      </c>
      <c r="Z27" s="124">
        <f t="shared" si="8"/>
        <v>5</v>
      </c>
      <c r="AA27" s="124">
        <f t="shared" si="8"/>
        <v>48</v>
      </c>
      <c r="AB27" s="124">
        <f t="shared" si="8"/>
        <v>5</v>
      </c>
      <c r="AC27" s="124">
        <f t="shared" si="8"/>
        <v>48</v>
      </c>
      <c r="AD27" s="124">
        <f t="shared" si="8"/>
        <v>5</v>
      </c>
      <c r="AE27" s="124">
        <f t="shared" si="8"/>
        <v>48</v>
      </c>
      <c r="AF27" s="124">
        <f t="shared" si="8"/>
        <v>5</v>
      </c>
      <c r="AG27" s="124">
        <f t="shared" si="8"/>
        <v>48</v>
      </c>
      <c r="AH27" s="124">
        <f t="shared" si="8"/>
        <v>5</v>
      </c>
      <c r="AI27" s="124">
        <f t="shared" si="8"/>
        <v>48</v>
      </c>
      <c r="AJ27" s="124">
        <f t="shared" si="8"/>
        <v>5</v>
      </c>
      <c r="AK27" s="124">
        <f t="shared" si="8"/>
        <v>48</v>
      </c>
      <c r="AL27" s="124">
        <f t="shared" si="8"/>
        <v>5</v>
      </c>
      <c r="AM27" s="124">
        <f t="shared" si="8"/>
        <v>48</v>
      </c>
      <c r="AN27" s="124">
        <f t="shared" si="8"/>
        <v>5</v>
      </c>
      <c r="AO27" s="124">
        <f t="shared" si="8"/>
        <v>48</v>
      </c>
      <c r="AP27" s="124">
        <f t="shared" si="8"/>
        <v>5</v>
      </c>
      <c r="AQ27" s="124">
        <f t="shared" si="8"/>
        <v>48</v>
      </c>
      <c r="AR27" s="124">
        <f t="shared" si="8"/>
        <v>5</v>
      </c>
      <c r="AS27" s="124">
        <f t="shared" si="8"/>
        <v>48</v>
      </c>
      <c r="AT27" s="124">
        <f t="shared" si="8"/>
        <v>5</v>
      </c>
      <c r="AU27" s="124">
        <f t="shared" si="8"/>
        <v>48</v>
      </c>
      <c r="AV27" s="124">
        <f t="shared" si="8"/>
        <v>5</v>
      </c>
      <c r="AW27" s="124">
        <f t="shared" si="8"/>
        <v>48</v>
      </c>
      <c r="AX27" s="124">
        <f t="shared" si="8"/>
        <v>5</v>
      </c>
      <c r="AY27" s="164">
        <f t="shared" si="8"/>
        <v>48</v>
      </c>
      <c r="AZ27" s="106"/>
    </row>
    <row r="28" spans="1:52">
      <c r="B28" s="165" t="s">
        <v>310</v>
      </c>
      <c r="C28" s="110">
        <v>0</v>
      </c>
      <c r="D28" s="110">
        <v>53</v>
      </c>
      <c r="E28" s="110">
        <v>0</v>
      </c>
      <c r="F28" s="110">
        <v>48</v>
      </c>
      <c r="G28" s="110">
        <v>5</v>
      </c>
      <c r="H28" s="110">
        <v>0</v>
      </c>
      <c r="I28" s="110">
        <v>53</v>
      </c>
      <c r="J28" s="110">
        <v>0</v>
      </c>
      <c r="K28" s="110">
        <v>48</v>
      </c>
      <c r="L28" s="110">
        <v>5</v>
      </c>
      <c r="M28" s="110">
        <v>48</v>
      </c>
      <c r="N28" s="110">
        <v>5</v>
      </c>
      <c r="O28" s="110">
        <v>48</v>
      </c>
      <c r="P28" s="110">
        <v>5</v>
      </c>
      <c r="Q28" s="110">
        <v>48</v>
      </c>
      <c r="R28" s="110">
        <v>5</v>
      </c>
      <c r="S28" s="110">
        <v>48</v>
      </c>
      <c r="T28" s="110">
        <v>5</v>
      </c>
      <c r="U28" s="110">
        <v>48</v>
      </c>
      <c r="V28" s="110">
        <v>5</v>
      </c>
      <c r="W28" s="110">
        <v>48</v>
      </c>
      <c r="X28" s="110">
        <v>5</v>
      </c>
      <c r="Y28" s="110">
        <v>48</v>
      </c>
      <c r="Z28" s="110">
        <v>5</v>
      </c>
      <c r="AA28" s="110">
        <v>48</v>
      </c>
      <c r="AB28" s="110">
        <v>5</v>
      </c>
      <c r="AC28" s="110">
        <v>48</v>
      </c>
      <c r="AD28" s="110">
        <v>5</v>
      </c>
      <c r="AE28" s="110">
        <v>48</v>
      </c>
      <c r="AF28" s="110">
        <v>5</v>
      </c>
      <c r="AG28" s="110">
        <v>48</v>
      </c>
      <c r="AH28" s="110">
        <v>5</v>
      </c>
      <c r="AI28" s="110">
        <v>48</v>
      </c>
      <c r="AJ28" s="110">
        <v>5</v>
      </c>
      <c r="AK28" s="110">
        <v>48</v>
      </c>
      <c r="AL28" s="110">
        <v>5</v>
      </c>
      <c r="AM28" s="110">
        <v>48</v>
      </c>
      <c r="AN28" s="110">
        <v>5</v>
      </c>
      <c r="AO28" s="110">
        <v>48</v>
      </c>
      <c r="AP28" s="110">
        <v>5</v>
      </c>
      <c r="AQ28" s="110">
        <v>48</v>
      </c>
      <c r="AR28" s="110">
        <v>5</v>
      </c>
      <c r="AS28" s="110">
        <v>48</v>
      </c>
      <c r="AT28" s="110">
        <v>5</v>
      </c>
      <c r="AU28" s="110">
        <v>48</v>
      </c>
      <c r="AV28" s="110">
        <v>5</v>
      </c>
      <c r="AW28" s="110">
        <v>48</v>
      </c>
      <c r="AX28" s="110">
        <v>5</v>
      </c>
      <c r="AY28" s="166">
        <v>48</v>
      </c>
      <c r="AZ28" s="106"/>
    </row>
    <row r="29" spans="1:52">
      <c r="B29" s="136" t="s">
        <v>311</v>
      </c>
      <c r="C29" s="125">
        <v>53</v>
      </c>
      <c r="D29" s="125">
        <f>C$28</f>
        <v>0</v>
      </c>
      <c r="E29" s="125">
        <f t="shared" ref="E29:AY29" si="9">D$28</f>
        <v>53</v>
      </c>
      <c r="F29" s="125">
        <f t="shared" si="9"/>
        <v>0</v>
      </c>
      <c r="G29" s="125">
        <f t="shared" si="9"/>
        <v>48</v>
      </c>
      <c r="H29" s="125">
        <f t="shared" si="9"/>
        <v>5</v>
      </c>
      <c r="I29" s="125">
        <f t="shared" si="9"/>
        <v>0</v>
      </c>
      <c r="J29" s="125">
        <f t="shared" si="9"/>
        <v>53</v>
      </c>
      <c r="K29" s="125">
        <f t="shared" si="9"/>
        <v>0</v>
      </c>
      <c r="L29" s="125">
        <f t="shared" si="9"/>
        <v>48</v>
      </c>
      <c r="M29" s="125">
        <f t="shared" si="9"/>
        <v>5</v>
      </c>
      <c r="N29" s="125">
        <f t="shared" si="9"/>
        <v>48</v>
      </c>
      <c r="O29" s="125">
        <f t="shared" si="9"/>
        <v>5</v>
      </c>
      <c r="P29" s="125">
        <f t="shared" si="9"/>
        <v>48</v>
      </c>
      <c r="Q29" s="125">
        <f t="shared" si="9"/>
        <v>5</v>
      </c>
      <c r="R29" s="125">
        <f t="shared" si="9"/>
        <v>48</v>
      </c>
      <c r="S29" s="125">
        <f t="shared" si="9"/>
        <v>5</v>
      </c>
      <c r="T29" s="125">
        <f t="shared" si="9"/>
        <v>48</v>
      </c>
      <c r="U29" s="125">
        <f t="shared" si="9"/>
        <v>5</v>
      </c>
      <c r="V29" s="125">
        <f t="shared" si="9"/>
        <v>48</v>
      </c>
      <c r="W29" s="125">
        <f t="shared" si="9"/>
        <v>5</v>
      </c>
      <c r="X29" s="125">
        <f t="shared" si="9"/>
        <v>48</v>
      </c>
      <c r="Y29" s="125">
        <f t="shared" si="9"/>
        <v>5</v>
      </c>
      <c r="Z29" s="125">
        <f t="shared" si="9"/>
        <v>48</v>
      </c>
      <c r="AA29" s="125">
        <f t="shared" si="9"/>
        <v>5</v>
      </c>
      <c r="AB29" s="125">
        <f t="shared" si="9"/>
        <v>48</v>
      </c>
      <c r="AC29" s="125">
        <f t="shared" si="9"/>
        <v>5</v>
      </c>
      <c r="AD29" s="125">
        <f t="shared" si="9"/>
        <v>48</v>
      </c>
      <c r="AE29" s="125">
        <f t="shared" si="9"/>
        <v>5</v>
      </c>
      <c r="AF29" s="125">
        <f t="shared" si="9"/>
        <v>48</v>
      </c>
      <c r="AG29" s="125">
        <f t="shared" si="9"/>
        <v>5</v>
      </c>
      <c r="AH29" s="125">
        <f t="shared" si="9"/>
        <v>48</v>
      </c>
      <c r="AI29" s="125">
        <f t="shared" si="9"/>
        <v>5</v>
      </c>
      <c r="AJ29" s="125">
        <f t="shared" si="9"/>
        <v>48</v>
      </c>
      <c r="AK29" s="125">
        <f t="shared" si="9"/>
        <v>5</v>
      </c>
      <c r="AL29" s="125">
        <f t="shared" si="9"/>
        <v>48</v>
      </c>
      <c r="AM29" s="125">
        <f t="shared" si="9"/>
        <v>5</v>
      </c>
      <c r="AN29" s="125">
        <f t="shared" si="9"/>
        <v>48</v>
      </c>
      <c r="AO29" s="125">
        <f t="shared" si="9"/>
        <v>5</v>
      </c>
      <c r="AP29" s="125">
        <f t="shared" si="9"/>
        <v>48</v>
      </c>
      <c r="AQ29" s="125">
        <f t="shared" si="9"/>
        <v>5</v>
      </c>
      <c r="AR29" s="125">
        <f t="shared" si="9"/>
        <v>48</v>
      </c>
      <c r="AS29" s="125">
        <f t="shared" si="9"/>
        <v>5</v>
      </c>
      <c r="AT29" s="125">
        <f t="shared" si="9"/>
        <v>48</v>
      </c>
      <c r="AU29" s="125">
        <f t="shared" si="9"/>
        <v>5</v>
      </c>
      <c r="AV29" s="125">
        <f t="shared" si="9"/>
        <v>48</v>
      </c>
      <c r="AW29" s="125">
        <f t="shared" si="9"/>
        <v>5</v>
      </c>
      <c r="AX29" s="125">
        <f t="shared" si="9"/>
        <v>48</v>
      </c>
      <c r="AY29" s="167">
        <f t="shared" si="9"/>
        <v>5</v>
      </c>
      <c r="AZ29" s="168"/>
    </row>
    <row r="30" spans="1:52">
      <c r="A30" s="169" t="s">
        <v>312</v>
      </c>
      <c r="B30" s="144">
        <v>10</v>
      </c>
      <c r="C30" s="117" t="s">
        <v>293</v>
      </c>
      <c r="D30" s="117">
        <f>D$27*$B$30</f>
        <v>530</v>
      </c>
      <c r="E30" s="117">
        <f t="shared" ref="E30:AY30" si="10">E$27*$B$30</f>
        <v>0</v>
      </c>
      <c r="F30" s="117">
        <f t="shared" si="10"/>
        <v>530</v>
      </c>
      <c r="G30" s="117">
        <f t="shared" si="10"/>
        <v>50</v>
      </c>
      <c r="H30" s="117">
        <f t="shared" si="10"/>
        <v>480</v>
      </c>
      <c r="I30" s="117">
        <f t="shared" si="10"/>
        <v>530</v>
      </c>
      <c r="J30" s="117">
        <f t="shared" si="10"/>
        <v>0</v>
      </c>
      <c r="K30" s="117">
        <f t="shared" si="10"/>
        <v>530</v>
      </c>
      <c r="L30" s="117">
        <f t="shared" si="10"/>
        <v>50</v>
      </c>
      <c r="M30" s="117">
        <f t="shared" si="10"/>
        <v>480</v>
      </c>
      <c r="N30" s="117">
        <f t="shared" si="10"/>
        <v>50</v>
      </c>
      <c r="O30" s="117">
        <f t="shared" si="10"/>
        <v>480</v>
      </c>
      <c r="P30" s="117">
        <f t="shared" si="10"/>
        <v>50</v>
      </c>
      <c r="Q30" s="117">
        <f t="shared" si="10"/>
        <v>480</v>
      </c>
      <c r="R30" s="117">
        <f>R$27*$B$30</f>
        <v>50</v>
      </c>
      <c r="S30" s="117">
        <f t="shared" si="10"/>
        <v>480</v>
      </c>
      <c r="T30" s="117">
        <f t="shared" si="10"/>
        <v>50</v>
      </c>
      <c r="U30" s="117">
        <f t="shared" si="10"/>
        <v>480</v>
      </c>
      <c r="V30" s="117">
        <f t="shared" si="10"/>
        <v>50</v>
      </c>
      <c r="W30" s="117">
        <f t="shared" si="10"/>
        <v>480</v>
      </c>
      <c r="X30" s="117">
        <f t="shared" si="10"/>
        <v>50</v>
      </c>
      <c r="Y30" s="117">
        <f t="shared" si="10"/>
        <v>480</v>
      </c>
      <c r="Z30" s="117">
        <f t="shared" si="10"/>
        <v>50</v>
      </c>
      <c r="AA30" s="117">
        <f t="shared" si="10"/>
        <v>480</v>
      </c>
      <c r="AB30" s="117">
        <f t="shared" si="10"/>
        <v>50</v>
      </c>
      <c r="AC30" s="117">
        <f t="shared" si="10"/>
        <v>480</v>
      </c>
      <c r="AD30" s="117">
        <f t="shared" si="10"/>
        <v>50</v>
      </c>
      <c r="AE30" s="117">
        <f>AE$27*$B$30</f>
        <v>480</v>
      </c>
      <c r="AF30" s="117">
        <f t="shared" si="10"/>
        <v>50</v>
      </c>
      <c r="AG30" s="117">
        <f t="shared" si="10"/>
        <v>480</v>
      </c>
      <c r="AH30" s="117">
        <f t="shared" si="10"/>
        <v>50</v>
      </c>
      <c r="AI30" s="117">
        <f t="shared" si="10"/>
        <v>480</v>
      </c>
      <c r="AJ30" s="117">
        <f t="shared" si="10"/>
        <v>50</v>
      </c>
      <c r="AK30" s="117">
        <f t="shared" si="10"/>
        <v>480</v>
      </c>
      <c r="AL30" s="117">
        <f t="shared" si="10"/>
        <v>50</v>
      </c>
      <c r="AM30" s="117">
        <f t="shared" si="10"/>
        <v>480</v>
      </c>
      <c r="AN30" s="117">
        <f t="shared" si="10"/>
        <v>50</v>
      </c>
      <c r="AO30" s="117">
        <f t="shared" si="10"/>
        <v>480</v>
      </c>
      <c r="AP30" s="117">
        <f t="shared" si="10"/>
        <v>50</v>
      </c>
      <c r="AQ30" s="117">
        <f t="shared" si="10"/>
        <v>480</v>
      </c>
      <c r="AR30" s="117">
        <f t="shared" si="10"/>
        <v>50</v>
      </c>
      <c r="AS30" s="117">
        <f t="shared" si="10"/>
        <v>480</v>
      </c>
      <c r="AT30" s="117">
        <f t="shared" si="10"/>
        <v>50</v>
      </c>
      <c r="AU30" s="117">
        <f t="shared" si="10"/>
        <v>480</v>
      </c>
      <c r="AV30" s="117">
        <f t="shared" si="10"/>
        <v>50</v>
      </c>
      <c r="AW30" s="117">
        <f t="shared" si="10"/>
        <v>480</v>
      </c>
      <c r="AX30" s="117">
        <f t="shared" si="10"/>
        <v>50</v>
      </c>
      <c r="AY30" s="117">
        <f t="shared" si="10"/>
        <v>480</v>
      </c>
      <c r="AZ30" s="141">
        <f t="shared" si="5"/>
        <v>13250</v>
      </c>
    </row>
    <row r="32" spans="1:52">
      <c r="A32" s="102" t="s">
        <v>300</v>
      </c>
    </row>
    <row r="33" spans="1:52">
      <c r="A33" s="135" t="s">
        <v>22</v>
      </c>
      <c r="B33" s="135" t="s">
        <v>341</v>
      </c>
      <c r="C33" s="124"/>
      <c r="D33" s="124">
        <f>D$21*shipping_manufacturing!$H$27/100</f>
        <v>806.30487934069504</v>
      </c>
      <c r="E33" s="124">
        <f>E$21*shipping_manufacturing!$H$27/100</f>
        <v>437.36515431753514</v>
      </c>
      <c r="F33" s="124">
        <f>F$21*shipping_manufacturing!$H$27/100</f>
        <v>437.36515431753514</v>
      </c>
      <c r="G33" s="124">
        <f>G$21*shipping_manufacturing!$H$27/100</f>
        <v>437.36515431753514</v>
      </c>
      <c r="H33" s="124">
        <f>H$21*shipping_manufacturing!$H$27/100</f>
        <v>0</v>
      </c>
      <c r="I33" s="124">
        <f>I$21*shipping_manufacturing!$H$27/100</f>
        <v>874.73030863507029</v>
      </c>
      <c r="J33" s="124">
        <f>J$21*shipping_manufacturing!$H$27/100</f>
        <v>437.36515431753514</v>
      </c>
      <c r="K33" s="124">
        <f>K$21*shipping_manufacturing!$H$27/100</f>
        <v>437.36515431753514</v>
      </c>
      <c r="L33" s="124">
        <f>L$21*shipping_manufacturing!$H$27/100</f>
        <v>437.36515431753514</v>
      </c>
      <c r="M33" s="124">
        <f>M$21*shipping_manufacturing!$H$27/100</f>
        <v>437.36515431753514</v>
      </c>
      <c r="N33" s="124">
        <f>N$21*shipping_manufacturing!$H$27/100</f>
        <v>437.36515431753514</v>
      </c>
      <c r="O33" s="124">
        <f>O$21*shipping_manufacturing!$H$27/100</f>
        <v>437.36515431753514</v>
      </c>
      <c r="P33" s="124">
        <f>P$21*shipping_manufacturing!$H$27/100</f>
        <v>437.36515431753514</v>
      </c>
      <c r="Q33" s="124">
        <f>Q$21*shipping_manufacturing!$H$27/100</f>
        <v>437.36515431753514</v>
      </c>
      <c r="R33" s="124">
        <f>R$21*shipping_manufacturing!$H$27/100</f>
        <v>437.36515431753514</v>
      </c>
      <c r="S33" s="124">
        <f>S$21*shipping_manufacturing!$H$27/100</f>
        <v>437.36515431753514</v>
      </c>
      <c r="T33" s="124">
        <f>T$21*shipping_manufacturing!$H$27/100</f>
        <v>437.36515431753514</v>
      </c>
      <c r="U33" s="124">
        <f>U$21*shipping_manufacturing!$H$27/100</f>
        <v>437.36515431753514</v>
      </c>
      <c r="V33" s="124">
        <f>V$21*shipping_manufacturing!$H$27/100</f>
        <v>437.36515431753514</v>
      </c>
      <c r="W33" s="124">
        <f>W$21*shipping_manufacturing!$H$27/100</f>
        <v>437.36515431753514</v>
      </c>
      <c r="X33" s="124">
        <f>X$21*shipping_manufacturing!$H$27/100</f>
        <v>437.36515431753514</v>
      </c>
      <c r="Y33" s="124">
        <f>Y$21*shipping_manufacturing!$H$27/100</f>
        <v>437.36515431753514</v>
      </c>
      <c r="Z33" s="124">
        <f>Z$21*shipping_manufacturing!$H$27/100</f>
        <v>437.36515431753514</v>
      </c>
      <c r="AA33" s="124">
        <f>AA$21*shipping_manufacturing!$H$27/100</f>
        <v>437.36515431753514</v>
      </c>
      <c r="AB33" s="124">
        <f>AB$21*shipping_manufacturing!$H$27/100</f>
        <v>437.36515431753514</v>
      </c>
      <c r="AC33" s="124">
        <f>AC$21*shipping_manufacturing!$H$27/100</f>
        <v>437.36515431753514</v>
      </c>
      <c r="AD33" s="124">
        <f>AD$21*shipping_manufacturing!$H$27/100</f>
        <v>437.36515431753514</v>
      </c>
      <c r="AE33" s="124">
        <f>AE$21*shipping_manufacturing!$H$27/100</f>
        <v>437.36515431753514</v>
      </c>
      <c r="AF33" s="124">
        <f>AF$21*shipping_manufacturing!$H$27/100</f>
        <v>437.36515431753514</v>
      </c>
      <c r="AG33" s="124">
        <f>AG$21*shipping_manufacturing!$H$27/100</f>
        <v>437.36515431753514</v>
      </c>
      <c r="AH33" s="124">
        <f>AH$21*shipping_manufacturing!$H$27/100</f>
        <v>437.36515431753514</v>
      </c>
      <c r="AI33" s="124">
        <f>AI$21*shipping_manufacturing!$H$27/100</f>
        <v>437.36515431753514</v>
      </c>
      <c r="AJ33" s="124">
        <f>AJ$21*shipping_manufacturing!$H$27/100</f>
        <v>437.36515431753514</v>
      </c>
      <c r="AK33" s="124">
        <f>AK$21*shipping_manufacturing!$H$27/100</f>
        <v>437.36515431753514</v>
      </c>
      <c r="AL33" s="124">
        <f>AL$21*shipping_manufacturing!$H$27/100</f>
        <v>437.36515431753514</v>
      </c>
      <c r="AM33" s="124">
        <f>AM$21*shipping_manufacturing!$H$27/100</f>
        <v>437.36515431753514</v>
      </c>
      <c r="AN33" s="124">
        <f>AN$21*shipping_manufacturing!$H$27/100</f>
        <v>437.36515431753514</v>
      </c>
      <c r="AO33" s="124">
        <f>AO$21*shipping_manufacturing!$H$27/100</f>
        <v>437.36515431753514</v>
      </c>
      <c r="AP33" s="124">
        <f>AP$21*shipping_manufacturing!$H$27/100</f>
        <v>437.36515431753514</v>
      </c>
      <c r="AQ33" s="124">
        <f>AQ$21*shipping_manufacturing!$H$27/100</f>
        <v>437.36515431753514</v>
      </c>
      <c r="AR33" s="124">
        <f>AR$21*shipping_manufacturing!$H$27/100</f>
        <v>437.36515431753514</v>
      </c>
      <c r="AS33" s="124">
        <f>AS$21*shipping_manufacturing!$H$27/100</f>
        <v>437.36515431753514</v>
      </c>
      <c r="AT33" s="124">
        <f>AT$21*shipping_manufacturing!$H$27/100</f>
        <v>437.36515431753514</v>
      </c>
      <c r="AU33" s="124">
        <f>AU$21*shipping_manufacturing!$H$27/100</f>
        <v>437.36515431753514</v>
      </c>
      <c r="AV33" s="124">
        <f>AV$21*shipping_manufacturing!$H$27/100</f>
        <v>437.36515431753514</v>
      </c>
      <c r="AW33" s="124">
        <f>AW$21*shipping_manufacturing!$H$27/100</f>
        <v>437.36515431753514</v>
      </c>
      <c r="AX33" s="124">
        <f>AX$21*shipping_manufacturing!$H$27/100</f>
        <v>437.36515431753514</v>
      </c>
      <c r="AY33" s="124">
        <f>AY$21*shipping_manufacturing!$H$27/100</f>
        <v>437.36515431753514</v>
      </c>
    </row>
    <row r="34" spans="1:52">
      <c r="A34" s="113" t="s">
        <v>340</v>
      </c>
      <c r="B34" s="165" t="s">
        <v>342</v>
      </c>
      <c r="C34" s="110"/>
      <c r="D34" s="110">
        <f>D$22*shipping_manufacturing!$I$27/100</f>
        <v>0</v>
      </c>
      <c r="E34" s="110">
        <f>E$22*shipping_manufacturing!$I$27/100</f>
        <v>0</v>
      </c>
      <c r="F34" s="110">
        <f>F$22*shipping_manufacturing!$I$27/100</f>
        <v>0</v>
      </c>
      <c r="G34" s="110">
        <f>G$22*shipping_manufacturing!$I$27/100</f>
        <v>0</v>
      </c>
      <c r="H34" s="110">
        <f>H$22*shipping_manufacturing!$I$27/100</f>
        <v>0</v>
      </c>
      <c r="I34" s="110">
        <f>I$22*shipping_manufacturing!$I$27/100</f>
        <v>0</v>
      </c>
      <c r="J34" s="110">
        <f>J$22*shipping_manufacturing!$I$27/100</f>
        <v>0</v>
      </c>
      <c r="K34" s="110">
        <f>K$22*shipping_manufacturing!$I$27/100</f>
        <v>0</v>
      </c>
      <c r="L34" s="110">
        <f>L$22*shipping_manufacturing!$I$27/100</f>
        <v>0</v>
      </c>
      <c r="M34" s="110">
        <f>M$22*shipping_manufacturing!$I$27/100</f>
        <v>0</v>
      </c>
      <c r="N34" s="110">
        <f>N$22*shipping_manufacturing!$I$27/100</f>
        <v>0</v>
      </c>
      <c r="O34" s="110">
        <f>O$22*shipping_manufacturing!$I$27/100</f>
        <v>0</v>
      </c>
      <c r="P34" s="110">
        <f>P$22*shipping_manufacturing!$I$27/100</f>
        <v>0</v>
      </c>
      <c r="Q34" s="110">
        <f>Q$22*shipping_manufacturing!$I$27/100</f>
        <v>0</v>
      </c>
      <c r="R34" s="110">
        <f>R$22*shipping_manufacturing!$I$27/100</f>
        <v>0</v>
      </c>
      <c r="S34" s="110">
        <f>S$22*shipping_manufacturing!$I$27/100</f>
        <v>0</v>
      </c>
      <c r="T34" s="110">
        <f>T$22*shipping_manufacturing!$I$27/100</f>
        <v>0</v>
      </c>
      <c r="U34" s="110">
        <f>U$22*shipping_manufacturing!$I$27/100</f>
        <v>0</v>
      </c>
      <c r="V34" s="110">
        <f>V$22*shipping_manufacturing!$I$27/100</f>
        <v>0</v>
      </c>
      <c r="W34" s="110">
        <f>W$22*shipping_manufacturing!$I$27/100</f>
        <v>0</v>
      </c>
      <c r="X34" s="110">
        <f>X$22*shipping_manufacturing!$I$27/100</f>
        <v>0</v>
      </c>
      <c r="Y34" s="110">
        <f>Y$22*shipping_manufacturing!$I$27/100</f>
        <v>0</v>
      </c>
      <c r="Z34" s="110">
        <f>Z$22*shipping_manufacturing!$I$27/100</f>
        <v>0</v>
      </c>
      <c r="AA34" s="110">
        <f>AA$22*shipping_manufacturing!$I$27/100</f>
        <v>0</v>
      </c>
      <c r="AB34" s="110">
        <f>AB$22*shipping_manufacturing!$I$27/100</f>
        <v>0</v>
      </c>
      <c r="AC34" s="110">
        <f>AC$22*shipping_manufacturing!$I$27/100</f>
        <v>0</v>
      </c>
      <c r="AD34" s="110">
        <f>AD$22*shipping_manufacturing!$I$27/100</f>
        <v>0</v>
      </c>
      <c r="AE34" s="110">
        <f>AE$22*shipping_manufacturing!$I$27/100</f>
        <v>0</v>
      </c>
      <c r="AF34" s="110">
        <f>AF$22*shipping_manufacturing!$I$27/100</f>
        <v>0</v>
      </c>
      <c r="AG34" s="110">
        <f>AG$22*shipping_manufacturing!$I$27/100</f>
        <v>0</v>
      </c>
      <c r="AH34" s="110">
        <f>AH$22*shipping_manufacturing!$I$27/100</f>
        <v>0</v>
      </c>
      <c r="AI34" s="110">
        <f>AI$22*shipping_manufacturing!$I$27/100</f>
        <v>0</v>
      </c>
      <c r="AJ34" s="110">
        <f>AJ$22*shipping_manufacturing!$I$27/100</f>
        <v>0</v>
      </c>
      <c r="AK34" s="110">
        <f>AK$22*shipping_manufacturing!$I$27/100</f>
        <v>0</v>
      </c>
      <c r="AL34" s="110">
        <f>AL$22*shipping_manufacturing!$I$27/100</f>
        <v>0</v>
      </c>
      <c r="AM34" s="110">
        <f>AM$22*shipping_manufacturing!$I$27/100</f>
        <v>0</v>
      </c>
      <c r="AN34" s="110">
        <f>AN$22*shipping_manufacturing!$I$27/100</f>
        <v>0</v>
      </c>
      <c r="AO34" s="110">
        <f>AO$22*shipping_manufacturing!$I$27/100</f>
        <v>0</v>
      </c>
      <c r="AP34" s="110">
        <f>AP$22*shipping_manufacturing!$I$27/100</f>
        <v>0</v>
      </c>
      <c r="AQ34" s="110">
        <f>AQ$22*shipping_manufacturing!$I$27/100</f>
        <v>0</v>
      </c>
      <c r="AR34" s="110">
        <f>AR$22*shipping_manufacturing!$I$27/100</f>
        <v>0</v>
      </c>
      <c r="AS34" s="110">
        <f>AS$22*shipping_manufacturing!$I$27/100</f>
        <v>0</v>
      </c>
      <c r="AT34" s="110">
        <f>AT$22*shipping_manufacturing!$I$27/100</f>
        <v>0</v>
      </c>
      <c r="AU34" s="110">
        <f>AU$22*shipping_manufacturing!$I$27/100</f>
        <v>0</v>
      </c>
      <c r="AV34" s="110">
        <f>AV$22*shipping_manufacturing!$I$27/100</f>
        <v>0</v>
      </c>
      <c r="AW34" s="110">
        <f>AW$22*shipping_manufacturing!$I$27/100</f>
        <v>0</v>
      </c>
      <c r="AX34" s="110">
        <f>AX$22*shipping_manufacturing!$I$27/100</f>
        <v>0</v>
      </c>
      <c r="AY34" s="110">
        <f>AY$22*shipping_manufacturing!$I$27/100</f>
        <v>0</v>
      </c>
    </row>
    <row r="35" spans="1:52">
      <c r="A35" s="110">
        <v>1245</v>
      </c>
      <c r="B35" s="165" t="s">
        <v>343</v>
      </c>
      <c r="C35" s="110"/>
      <c r="D35" s="110">
        <f>SUM(D33:D34)</f>
        <v>806.30487934069504</v>
      </c>
      <c r="E35" s="110">
        <f t="shared" ref="E35:AY35" si="11">SUM(E33:E34)</f>
        <v>437.36515431753514</v>
      </c>
      <c r="F35" s="110">
        <f t="shared" si="11"/>
        <v>437.36515431753514</v>
      </c>
      <c r="G35" s="110">
        <f t="shared" si="11"/>
        <v>437.36515431753514</v>
      </c>
      <c r="H35" s="110">
        <f t="shared" si="11"/>
        <v>0</v>
      </c>
      <c r="I35" s="110">
        <f t="shared" si="11"/>
        <v>874.73030863507029</v>
      </c>
      <c r="J35" s="110">
        <f t="shared" si="11"/>
        <v>437.36515431753514</v>
      </c>
      <c r="K35" s="110">
        <f t="shared" si="11"/>
        <v>437.36515431753514</v>
      </c>
      <c r="L35" s="110">
        <f t="shared" si="11"/>
        <v>437.36515431753514</v>
      </c>
      <c r="M35" s="110">
        <f t="shared" si="11"/>
        <v>437.36515431753514</v>
      </c>
      <c r="N35" s="110">
        <f t="shared" si="11"/>
        <v>437.36515431753514</v>
      </c>
      <c r="O35" s="110">
        <f t="shared" si="11"/>
        <v>437.36515431753514</v>
      </c>
      <c r="P35" s="110">
        <f t="shared" si="11"/>
        <v>437.36515431753514</v>
      </c>
      <c r="Q35" s="110">
        <f t="shared" si="11"/>
        <v>437.36515431753514</v>
      </c>
      <c r="R35" s="110">
        <f t="shared" si="11"/>
        <v>437.36515431753514</v>
      </c>
      <c r="S35" s="110">
        <f t="shared" si="11"/>
        <v>437.36515431753514</v>
      </c>
      <c r="T35" s="110">
        <f t="shared" si="11"/>
        <v>437.36515431753514</v>
      </c>
      <c r="U35" s="110">
        <f t="shared" si="11"/>
        <v>437.36515431753514</v>
      </c>
      <c r="V35" s="110">
        <f t="shared" si="11"/>
        <v>437.36515431753514</v>
      </c>
      <c r="W35" s="110">
        <f t="shared" si="11"/>
        <v>437.36515431753514</v>
      </c>
      <c r="X35" s="110">
        <f t="shared" si="11"/>
        <v>437.36515431753514</v>
      </c>
      <c r="Y35" s="110">
        <f t="shared" si="11"/>
        <v>437.36515431753514</v>
      </c>
      <c r="Z35" s="110">
        <f t="shared" si="11"/>
        <v>437.36515431753514</v>
      </c>
      <c r="AA35" s="110">
        <f t="shared" si="11"/>
        <v>437.36515431753514</v>
      </c>
      <c r="AB35" s="110">
        <f t="shared" si="11"/>
        <v>437.36515431753514</v>
      </c>
      <c r="AC35" s="110">
        <f t="shared" si="11"/>
        <v>437.36515431753514</v>
      </c>
      <c r="AD35" s="110">
        <f t="shared" si="11"/>
        <v>437.36515431753514</v>
      </c>
      <c r="AE35" s="110">
        <f t="shared" si="11"/>
        <v>437.36515431753514</v>
      </c>
      <c r="AF35" s="110">
        <f t="shared" si="11"/>
        <v>437.36515431753514</v>
      </c>
      <c r="AG35" s="110">
        <f t="shared" si="11"/>
        <v>437.36515431753514</v>
      </c>
      <c r="AH35" s="110">
        <f t="shared" si="11"/>
        <v>437.36515431753514</v>
      </c>
      <c r="AI35" s="110">
        <f t="shared" si="11"/>
        <v>437.36515431753514</v>
      </c>
      <c r="AJ35" s="110">
        <f t="shared" si="11"/>
        <v>437.36515431753514</v>
      </c>
      <c r="AK35" s="110">
        <f t="shared" si="11"/>
        <v>437.36515431753514</v>
      </c>
      <c r="AL35" s="110">
        <f t="shared" si="11"/>
        <v>437.36515431753514</v>
      </c>
      <c r="AM35" s="110">
        <f t="shared" si="11"/>
        <v>437.36515431753514</v>
      </c>
      <c r="AN35" s="110">
        <f t="shared" si="11"/>
        <v>437.36515431753514</v>
      </c>
      <c r="AO35" s="110">
        <f t="shared" si="11"/>
        <v>437.36515431753514</v>
      </c>
      <c r="AP35" s="110">
        <f t="shared" si="11"/>
        <v>437.36515431753514</v>
      </c>
      <c r="AQ35" s="110">
        <f t="shared" si="11"/>
        <v>437.36515431753514</v>
      </c>
      <c r="AR35" s="110">
        <f t="shared" si="11"/>
        <v>437.36515431753514</v>
      </c>
      <c r="AS35" s="110">
        <f t="shared" si="11"/>
        <v>437.36515431753514</v>
      </c>
      <c r="AT35" s="110">
        <f t="shared" si="11"/>
        <v>437.36515431753514</v>
      </c>
      <c r="AU35" s="110">
        <f t="shared" si="11"/>
        <v>437.36515431753514</v>
      </c>
      <c r="AV35" s="110">
        <f t="shared" si="11"/>
        <v>437.36515431753514</v>
      </c>
      <c r="AW35" s="110">
        <f t="shared" si="11"/>
        <v>437.36515431753514</v>
      </c>
      <c r="AX35" s="110">
        <f t="shared" si="11"/>
        <v>437.36515431753514</v>
      </c>
      <c r="AY35" s="110">
        <f t="shared" si="11"/>
        <v>437.36515431753514</v>
      </c>
    </row>
    <row r="36" spans="1:52">
      <c r="A36" s="110"/>
      <c r="B36" s="165" t="s">
        <v>344</v>
      </c>
      <c r="C36" s="110"/>
      <c r="D36" s="110">
        <v>300</v>
      </c>
      <c r="E36" s="110"/>
      <c r="F36" s="110">
        <v>437.36515431753514</v>
      </c>
      <c r="G36" s="110"/>
      <c r="H36" s="110"/>
      <c r="I36" s="110">
        <v>240</v>
      </c>
      <c r="J36" s="110"/>
      <c r="K36" s="110">
        <v>437.36515431753514</v>
      </c>
      <c r="L36" s="110"/>
      <c r="M36" s="110">
        <v>437.36515431753514</v>
      </c>
      <c r="N36" s="110"/>
      <c r="O36" s="110">
        <v>437.36515431753514</v>
      </c>
      <c r="P36" s="110"/>
      <c r="Q36" s="110">
        <v>437.36515431753514</v>
      </c>
      <c r="R36" s="110"/>
      <c r="S36" s="110">
        <v>437.36515431753514</v>
      </c>
      <c r="T36" s="110"/>
      <c r="U36" s="110">
        <v>437.36515431753514</v>
      </c>
      <c r="V36" s="110"/>
      <c r="W36" s="110">
        <v>437.36515431753514</v>
      </c>
      <c r="X36" s="110"/>
      <c r="Y36" s="110">
        <v>437.36515431753514</v>
      </c>
      <c r="Z36" s="110"/>
      <c r="AA36" s="110">
        <v>437.36515431753514</v>
      </c>
      <c r="AB36" s="110"/>
      <c r="AC36" s="110">
        <v>437.36515431753514</v>
      </c>
      <c r="AD36" s="110"/>
      <c r="AE36" s="110">
        <v>437.36515431753514</v>
      </c>
      <c r="AF36" s="110"/>
      <c r="AG36" s="110">
        <v>437.36515431753514</v>
      </c>
      <c r="AH36" s="110"/>
      <c r="AI36" s="110">
        <v>437.36515431753514</v>
      </c>
      <c r="AJ36" s="110"/>
      <c r="AK36" s="110">
        <v>437.36515431753514</v>
      </c>
      <c r="AL36" s="110"/>
      <c r="AM36" s="110">
        <v>437.36515431753514</v>
      </c>
      <c r="AN36" s="110"/>
      <c r="AO36" s="110">
        <v>437.36515431753514</v>
      </c>
      <c r="AP36" s="110"/>
      <c r="AQ36" s="110">
        <v>437.36515431753514</v>
      </c>
      <c r="AR36" s="110"/>
      <c r="AS36" s="110">
        <v>437.36515431753514</v>
      </c>
      <c r="AT36" s="110"/>
      <c r="AU36" s="110">
        <v>437.36515431753514</v>
      </c>
      <c r="AV36" s="110"/>
      <c r="AW36" s="110">
        <v>437.36515431753514</v>
      </c>
      <c r="AX36" s="110"/>
      <c r="AY36" s="110">
        <v>437.36515431753514</v>
      </c>
    </row>
    <row r="37" spans="1:52">
      <c r="A37" s="110"/>
      <c r="B37" s="165" t="s">
        <v>345</v>
      </c>
      <c r="C37" s="110"/>
      <c r="D37" s="110">
        <v>0</v>
      </c>
      <c r="E37" s="110"/>
      <c r="F37" s="110">
        <v>0</v>
      </c>
      <c r="G37" s="110"/>
      <c r="H37" s="110"/>
      <c r="I37" s="110">
        <v>0</v>
      </c>
      <c r="J37" s="110"/>
      <c r="K37" s="110">
        <v>0</v>
      </c>
      <c r="L37" s="110"/>
      <c r="M37" s="110">
        <v>0</v>
      </c>
      <c r="N37" s="110"/>
      <c r="O37" s="110">
        <v>0</v>
      </c>
      <c r="P37" s="110"/>
      <c r="Q37" s="110">
        <v>0</v>
      </c>
      <c r="R37" s="110"/>
      <c r="S37" s="110">
        <v>0</v>
      </c>
      <c r="T37" s="110"/>
      <c r="U37" s="110">
        <v>0</v>
      </c>
      <c r="V37" s="110"/>
      <c r="W37" s="110">
        <v>0</v>
      </c>
      <c r="X37" s="110"/>
      <c r="Y37" s="110">
        <v>0</v>
      </c>
      <c r="Z37" s="110"/>
      <c r="AA37" s="110">
        <v>0</v>
      </c>
      <c r="AB37" s="110"/>
      <c r="AC37" s="110">
        <v>0</v>
      </c>
      <c r="AD37" s="110"/>
      <c r="AE37" s="110">
        <v>0</v>
      </c>
      <c r="AF37" s="110"/>
      <c r="AG37" s="110">
        <v>0</v>
      </c>
      <c r="AH37" s="110"/>
      <c r="AI37" s="110">
        <v>0</v>
      </c>
      <c r="AJ37" s="110"/>
      <c r="AK37" s="110">
        <v>0</v>
      </c>
      <c r="AL37" s="110"/>
      <c r="AM37" s="110">
        <v>0</v>
      </c>
      <c r="AN37" s="110"/>
      <c r="AO37" s="110">
        <v>0</v>
      </c>
      <c r="AP37" s="110"/>
      <c r="AQ37" s="110">
        <v>0</v>
      </c>
      <c r="AR37" s="110"/>
      <c r="AS37" s="110">
        <v>0</v>
      </c>
      <c r="AT37" s="110"/>
      <c r="AU37" s="110">
        <v>0</v>
      </c>
      <c r="AV37" s="110"/>
      <c r="AW37" s="110">
        <v>0</v>
      </c>
      <c r="AX37" s="110"/>
      <c r="AY37" s="110">
        <v>0</v>
      </c>
    </row>
    <row r="38" spans="1:52">
      <c r="A38" s="110"/>
      <c r="B38" s="165" t="s">
        <v>346</v>
      </c>
      <c r="C38" s="110"/>
      <c r="D38" s="110">
        <v>10</v>
      </c>
      <c r="E38" s="110"/>
      <c r="F38" s="110">
        <v>15</v>
      </c>
      <c r="G38" s="110"/>
      <c r="H38" s="110"/>
      <c r="I38" s="110">
        <v>8</v>
      </c>
      <c r="J38" s="110"/>
      <c r="K38" s="110">
        <v>15</v>
      </c>
      <c r="L38" s="110"/>
      <c r="M38" s="110">
        <v>15</v>
      </c>
      <c r="N38" s="110"/>
      <c r="O38" s="110">
        <v>15</v>
      </c>
      <c r="P38" s="110"/>
      <c r="Q38" s="110">
        <v>15</v>
      </c>
      <c r="R38" s="110"/>
      <c r="S38" s="110">
        <v>15</v>
      </c>
      <c r="T38" s="110"/>
      <c r="U38" s="110">
        <v>15</v>
      </c>
      <c r="V38" s="110"/>
      <c r="W38" s="110">
        <v>15</v>
      </c>
      <c r="X38" s="110"/>
      <c r="Y38" s="110">
        <v>15</v>
      </c>
      <c r="Z38" s="110"/>
      <c r="AA38" s="110">
        <v>15</v>
      </c>
      <c r="AB38" s="110"/>
      <c r="AC38" s="110">
        <v>15</v>
      </c>
      <c r="AD38" s="110"/>
      <c r="AE38" s="110">
        <v>15</v>
      </c>
      <c r="AF38" s="110"/>
      <c r="AG38" s="110">
        <v>15</v>
      </c>
      <c r="AH38" s="110"/>
      <c r="AI38" s="110">
        <v>15</v>
      </c>
      <c r="AJ38" s="110"/>
      <c r="AK38" s="110">
        <v>15</v>
      </c>
      <c r="AL38" s="110"/>
      <c r="AM38" s="110">
        <v>15</v>
      </c>
      <c r="AN38" s="110"/>
      <c r="AO38" s="110">
        <v>15</v>
      </c>
      <c r="AP38" s="110"/>
      <c r="AQ38" s="110">
        <v>15</v>
      </c>
      <c r="AR38" s="110"/>
      <c r="AS38" s="110">
        <v>15</v>
      </c>
      <c r="AT38" s="110"/>
      <c r="AU38" s="110">
        <v>15</v>
      </c>
      <c r="AV38" s="110"/>
      <c r="AW38" s="110">
        <v>15</v>
      </c>
      <c r="AX38" s="110"/>
      <c r="AY38" s="110">
        <v>15</v>
      </c>
    </row>
    <row r="39" spans="1:52">
      <c r="A39" s="110"/>
      <c r="B39" s="165" t="s">
        <v>347</v>
      </c>
      <c r="C39" s="110"/>
      <c r="D39" s="110">
        <f>D33-D36</f>
        <v>506.30487934069504</v>
      </c>
      <c r="E39" s="110">
        <f t="shared" ref="E39:AY39" si="12">E33-E36</f>
        <v>437.36515431753514</v>
      </c>
      <c r="F39" s="110">
        <f t="shared" si="12"/>
        <v>0</v>
      </c>
      <c r="G39" s="110">
        <f t="shared" si="12"/>
        <v>437.36515431753514</v>
      </c>
      <c r="H39" s="110">
        <f t="shared" si="12"/>
        <v>0</v>
      </c>
      <c r="I39" s="110">
        <f t="shared" si="12"/>
        <v>634.73030863507029</v>
      </c>
      <c r="J39" s="110">
        <f t="shared" si="12"/>
        <v>437.36515431753514</v>
      </c>
      <c r="K39" s="110">
        <f t="shared" si="12"/>
        <v>0</v>
      </c>
      <c r="L39" s="110">
        <f t="shared" si="12"/>
        <v>437.36515431753514</v>
      </c>
      <c r="M39" s="110">
        <f t="shared" si="12"/>
        <v>0</v>
      </c>
      <c r="N39" s="110">
        <f t="shared" si="12"/>
        <v>437.36515431753514</v>
      </c>
      <c r="O39" s="110">
        <f t="shared" si="12"/>
        <v>0</v>
      </c>
      <c r="P39" s="110">
        <f t="shared" si="12"/>
        <v>437.36515431753514</v>
      </c>
      <c r="Q39" s="110">
        <f t="shared" si="12"/>
        <v>0</v>
      </c>
      <c r="R39" s="110">
        <f t="shared" si="12"/>
        <v>437.36515431753514</v>
      </c>
      <c r="S39" s="110">
        <f t="shared" si="12"/>
        <v>0</v>
      </c>
      <c r="T39" s="110">
        <f t="shared" si="12"/>
        <v>437.36515431753514</v>
      </c>
      <c r="U39" s="110">
        <f t="shared" si="12"/>
        <v>0</v>
      </c>
      <c r="V39" s="110">
        <f t="shared" si="12"/>
        <v>437.36515431753514</v>
      </c>
      <c r="W39" s="110">
        <f t="shared" si="12"/>
        <v>0</v>
      </c>
      <c r="X39" s="110">
        <f t="shared" si="12"/>
        <v>437.36515431753514</v>
      </c>
      <c r="Y39" s="110">
        <f t="shared" si="12"/>
        <v>0</v>
      </c>
      <c r="Z39" s="110">
        <f t="shared" si="12"/>
        <v>437.36515431753514</v>
      </c>
      <c r="AA39" s="110">
        <f t="shared" si="12"/>
        <v>0</v>
      </c>
      <c r="AB39" s="110">
        <f t="shared" si="12"/>
        <v>437.36515431753514</v>
      </c>
      <c r="AC39" s="110">
        <f t="shared" si="12"/>
        <v>0</v>
      </c>
      <c r="AD39" s="110">
        <f t="shared" si="12"/>
        <v>437.36515431753514</v>
      </c>
      <c r="AE39" s="110">
        <f t="shared" si="12"/>
        <v>0</v>
      </c>
      <c r="AF39" s="110">
        <f t="shared" si="12"/>
        <v>437.36515431753514</v>
      </c>
      <c r="AG39" s="110">
        <f t="shared" si="12"/>
        <v>0</v>
      </c>
      <c r="AH39" s="110">
        <f t="shared" si="12"/>
        <v>437.36515431753514</v>
      </c>
      <c r="AI39" s="110">
        <f t="shared" si="12"/>
        <v>0</v>
      </c>
      <c r="AJ39" s="110">
        <f t="shared" si="12"/>
        <v>437.36515431753514</v>
      </c>
      <c r="AK39" s="110">
        <f t="shared" si="12"/>
        <v>0</v>
      </c>
      <c r="AL39" s="110">
        <f t="shared" si="12"/>
        <v>437.36515431753514</v>
      </c>
      <c r="AM39" s="110">
        <f t="shared" si="12"/>
        <v>0</v>
      </c>
      <c r="AN39" s="110">
        <f t="shared" si="12"/>
        <v>437.36515431753514</v>
      </c>
      <c r="AO39" s="110">
        <f t="shared" si="12"/>
        <v>0</v>
      </c>
      <c r="AP39" s="110">
        <f t="shared" si="12"/>
        <v>437.36515431753514</v>
      </c>
      <c r="AQ39" s="110">
        <f t="shared" si="12"/>
        <v>0</v>
      </c>
      <c r="AR39" s="110">
        <f t="shared" si="12"/>
        <v>437.36515431753514</v>
      </c>
      <c r="AS39" s="110">
        <f t="shared" si="12"/>
        <v>0</v>
      </c>
      <c r="AT39" s="110">
        <f t="shared" si="12"/>
        <v>437.36515431753514</v>
      </c>
      <c r="AU39" s="110">
        <f t="shared" si="12"/>
        <v>0</v>
      </c>
      <c r="AV39" s="110">
        <f t="shared" si="12"/>
        <v>437.36515431753514</v>
      </c>
      <c r="AW39" s="110">
        <f t="shared" si="12"/>
        <v>0</v>
      </c>
      <c r="AX39" s="110">
        <f t="shared" si="12"/>
        <v>437.36515431753514</v>
      </c>
      <c r="AY39" s="110">
        <f t="shared" si="12"/>
        <v>0</v>
      </c>
    </row>
    <row r="40" spans="1:52">
      <c r="A40" s="110"/>
      <c r="B40" s="165" t="s">
        <v>348</v>
      </c>
      <c r="C40" s="110"/>
      <c r="D40" s="110">
        <f>D34-D37</f>
        <v>0</v>
      </c>
      <c r="E40" s="110">
        <f t="shared" ref="E40:AY40" si="13">E34-E37</f>
        <v>0</v>
      </c>
      <c r="F40" s="110">
        <f t="shared" si="13"/>
        <v>0</v>
      </c>
      <c r="G40" s="110">
        <f t="shared" si="13"/>
        <v>0</v>
      </c>
      <c r="H40" s="110">
        <f t="shared" si="13"/>
        <v>0</v>
      </c>
      <c r="I40" s="110">
        <f t="shared" si="13"/>
        <v>0</v>
      </c>
      <c r="J40" s="110">
        <f t="shared" si="13"/>
        <v>0</v>
      </c>
      <c r="K40" s="110">
        <f t="shared" si="13"/>
        <v>0</v>
      </c>
      <c r="L40" s="110">
        <f t="shared" si="13"/>
        <v>0</v>
      </c>
      <c r="M40" s="110">
        <f t="shared" si="13"/>
        <v>0</v>
      </c>
      <c r="N40" s="110">
        <f t="shared" si="13"/>
        <v>0</v>
      </c>
      <c r="O40" s="110">
        <f t="shared" si="13"/>
        <v>0</v>
      </c>
      <c r="P40" s="110">
        <f t="shared" si="13"/>
        <v>0</v>
      </c>
      <c r="Q40" s="110">
        <f t="shared" si="13"/>
        <v>0</v>
      </c>
      <c r="R40" s="110">
        <f t="shared" si="13"/>
        <v>0</v>
      </c>
      <c r="S40" s="110">
        <f t="shared" si="13"/>
        <v>0</v>
      </c>
      <c r="T40" s="110">
        <f t="shared" si="13"/>
        <v>0</v>
      </c>
      <c r="U40" s="110">
        <f t="shared" si="13"/>
        <v>0</v>
      </c>
      <c r="V40" s="110">
        <f t="shared" si="13"/>
        <v>0</v>
      </c>
      <c r="W40" s="110">
        <f t="shared" si="13"/>
        <v>0</v>
      </c>
      <c r="X40" s="110">
        <f t="shared" si="13"/>
        <v>0</v>
      </c>
      <c r="Y40" s="110">
        <f t="shared" si="13"/>
        <v>0</v>
      </c>
      <c r="Z40" s="110">
        <f t="shared" si="13"/>
        <v>0</v>
      </c>
      <c r="AA40" s="110">
        <f t="shared" si="13"/>
        <v>0</v>
      </c>
      <c r="AB40" s="110">
        <f t="shared" si="13"/>
        <v>0</v>
      </c>
      <c r="AC40" s="110">
        <f t="shared" si="13"/>
        <v>0</v>
      </c>
      <c r="AD40" s="110">
        <f t="shared" si="13"/>
        <v>0</v>
      </c>
      <c r="AE40" s="110">
        <f t="shared" si="13"/>
        <v>0</v>
      </c>
      <c r="AF40" s="110">
        <f t="shared" si="13"/>
        <v>0</v>
      </c>
      <c r="AG40" s="110">
        <f t="shared" si="13"/>
        <v>0</v>
      </c>
      <c r="AH40" s="110">
        <f t="shared" si="13"/>
        <v>0</v>
      </c>
      <c r="AI40" s="110">
        <f t="shared" si="13"/>
        <v>0</v>
      </c>
      <c r="AJ40" s="110">
        <f t="shared" si="13"/>
        <v>0</v>
      </c>
      <c r="AK40" s="110">
        <f t="shared" si="13"/>
        <v>0</v>
      </c>
      <c r="AL40" s="110">
        <f t="shared" si="13"/>
        <v>0</v>
      </c>
      <c r="AM40" s="110">
        <f t="shared" si="13"/>
        <v>0</v>
      </c>
      <c r="AN40" s="110">
        <f t="shared" si="13"/>
        <v>0</v>
      </c>
      <c r="AO40" s="110">
        <f t="shared" si="13"/>
        <v>0</v>
      </c>
      <c r="AP40" s="110">
        <f t="shared" si="13"/>
        <v>0</v>
      </c>
      <c r="AQ40" s="110">
        <f t="shared" si="13"/>
        <v>0</v>
      </c>
      <c r="AR40" s="110">
        <f t="shared" si="13"/>
        <v>0</v>
      </c>
      <c r="AS40" s="110">
        <f t="shared" si="13"/>
        <v>0</v>
      </c>
      <c r="AT40" s="110">
        <f t="shared" si="13"/>
        <v>0</v>
      </c>
      <c r="AU40" s="110">
        <f t="shared" si="13"/>
        <v>0</v>
      </c>
      <c r="AV40" s="110">
        <f t="shared" si="13"/>
        <v>0</v>
      </c>
      <c r="AW40" s="110">
        <f t="shared" si="13"/>
        <v>0</v>
      </c>
      <c r="AX40" s="110">
        <f t="shared" si="13"/>
        <v>0</v>
      </c>
      <c r="AY40" s="110">
        <f t="shared" si="13"/>
        <v>0</v>
      </c>
    </row>
    <row r="41" spans="1:52">
      <c r="A41" s="110"/>
      <c r="B41" s="165" t="s">
        <v>349</v>
      </c>
      <c r="C41" s="110"/>
      <c r="D41" s="110">
        <v>1</v>
      </c>
      <c r="E41" s="110">
        <v>2</v>
      </c>
      <c r="F41" s="110">
        <v>1</v>
      </c>
      <c r="G41" s="110">
        <v>1</v>
      </c>
      <c r="H41" s="110">
        <v>1</v>
      </c>
      <c r="I41" s="110">
        <v>1</v>
      </c>
      <c r="J41" s="110">
        <v>2</v>
      </c>
      <c r="K41" s="110">
        <v>1</v>
      </c>
      <c r="L41" s="110">
        <v>1</v>
      </c>
      <c r="M41" s="110">
        <v>3</v>
      </c>
      <c r="N41" s="110">
        <v>1</v>
      </c>
      <c r="O41" s="110">
        <v>3</v>
      </c>
      <c r="P41" s="110">
        <v>2</v>
      </c>
      <c r="Q41" s="110">
        <v>1</v>
      </c>
      <c r="R41" s="110">
        <v>1</v>
      </c>
      <c r="S41" s="110">
        <v>2</v>
      </c>
      <c r="T41" s="110">
        <v>1</v>
      </c>
      <c r="U41" s="110">
        <v>2</v>
      </c>
      <c r="V41" s="110">
        <v>1</v>
      </c>
      <c r="W41" s="110">
        <v>1</v>
      </c>
      <c r="X41" s="110">
        <v>2</v>
      </c>
      <c r="Y41" s="110">
        <v>1</v>
      </c>
      <c r="Z41" s="110">
        <v>3</v>
      </c>
      <c r="AA41" s="110">
        <v>2</v>
      </c>
      <c r="AB41" s="110">
        <v>1</v>
      </c>
      <c r="AC41" s="110">
        <v>1</v>
      </c>
      <c r="AD41" s="110">
        <v>3</v>
      </c>
      <c r="AE41" s="110">
        <v>1</v>
      </c>
      <c r="AF41" s="110">
        <v>1</v>
      </c>
      <c r="AG41" s="110">
        <v>1</v>
      </c>
      <c r="AH41" s="110">
        <v>1</v>
      </c>
      <c r="AI41" s="110">
        <v>1</v>
      </c>
      <c r="AJ41" s="110">
        <v>2</v>
      </c>
      <c r="AK41" s="110">
        <v>1</v>
      </c>
      <c r="AL41" s="110">
        <v>2</v>
      </c>
      <c r="AM41" s="110">
        <v>1</v>
      </c>
      <c r="AN41" s="110">
        <v>2</v>
      </c>
      <c r="AO41" s="110">
        <v>1</v>
      </c>
      <c r="AP41" s="110">
        <v>1</v>
      </c>
      <c r="AQ41" s="110">
        <v>2</v>
      </c>
      <c r="AR41" s="110">
        <v>1</v>
      </c>
      <c r="AS41" s="110">
        <v>1</v>
      </c>
      <c r="AT41" s="110">
        <v>1</v>
      </c>
      <c r="AU41" s="110">
        <v>3</v>
      </c>
      <c r="AV41" s="110">
        <v>1</v>
      </c>
      <c r="AW41" s="110">
        <v>1</v>
      </c>
      <c r="AX41" s="110">
        <v>3</v>
      </c>
      <c r="AY41" s="110">
        <v>1</v>
      </c>
    </row>
    <row r="42" spans="1:52">
      <c r="A42" s="110"/>
      <c r="B42" s="178" t="s">
        <v>350</v>
      </c>
      <c r="C42" s="110"/>
      <c r="D42" s="110">
        <v>448200</v>
      </c>
      <c r="E42" s="110">
        <v>0</v>
      </c>
      <c r="F42" s="110">
        <v>672300</v>
      </c>
      <c r="G42" s="110">
        <v>0</v>
      </c>
      <c r="H42" s="110">
        <v>0</v>
      </c>
      <c r="I42" s="110">
        <v>358560</v>
      </c>
      <c r="J42" s="110">
        <v>0</v>
      </c>
      <c r="K42" s="110">
        <v>672300</v>
      </c>
      <c r="L42" s="110">
        <v>0</v>
      </c>
      <c r="M42" s="110">
        <v>672300</v>
      </c>
      <c r="N42" s="110">
        <v>0</v>
      </c>
      <c r="O42" s="110">
        <v>672300</v>
      </c>
      <c r="P42" s="110">
        <v>0</v>
      </c>
      <c r="Q42" s="110">
        <v>672300</v>
      </c>
      <c r="R42" s="110">
        <v>0</v>
      </c>
      <c r="S42" s="110">
        <v>672300</v>
      </c>
      <c r="T42" s="110">
        <v>0</v>
      </c>
      <c r="U42" s="110">
        <v>672300</v>
      </c>
      <c r="V42" s="110">
        <v>0</v>
      </c>
      <c r="W42" s="110">
        <v>672300</v>
      </c>
      <c r="X42" s="110">
        <v>0</v>
      </c>
      <c r="Y42" s="110">
        <v>672300</v>
      </c>
      <c r="Z42" s="110">
        <v>0</v>
      </c>
      <c r="AA42" s="110">
        <v>672300</v>
      </c>
      <c r="AB42" s="110">
        <v>0</v>
      </c>
      <c r="AC42" s="110">
        <v>672300</v>
      </c>
      <c r="AD42" s="110">
        <v>0</v>
      </c>
      <c r="AE42" s="110">
        <v>672300</v>
      </c>
      <c r="AF42" s="110">
        <v>0</v>
      </c>
      <c r="AG42" s="110">
        <v>672300</v>
      </c>
      <c r="AH42" s="110">
        <v>0</v>
      </c>
      <c r="AI42" s="110">
        <v>672300</v>
      </c>
      <c r="AJ42" s="110">
        <v>0</v>
      </c>
      <c r="AK42" s="110">
        <v>672300</v>
      </c>
      <c r="AL42" s="110">
        <v>0</v>
      </c>
      <c r="AM42" s="110">
        <v>672300</v>
      </c>
      <c r="AN42" s="110">
        <v>0</v>
      </c>
      <c r="AO42" s="110">
        <v>672300</v>
      </c>
      <c r="AP42" s="110">
        <v>0</v>
      </c>
      <c r="AQ42" s="110">
        <v>672300</v>
      </c>
      <c r="AR42" s="110">
        <v>0</v>
      </c>
      <c r="AS42" s="110">
        <v>672300</v>
      </c>
      <c r="AT42" s="110">
        <v>0</v>
      </c>
      <c r="AU42" s="110">
        <v>672300</v>
      </c>
      <c r="AV42" s="110">
        <v>0</v>
      </c>
      <c r="AW42" s="110">
        <v>672300</v>
      </c>
      <c r="AX42" s="110">
        <v>0</v>
      </c>
      <c r="AY42" s="110">
        <v>672300</v>
      </c>
      <c r="AZ42" s="100">
        <f>SUM($D$42:$AY$42)</f>
        <v>15597360</v>
      </c>
    </row>
    <row r="43" spans="1:52">
      <c r="A43" s="110"/>
      <c r="B43" s="178" t="s">
        <v>351</v>
      </c>
      <c r="C43" s="110"/>
      <c r="D43" s="110">
        <v>409727.22360645747</v>
      </c>
      <c r="E43" s="110">
        <v>353937.75113146537</v>
      </c>
      <c r="F43" s="110">
        <v>0</v>
      </c>
      <c r="G43" s="110">
        <v>353937.75113146537</v>
      </c>
      <c r="H43" s="110">
        <v>0</v>
      </c>
      <c r="I43" s="110">
        <v>513655.50226293062</v>
      </c>
      <c r="J43" s="110">
        <v>353937.75113146537</v>
      </c>
      <c r="K43" s="110">
        <v>0</v>
      </c>
      <c r="L43" s="110">
        <v>353937.75113146537</v>
      </c>
      <c r="M43" s="110">
        <v>0</v>
      </c>
      <c r="N43" s="110">
        <v>353937.75113146537</v>
      </c>
      <c r="O43" s="110">
        <v>0</v>
      </c>
      <c r="P43" s="110">
        <v>353937.75113146537</v>
      </c>
      <c r="Q43" s="110">
        <v>0</v>
      </c>
      <c r="R43" s="110">
        <v>353937.75113146537</v>
      </c>
      <c r="S43" s="110">
        <v>0</v>
      </c>
      <c r="T43" s="110">
        <v>353937.75113146537</v>
      </c>
      <c r="U43" s="110">
        <v>0</v>
      </c>
      <c r="V43" s="110">
        <v>353937.75113146537</v>
      </c>
      <c r="W43" s="110">
        <v>0</v>
      </c>
      <c r="X43" s="110">
        <v>353937.75113146537</v>
      </c>
      <c r="Y43" s="110">
        <v>0</v>
      </c>
      <c r="Z43" s="110">
        <v>353937.75113146537</v>
      </c>
      <c r="AA43" s="110">
        <v>0</v>
      </c>
      <c r="AB43" s="110">
        <v>353937.75113146537</v>
      </c>
      <c r="AC43" s="110">
        <v>0</v>
      </c>
      <c r="AD43" s="110">
        <v>353937.75113146537</v>
      </c>
      <c r="AE43" s="110">
        <v>0</v>
      </c>
      <c r="AF43" s="110">
        <v>353937.75113146537</v>
      </c>
      <c r="AG43" s="110">
        <v>0</v>
      </c>
      <c r="AH43" s="110">
        <v>353937.75113146537</v>
      </c>
      <c r="AI43" s="110">
        <v>0</v>
      </c>
      <c r="AJ43" s="110">
        <v>353937.75113146537</v>
      </c>
      <c r="AK43" s="110">
        <v>0</v>
      </c>
      <c r="AL43" s="110">
        <v>353937.75113146537</v>
      </c>
      <c r="AM43" s="110">
        <v>0</v>
      </c>
      <c r="AN43" s="110">
        <v>353937.75113146537</v>
      </c>
      <c r="AO43" s="110">
        <v>0</v>
      </c>
      <c r="AP43" s="110">
        <v>353937.75113146537</v>
      </c>
      <c r="AQ43" s="110">
        <v>0</v>
      </c>
      <c r="AR43" s="110">
        <v>353937.75113146537</v>
      </c>
      <c r="AS43" s="110">
        <v>0</v>
      </c>
      <c r="AT43" s="110">
        <v>353937.75113146537</v>
      </c>
      <c r="AU43" s="110">
        <v>0</v>
      </c>
      <c r="AV43" s="110">
        <v>353937.75113146537</v>
      </c>
      <c r="AW43" s="110">
        <v>0</v>
      </c>
      <c r="AX43" s="110">
        <v>353937.75113146537</v>
      </c>
      <c r="AY43" s="110">
        <v>0</v>
      </c>
      <c r="AZ43" s="100">
        <f>SUM($D$43:$AY$43)</f>
        <v>9063951.0018930938</v>
      </c>
    </row>
    <row r="44" spans="1:52">
      <c r="A44" s="135" t="s">
        <v>59</v>
      </c>
      <c r="B44" s="135" t="s">
        <v>341</v>
      </c>
      <c r="C44" s="124"/>
      <c r="D44" s="124">
        <f>D$21*shipping_manufacturing!$H$28/100</f>
        <v>1809.5347493372726</v>
      </c>
      <c r="E44" s="124">
        <f>E$21*shipping_manufacturing!$H$28/100</f>
        <v>981.54862405642189</v>
      </c>
      <c r="F44" s="124">
        <f>F$21*shipping_manufacturing!$H$28/100</f>
        <v>981.54862405642189</v>
      </c>
      <c r="G44" s="124">
        <f>G$21*shipping_manufacturing!$H$28/100</f>
        <v>981.54862405642189</v>
      </c>
      <c r="H44" s="124">
        <f>H$21*shipping_manufacturing!$H$28/100</f>
        <v>0</v>
      </c>
      <c r="I44" s="124">
        <f>I$21*shipping_manufacturing!$H$28/100</f>
        <v>1963.0972481128438</v>
      </c>
      <c r="J44" s="124">
        <f>J$21*shipping_manufacturing!$H$28/100</f>
        <v>981.54862405642189</v>
      </c>
      <c r="K44" s="124">
        <f>K$21*shipping_manufacturing!$H$28/100</f>
        <v>981.54862405642189</v>
      </c>
      <c r="L44" s="124">
        <f>L$21*shipping_manufacturing!$H$28/100</f>
        <v>981.54862405642189</v>
      </c>
      <c r="M44" s="124">
        <f>M$21*shipping_manufacturing!$H$28/100</f>
        <v>981.54862405642189</v>
      </c>
      <c r="N44" s="124">
        <f>N$21*shipping_manufacturing!$H$28/100</f>
        <v>981.54862405642189</v>
      </c>
      <c r="O44" s="124">
        <f>O$21*shipping_manufacturing!$H$28/100</f>
        <v>981.54862405642189</v>
      </c>
      <c r="P44" s="124">
        <f>P$21*shipping_manufacturing!$H$28/100</f>
        <v>981.54862405642189</v>
      </c>
      <c r="Q44" s="124">
        <f>Q$21*shipping_manufacturing!$H$28/100</f>
        <v>981.54862405642189</v>
      </c>
      <c r="R44" s="124">
        <f>R$21*shipping_manufacturing!$H$28/100</f>
        <v>981.54862405642189</v>
      </c>
      <c r="S44" s="124">
        <f>S$21*shipping_manufacturing!$H$28/100</f>
        <v>981.54862405642189</v>
      </c>
      <c r="T44" s="124">
        <f>T$21*shipping_manufacturing!$H$28/100</f>
        <v>981.54862405642189</v>
      </c>
      <c r="U44" s="124">
        <f>U$21*shipping_manufacturing!$H$28/100</f>
        <v>981.54862405642189</v>
      </c>
      <c r="V44" s="124">
        <f>V$21*shipping_manufacturing!$H$28/100</f>
        <v>981.54862405642189</v>
      </c>
      <c r="W44" s="124">
        <f>W$21*shipping_manufacturing!$H$28/100</f>
        <v>981.54862405642189</v>
      </c>
      <c r="X44" s="124">
        <f>X$21*shipping_manufacturing!$H$28/100</f>
        <v>981.54862405642189</v>
      </c>
      <c r="Y44" s="124">
        <f>Y$21*shipping_manufacturing!$H$28/100</f>
        <v>981.54862405642189</v>
      </c>
      <c r="Z44" s="124">
        <f>Z$21*shipping_manufacturing!$H$28/100</f>
        <v>981.54862405642189</v>
      </c>
      <c r="AA44" s="124">
        <f>AA$21*shipping_manufacturing!$H$28/100</f>
        <v>981.54862405642189</v>
      </c>
      <c r="AB44" s="124">
        <f>AB$21*shipping_manufacturing!$H$28/100</f>
        <v>981.54862405642189</v>
      </c>
      <c r="AC44" s="124">
        <f>AC$21*shipping_manufacturing!$H$28/100</f>
        <v>981.54862405642189</v>
      </c>
      <c r="AD44" s="124">
        <f>AD$21*shipping_manufacturing!$H$28/100</f>
        <v>981.54862405642189</v>
      </c>
      <c r="AE44" s="124">
        <f>AE$21*shipping_manufacturing!$H$28/100</f>
        <v>981.54862405642189</v>
      </c>
      <c r="AF44" s="124">
        <f>AF$21*shipping_manufacturing!$H$28/100</f>
        <v>981.54862405642189</v>
      </c>
      <c r="AG44" s="124">
        <f>AG$21*shipping_manufacturing!$H$28/100</f>
        <v>981.54862405642189</v>
      </c>
      <c r="AH44" s="124">
        <f>AH$21*shipping_manufacturing!$H$28/100</f>
        <v>981.54862405642189</v>
      </c>
      <c r="AI44" s="124">
        <f>AI$21*shipping_manufacturing!$H$28/100</f>
        <v>981.54862405642189</v>
      </c>
      <c r="AJ44" s="124">
        <f>AJ$21*shipping_manufacturing!$H$28/100</f>
        <v>981.54862405642189</v>
      </c>
      <c r="AK44" s="124">
        <f>AK$21*shipping_manufacturing!$H$28/100</f>
        <v>981.54862405642189</v>
      </c>
      <c r="AL44" s="124">
        <f>AL$21*shipping_manufacturing!$H$28/100</f>
        <v>981.54862405642189</v>
      </c>
      <c r="AM44" s="124">
        <f>AM$21*shipping_manufacturing!$H$28/100</f>
        <v>981.54862405642189</v>
      </c>
      <c r="AN44" s="124">
        <f>AN$21*shipping_manufacturing!$H$28/100</f>
        <v>981.54862405642189</v>
      </c>
      <c r="AO44" s="124">
        <f>AO$21*shipping_manufacturing!$H$28/100</f>
        <v>981.54862405642189</v>
      </c>
      <c r="AP44" s="124">
        <f>AP$21*shipping_manufacturing!$H$28/100</f>
        <v>981.54862405642189</v>
      </c>
      <c r="AQ44" s="124">
        <f>AQ$21*shipping_manufacturing!$H$28/100</f>
        <v>981.54862405642189</v>
      </c>
      <c r="AR44" s="124">
        <f>AR$21*shipping_manufacturing!$H$28/100</f>
        <v>981.54862405642189</v>
      </c>
      <c r="AS44" s="124">
        <f>AS$21*shipping_manufacturing!$H$28/100</f>
        <v>981.54862405642189</v>
      </c>
      <c r="AT44" s="124">
        <f>AT$21*shipping_manufacturing!$H$28/100</f>
        <v>981.54862405642189</v>
      </c>
      <c r="AU44" s="124">
        <f>AU$21*shipping_manufacturing!$H$28/100</f>
        <v>981.54862405642189</v>
      </c>
      <c r="AV44" s="124">
        <f>AV$21*shipping_manufacturing!$H$28/100</f>
        <v>981.54862405642189</v>
      </c>
      <c r="AW44" s="124">
        <f>AW$21*shipping_manufacturing!$H$28/100</f>
        <v>981.54862405642189</v>
      </c>
      <c r="AX44" s="124">
        <f>AX$21*shipping_manufacturing!$H$28/100</f>
        <v>981.54862405642189</v>
      </c>
      <c r="AY44" s="124">
        <f>AY$21*shipping_manufacturing!$H$28/100</f>
        <v>981.54862405642189</v>
      </c>
    </row>
    <row r="45" spans="1:52">
      <c r="A45" s="113" t="s">
        <v>340</v>
      </c>
      <c r="B45" s="165" t="s">
        <v>342</v>
      </c>
      <c r="C45" s="110"/>
      <c r="D45" s="110">
        <f>D$22*shipping_manufacturing!$I$28/100</f>
        <v>0</v>
      </c>
      <c r="E45" s="110">
        <f>E$22*shipping_manufacturing!$I$28/100</f>
        <v>0</v>
      </c>
      <c r="F45" s="110">
        <f>F$22*shipping_manufacturing!$I$28/100</f>
        <v>0</v>
      </c>
      <c r="G45" s="110">
        <f>G$22*shipping_manufacturing!$I$28/100</f>
        <v>0</v>
      </c>
      <c r="H45" s="110">
        <f>H$22*shipping_manufacturing!$I$28/100</f>
        <v>0</v>
      </c>
      <c r="I45" s="110">
        <f>I$22*shipping_manufacturing!$I$28/100</f>
        <v>0</v>
      </c>
      <c r="J45" s="110">
        <f>J$22*shipping_manufacturing!$I$28/100</f>
        <v>0</v>
      </c>
      <c r="K45" s="110">
        <f>K$22*shipping_manufacturing!$I$28/100</f>
        <v>0</v>
      </c>
      <c r="L45" s="110">
        <f>L$22*shipping_manufacturing!$I$28/100</f>
        <v>0</v>
      </c>
      <c r="M45" s="110">
        <f>M$22*shipping_manufacturing!$I$28/100</f>
        <v>0</v>
      </c>
      <c r="N45" s="110">
        <f>N$22*shipping_manufacturing!$I$28/100</f>
        <v>0</v>
      </c>
      <c r="O45" s="110">
        <f>O$22*shipping_manufacturing!$I$28/100</f>
        <v>0</v>
      </c>
      <c r="P45" s="110">
        <f>P$22*shipping_manufacturing!$I$28/100</f>
        <v>0</v>
      </c>
      <c r="Q45" s="110">
        <f>Q$22*shipping_manufacturing!$I$28/100</f>
        <v>0</v>
      </c>
      <c r="R45" s="110">
        <f>R$22*shipping_manufacturing!$I$28/100</f>
        <v>0</v>
      </c>
      <c r="S45" s="110">
        <f>S$22*shipping_manufacturing!$I$28/100</f>
        <v>0</v>
      </c>
      <c r="T45" s="110">
        <f>T$22*shipping_manufacturing!$I$28/100</f>
        <v>0</v>
      </c>
      <c r="U45" s="110">
        <f>U$22*shipping_manufacturing!$I$28/100</f>
        <v>0</v>
      </c>
      <c r="V45" s="110">
        <f>V$22*shipping_manufacturing!$I$28/100</f>
        <v>0</v>
      </c>
      <c r="W45" s="110">
        <f>W$22*shipping_manufacturing!$I$28/100</f>
        <v>0</v>
      </c>
      <c r="X45" s="110">
        <f>X$22*shipping_manufacturing!$I$28/100</f>
        <v>0</v>
      </c>
      <c r="Y45" s="110">
        <f>Y$22*shipping_manufacturing!$I$28/100</f>
        <v>0</v>
      </c>
      <c r="Z45" s="110">
        <f>Z$22*shipping_manufacturing!$I$28/100</f>
        <v>0</v>
      </c>
      <c r="AA45" s="110">
        <f>AA$22*shipping_manufacturing!$I$28/100</f>
        <v>0</v>
      </c>
      <c r="AB45" s="110">
        <f>AB$22*shipping_manufacturing!$I$28/100</f>
        <v>0</v>
      </c>
      <c r="AC45" s="110">
        <f>AC$22*shipping_manufacturing!$I$28/100</f>
        <v>0</v>
      </c>
      <c r="AD45" s="110">
        <f>AD$22*shipping_manufacturing!$I$28/100</f>
        <v>0</v>
      </c>
      <c r="AE45" s="110">
        <f>AE$22*shipping_manufacturing!$I$28/100</f>
        <v>0</v>
      </c>
      <c r="AF45" s="110">
        <f>AF$22*shipping_manufacturing!$I$28/100</f>
        <v>0</v>
      </c>
      <c r="AG45" s="110">
        <f>AG$22*shipping_manufacturing!$I$28/100</f>
        <v>0</v>
      </c>
      <c r="AH45" s="110">
        <f>AH$22*shipping_manufacturing!$I$28/100</f>
        <v>0</v>
      </c>
      <c r="AI45" s="110">
        <f>AI$22*shipping_manufacturing!$I$28/100</f>
        <v>0</v>
      </c>
      <c r="AJ45" s="110">
        <f>AJ$22*shipping_manufacturing!$I$28/100</f>
        <v>0</v>
      </c>
      <c r="AK45" s="110">
        <f>AK$22*shipping_manufacturing!$I$28/100</f>
        <v>0</v>
      </c>
      <c r="AL45" s="110">
        <f>AL$22*shipping_manufacturing!$I$28/100</f>
        <v>0</v>
      </c>
      <c r="AM45" s="110">
        <f>AM$22*shipping_manufacturing!$I$28/100</f>
        <v>0</v>
      </c>
      <c r="AN45" s="110">
        <f>AN$22*shipping_manufacturing!$I$28/100</f>
        <v>0</v>
      </c>
      <c r="AO45" s="110">
        <f>AO$22*shipping_manufacturing!$I$28/100</f>
        <v>0</v>
      </c>
      <c r="AP45" s="110">
        <f>AP$22*shipping_manufacturing!$I$28/100</f>
        <v>0</v>
      </c>
      <c r="AQ45" s="110">
        <f>AQ$22*shipping_manufacturing!$I$28/100</f>
        <v>0</v>
      </c>
      <c r="AR45" s="110">
        <f>AR$22*shipping_manufacturing!$I$28/100</f>
        <v>0</v>
      </c>
      <c r="AS45" s="110">
        <f>AS$22*shipping_manufacturing!$I$28/100</f>
        <v>0</v>
      </c>
      <c r="AT45" s="110">
        <f>AT$22*shipping_manufacturing!$I$28/100</f>
        <v>0</v>
      </c>
      <c r="AU45" s="110">
        <f>AU$22*shipping_manufacturing!$I$28/100</f>
        <v>0</v>
      </c>
      <c r="AV45" s="110">
        <f>AV$22*shipping_manufacturing!$I$28/100</f>
        <v>0</v>
      </c>
      <c r="AW45" s="110">
        <f>AW$22*shipping_manufacturing!$I$28/100</f>
        <v>0</v>
      </c>
      <c r="AX45" s="110">
        <f>AX$22*shipping_manufacturing!$I$28/100</f>
        <v>0</v>
      </c>
      <c r="AY45" s="110">
        <f>AY$22*shipping_manufacturing!$I$28/100</f>
        <v>0</v>
      </c>
    </row>
    <row r="46" spans="1:52">
      <c r="A46" s="110">
        <v>495</v>
      </c>
      <c r="B46" s="165" t="s">
        <v>343</v>
      </c>
      <c r="C46" s="110"/>
      <c r="D46" s="110">
        <f>SUM(D44:D45)</f>
        <v>1809.5347493372726</v>
      </c>
      <c r="E46" s="110">
        <f t="shared" ref="E46:AY46" si="14">SUM(E44:E45)</f>
        <v>981.54862405642189</v>
      </c>
      <c r="F46" s="110">
        <f t="shared" si="14"/>
        <v>981.54862405642189</v>
      </c>
      <c r="G46" s="110">
        <f t="shared" si="14"/>
        <v>981.54862405642189</v>
      </c>
      <c r="H46" s="110">
        <f t="shared" si="14"/>
        <v>0</v>
      </c>
      <c r="I46" s="110">
        <f t="shared" si="14"/>
        <v>1963.0972481128438</v>
      </c>
      <c r="J46" s="110">
        <f t="shared" si="14"/>
        <v>981.54862405642189</v>
      </c>
      <c r="K46" s="110">
        <f t="shared" si="14"/>
        <v>981.54862405642189</v>
      </c>
      <c r="L46" s="110">
        <f t="shared" si="14"/>
        <v>981.54862405642189</v>
      </c>
      <c r="M46" s="110">
        <f t="shared" si="14"/>
        <v>981.54862405642189</v>
      </c>
      <c r="N46" s="110">
        <f t="shared" si="14"/>
        <v>981.54862405642189</v>
      </c>
      <c r="O46" s="110">
        <f t="shared" si="14"/>
        <v>981.54862405642189</v>
      </c>
      <c r="P46" s="110">
        <f t="shared" si="14"/>
        <v>981.54862405642189</v>
      </c>
      <c r="Q46" s="110">
        <f t="shared" si="14"/>
        <v>981.54862405642189</v>
      </c>
      <c r="R46" s="110">
        <f t="shared" si="14"/>
        <v>981.54862405642189</v>
      </c>
      <c r="S46" s="110">
        <f t="shared" si="14"/>
        <v>981.54862405642189</v>
      </c>
      <c r="T46" s="110">
        <f t="shared" si="14"/>
        <v>981.54862405642189</v>
      </c>
      <c r="U46" s="110">
        <f t="shared" si="14"/>
        <v>981.54862405642189</v>
      </c>
      <c r="V46" s="110">
        <f t="shared" si="14"/>
        <v>981.54862405642189</v>
      </c>
      <c r="W46" s="110">
        <f t="shared" si="14"/>
        <v>981.54862405642189</v>
      </c>
      <c r="X46" s="110">
        <f t="shared" si="14"/>
        <v>981.54862405642189</v>
      </c>
      <c r="Y46" s="110">
        <f t="shared" si="14"/>
        <v>981.54862405642189</v>
      </c>
      <c r="Z46" s="110">
        <f t="shared" si="14"/>
        <v>981.54862405642189</v>
      </c>
      <c r="AA46" s="110">
        <f t="shared" si="14"/>
        <v>981.54862405642189</v>
      </c>
      <c r="AB46" s="110">
        <f t="shared" si="14"/>
        <v>981.54862405642189</v>
      </c>
      <c r="AC46" s="110">
        <f t="shared" si="14"/>
        <v>981.54862405642189</v>
      </c>
      <c r="AD46" s="110">
        <f t="shared" si="14"/>
        <v>981.54862405642189</v>
      </c>
      <c r="AE46" s="110">
        <f t="shared" si="14"/>
        <v>981.54862405642189</v>
      </c>
      <c r="AF46" s="110">
        <f t="shared" si="14"/>
        <v>981.54862405642189</v>
      </c>
      <c r="AG46" s="110">
        <f t="shared" si="14"/>
        <v>981.54862405642189</v>
      </c>
      <c r="AH46" s="110">
        <f t="shared" si="14"/>
        <v>981.54862405642189</v>
      </c>
      <c r="AI46" s="110">
        <f t="shared" si="14"/>
        <v>981.54862405642189</v>
      </c>
      <c r="AJ46" s="110">
        <f t="shared" si="14"/>
        <v>981.54862405642189</v>
      </c>
      <c r="AK46" s="110">
        <f t="shared" si="14"/>
        <v>981.54862405642189</v>
      </c>
      <c r="AL46" s="110">
        <f t="shared" si="14"/>
        <v>981.54862405642189</v>
      </c>
      <c r="AM46" s="110">
        <f t="shared" si="14"/>
        <v>981.54862405642189</v>
      </c>
      <c r="AN46" s="110">
        <f t="shared" si="14"/>
        <v>981.54862405642189</v>
      </c>
      <c r="AO46" s="110">
        <f t="shared" si="14"/>
        <v>981.54862405642189</v>
      </c>
      <c r="AP46" s="110">
        <f t="shared" si="14"/>
        <v>981.54862405642189</v>
      </c>
      <c r="AQ46" s="110">
        <f t="shared" si="14"/>
        <v>981.54862405642189</v>
      </c>
      <c r="AR46" s="110">
        <f t="shared" si="14"/>
        <v>981.54862405642189</v>
      </c>
      <c r="AS46" s="110">
        <f t="shared" si="14"/>
        <v>981.54862405642189</v>
      </c>
      <c r="AT46" s="110">
        <f t="shared" si="14"/>
        <v>981.54862405642189</v>
      </c>
      <c r="AU46" s="110">
        <f t="shared" si="14"/>
        <v>981.54862405642189</v>
      </c>
      <c r="AV46" s="110">
        <f t="shared" si="14"/>
        <v>981.54862405642189</v>
      </c>
      <c r="AW46" s="110">
        <f t="shared" si="14"/>
        <v>981.54862405642189</v>
      </c>
      <c r="AX46" s="110">
        <f t="shared" si="14"/>
        <v>981.54862405642189</v>
      </c>
      <c r="AY46" s="110">
        <f t="shared" si="14"/>
        <v>981.54862405642189</v>
      </c>
    </row>
    <row r="47" spans="1:52">
      <c r="A47" s="110"/>
      <c r="B47" s="165" t="s">
        <v>344</v>
      </c>
      <c r="C47" s="110"/>
      <c r="D47" s="110">
        <v>1290</v>
      </c>
      <c r="E47" s="110"/>
      <c r="F47" s="110">
        <v>981.54862405642189</v>
      </c>
      <c r="G47" s="110">
        <v>150</v>
      </c>
      <c r="H47" s="110"/>
      <c r="I47" s="110">
        <v>1350</v>
      </c>
      <c r="J47" s="110"/>
      <c r="K47" s="110">
        <v>981.54862405642189</v>
      </c>
      <c r="L47" s="110">
        <v>150</v>
      </c>
      <c r="M47" s="110">
        <v>981.54862405642189</v>
      </c>
      <c r="N47" s="110">
        <v>150</v>
      </c>
      <c r="O47" s="110">
        <v>981.54862405642189</v>
      </c>
      <c r="P47" s="110">
        <v>150</v>
      </c>
      <c r="Q47" s="110">
        <v>981.54862405642189</v>
      </c>
      <c r="R47" s="110">
        <v>150</v>
      </c>
      <c r="S47" s="110">
        <v>981.54862405642189</v>
      </c>
      <c r="T47" s="110">
        <v>150</v>
      </c>
      <c r="U47" s="110">
        <v>981.54862405642189</v>
      </c>
      <c r="V47" s="110">
        <v>150</v>
      </c>
      <c r="W47" s="110">
        <v>981.54862405642189</v>
      </c>
      <c r="X47" s="110">
        <v>150</v>
      </c>
      <c r="Y47" s="110">
        <v>981.54862405642189</v>
      </c>
      <c r="Z47" s="110">
        <v>150</v>
      </c>
      <c r="AA47" s="110">
        <v>981.54862405642189</v>
      </c>
      <c r="AB47" s="110">
        <v>150</v>
      </c>
      <c r="AC47" s="110">
        <v>981.54862405642189</v>
      </c>
      <c r="AD47" s="110">
        <v>150</v>
      </c>
      <c r="AE47" s="110">
        <v>981.54862405642189</v>
      </c>
      <c r="AF47" s="110">
        <v>150</v>
      </c>
      <c r="AG47" s="110">
        <v>981.54862405642189</v>
      </c>
      <c r="AH47" s="110">
        <v>150</v>
      </c>
      <c r="AI47" s="110">
        <v>981.54862405642189</v>
      </c>
      <c r="AJ47" s="110">
        <v>150</v>
      </c>
      <c r="AK47" s="110">
        <v>981.54862405642189</v>
      </c>
      <c r="AL47" s="110">
        <v>150</v>
      </c>
      <c r="AM47" s="110">
        <v>981.54862405642189</v>
      </c>
      <c r="AN47" s="110">
        <v>150</v>
      </c>
      <c r="AO47" s="110">
        <v>981.54862405642189</v>
      </c>
      <c r="AP47" s="110">
        <v>150</v>
      </c>
      <c r="AQ47" s="110">
        <v>981.54862405642189</v>
      </c>
      <c r="AR47" s="110">
        <v>150</v>
      </c>
      <c r="AS47" s="110">
        <v>981.54862405642189</v>
      </c>
      <c r="AT47" s="110">
        <v>150</v>
      </c>
      <c r="AU47" s="110">
        <v>981.54862405642189</v>
      </c>
      <c r="AV47" s="110">
        <v>150</v>
      </c>
      <c r="AW47" s="110">
        <v>981.54862405642189</v>
      </c>
      <c r="AX47" s="110">
        <v>150</v>
      </c>
      <c r="AY47" s="110">
        <v>981.54862405642189</v>
      </c>
    </row>
    <row r="48" spans="1:52">
      <c r="A48" s="110"/>
      <c r="B48" s="165" t="s">
        <v>345</v>
      </c>
      <c r="C48" s="110"/>
      <c r="D48" s="110">
        <v>0</v>
      </c>
      <c r="E48" s="110"/>
      <c r="F48" s="110">
        <v>0</v>
      </c>
      <c r="G48" s="110">
        <v>0</v>
      </c>
      <c r="H48" s="110"/>
      <c r="I48" s="110">
        <v>0</v>
      </c>
      <c r="J48" s="110"/>
      <c r="K48" s="110">
        <v>0</v>
      </c>
      <c r="L48" s="110">
        <v>0</v>
      </c>
      <c r="M48" s="110">
        <v>0</v>
      </c>
      <c r="N48" s="110">
        <v>0</v>
      </c>
      <c r="O48" s="110">
        <v>0</v>
      </c>
      <c r="P48" s="110">
        <v>0</v>
      </c>
      <c r="Q48" s="110">
        <v>0</v>
      </c>
      <c r="R48" s="110">
        <v>0</v>
      </c>
      <c r="S48" s="110">
        <v>0</v>
      </c>
      <c r="T48" s="110">
        <v>0</v>
      </c>
      <c r="U48" s="110">
        <v>0</v>
      </c>
      <c r="V48" s="110">
        <v>0</v>
      </c>
      <c r="W48" s="110">
        <v>0</v>
      </c>
      <c r="X48" s="110">
        <v>0</v>
      </c>
      <c r="Y48" s="110">
        <v>0</v>
      </c>
      <c r="Z48" s="110">
        <v>0</v>
      </c>
      <c r="AA48" s="110">
        <v>0</v>
      </c>
      <c r="AB48" s="110">
        <v>0</v>
      </c>
      <c r="AC48" s="110">
        <v>0</v>
      </c>
      <c r="AD48" s="110">
        <v>0</v>
      </c>
      <c r="AE48" s="110">
        <v>0</v>
      </c>
      <c r="AF48" s="110">
        <v>0</v>
      </c>
      <c r="AG48" s="110">
        <v>0</v>
      </c>
      <c r="AH48" s="110">
        <v>0</v>
      </c>
      <c r="AI48" s="110">
        <v>0</v>
      </c>
      <c r="AJ48" s="110">
        <v>0</v>
      </c>
      <c r="AK48" s="110">
        <v>0</v>
      </c>
      <c r="AL48" s="110">
        <v>0</v>
      </c>
      <c r="AM48" s="110">
        <v>0</v>
      </c>
      <c r="AN48" s="110">
        <v>0</v>
      </c>
      <c r="AO48" s="110">
        <v>0</v>
      </c>
      <c r="AP48" s="110">
        <v>0</v>
      </c>
      <c r="AQ48" s="110">
        <v>0</v>
      </c>
      <c r="AR48" s="110">
        <v>0</v>
      </c>
      <c r="AS48" s="110">
        <v>0</v>
      </c>
      <c r="AT48" s="110">
        <v>0</v>
      </c>
      <c r="AU48" s="110">
        <v>0</v>
      </c>
      <c r="AV48" s="110">
        <v>0</v>
      </c>
      <c r="AW48" s="110">
        <v>0</v>
      </c>
      <c r="AX48" s="110">
        <v>0</v>
      </c>
      <c r="AY48" s="110">
        <v>0</v>
      </c>
    </row>
    <row r="49" spans="1:52">
      <c r="A49" s="110"/>
      <c r="B49" s="165" t="s">
        <v>346</v>
      </c>
      <c r="C49" s="110"/>
      <c r="D49" s="110">
        <v>43</v>
      </c>
      <c r="E49" s="110"/>
      <c r="F49" s="110">
        <v>33</v>
      </c>
      <c r="G49" s="110">
        <v>5</v>
      </c>
      <c r="H49" s="110"/>
      <c r="I49" s="110">
        <v>45</v>
      </c>
      <c r="J49" s="110"/>
      <c r="K49" s="110">
        <v>33</v>
      </c>
      <c r="L49" s="110">
        <v>5</v>
      </c>
      <c r="M49" s="110">
        <v>33</v>
      </c>
      <c r="N49" s="110">
        <v>5</v>
      </c>
      <c r="O49" s="110">
        <v>33</v>
      </c>
      <c r="P49" s="110">
        <v>5</v>
      </c>
      <c r="Q49" s="110">
        <v>33</v>
      </c>
      <c r="R49" s="110">
        <v>5</v>
      </c>
      <c r="S49" s="110">
        <v>33</v>
      </c>
      <c r="T49" s="110">
        <v>5</v>
      </c>
      <c r="U49" s="110">
        <v>33</v>
      </c>
      <c r="V49" s="110">
        <v>5</v>
      </c>
      <c r="W49" s="110">
        <v>33</v>
      </c>
      <c r="X49" s="110">
        <v>5</v>
      </c>
      <c r="Y49" s="110">
        <v>33</v>
      </c>
      <c r="Z49" s="110">
        <v>5</v>
      </c>
      <c r="AA49" s="110">
        <v>33</v>
      </c>
      <c r="AB49" s="110">
        <v>5</v>
      </c>
      <c r="AC49" s="110">
        <v>33</v>
      </c>
      <c r="AD49" s="110">
        <v>5</v>
      </c>
      <c r="AE49" s="110">
        <v>33</v>
      </c>
      <c r="AF49" s="110">
        <v>5</v>
      </c>
      <c r="AG49" s="110">
        <v>33</v>
      </c>
      <c r="AH49" s="110">
        <v>5</v>
      </c>
      <c r="AI49" s="110">
        <v>33</v>
      </c>
      <c r="AJ49" s="110">
        <v>5</v>
      </c>
      <c r="AK49" s="110">
        <v>33</v>
      </c>
      <c r="AL49" s="110">
        <v>5</v>
      </c>
      <c r="AM49" s="110">
        <v>33</v>
      </c>
      <c r="AN49" s="110">
        <v>5</v>
      </c>
      <c r="AO49" s="110">
        <v>33</v>
      </c>
      <c r="AP49" s="110">
        <v>5</v>
      </c>
      <c r="AQ49" s="110">
        <v>33</v>
      </c>
      <c r="AR49" s="110">
        <v>5</v>
      </c>
      <c r="AS49" s="110">
        <v>33</v>
      </c>
      <c r="AT49" s="110">
        <v>5</v>
      </c>
      <c r="AU49" s="110">
        <v>33</v>
      </c>
      <c r="AV49" s="110">
        <v>5</v>
      </c>
      <c r="AW49" s="110">
        <v>33</v>
      </c>
      <c r="AX49" s="110">
        <v>5</v>
      </c>
      <c r="AY49" s="110">
        <v>33</v>
      </c>
    </row>
    <row r="50" spans="1:52">
      <c r="A50" s="110"/>
      <c r="B50" s="165" t="s">
        <v>347</v>
      </c>
      <c r="C50" s="110"/>
      <c r="D50" s="110">
        <f>D44-D47</f>
        <v>519.53474933727261</v>
      </c>
      <c r="E50" s="110">
        <f t="shared" ref="E50:AY50" si="15">E44-E47</f>
        <v>981.54862405642189</v>
      </c>
      <c r="F50" s="110">
        <f t="shared" si="15"/>
        <v>0</v>
      </c>
      <c r="G50" s="110">
        <f t="shared" si="15"/>
        <v>831.54862405642189</v>
      </c>
      <c r="H50" s="110">
        <f t="shared" si="15"/>
        <v>0</v>
      </c>
      <c r="I50" s="110">
        <f t="shared" si="15"/>
        <v>613.09724811284377</v>
      </c>
      <c r="J50" s="110">
        <f t="shared" si="15"/>
        <v>981.54862405642189</v>
      </c>
      <c r="K50" s="110">
        <f t="shared" si="15"/>
        <v>0</v>
      </c>
      <c r="L50" s="110">
        <f t="shared" si="15"/>
        <v>831.54862405642189</v>
      </c>
      <c r="M50" s="110">
        <f t="shared" si="15"/>
        <v>0</v>
      </c>
      <c r="N50" s="110">
        <f t="shared" si="15"/>
        <v>831.54862405642189</v>
      </c>
      <c r="O50" s="110">
        <f t="shared" si="15"/>
        <v>0</v>
      </c>
      <c r="P50" s="110">
        <f t="shared" si="15"/>
        <v>831.54862405642189</v>
      </c>
      <c r="Q50" s="110">
        <f t="shared" si="15"/>
        <v>0</v>
      </c>
      <c r="R50" s="110">
        <f t="shared" si="15"/>
        <v>831.54862405642189</v>
      </c>
      <c r="S50" s="110">
        <f t="shared" si="15"/>
        <v>0</v>
      </c>
      <c r="T50" s="110">
        <f t="shared" si="15"/>
        <v>831.54862405642189</v>
      </c>
      <c r="U50" s="110">
        <f t="shared" si="15"/>
        <v>0</v>
      </c>
      <c r="V50" s="110">
        <f t="shared" si="15"/>
        <v>831.54862405642189</v>
      </c>
      <c r="W50" s="110">
        <f t="shared" si="15"/>
        <v>0</v>
      </c>
      <c r="X50" s="110">
        <f t="shared" si="15"/>
        <v>831.54862405642189</v>
      </c>
      <c r="Y50" s="110">
        <f t="shared" si="15"/>
        <v>0</v>
      </c>
      <c r="Z50" s="110">
        <f t="shared" si="15"/>
        <v>831.54862405642189</v>
      </c>
      <c r="AA50" s="110">
        <f t="shared" si="15"/>
        <v>0</v>
      </c>
      <c r="AB50" s="110">
        <f t="shared" si="15"/>
        <v>831.54862405642189</v>
      </c>
      <c r="AC50" s="110">
        <f t="shared" si="15"/>
        <v>0</v>
      </c>
      <c r="AD50" s="110">
        <f t="shared" si="15"/>
        <v>831.54862405642189</v>
      </c>
      <c r="AE50" s="110">
        <f t="shared" si="15"/>
        <v>0</v>
      </c>
      <c r="AF50" s="110">
        <f t="shared" si="15"/>
        <v>831.54862405642189</v>
      </c>
      <c r="AG50" s="110">
        <f t="shared" si="15"/>
        <v>0</v>
      </c>
      <c r="AH50" s="110">
        <f t="shared" si="15"/>
        <v>831.54862405642189</v>
      </c>
      <c r="AI50" s="110">
        <f t="shared" si="15"/>
        <v>0</v>
      </c>
      <c r="AJ50" s="110">
        <f t="shared" si="15"/>
        <v>831.54862405642189</v>
      </c>
      <c r="AK50" s="110">
        <f t="shared" si="15"/>
        <v>0</v>
      </c>
      <c r="AL50" s="110">
        <f t="shared" si="15"/>
        <v>831.54862405642189</v>
      </c>
      <c r="AM50" s="110">
        <f t="shared" si="15"/>
        <v>0</v>
      </c>
      <c r="AN50" s="110">
        <f t="shared" si="15"/>
        <v>831.54862405642189</v>
      </c>
      <c r="AO50" s="110">
        <f t="shared" si="15"/>
        <v>0</v>
      </c>
      <c r="AP50" s="110">
        <f t="shared" si="15"/>
        <v>831.54862405642189</v>
      </c>
      <c r="AQ50" s="110">
        <f t="shared" si="15"/>
        <v>0</v>
      </c>
      <c r="AR50" s="110">
        <f t="shared" si="15"/>
        <v>831.54862405642189</v>
      </c>
      <c r="AS50" s="110">
        <f t="shared" si="15"/>
        <v>0</v>
      </c>
      <c r="AT50" s="110">
        <f t="shared" si="15"/>
        <v>831.54862405642189</v>
      </c>
      <c r="AU50" s="110">
        <f t="shared" si="15"/>
        <v>0</v>
      </c>
      <c r="AV50" s="110">
        <f t="shared" si="15"/>
        <v>831.54862405642189</v>
      </c>
      <c r="AW50" s="110">
        <f t="shared" si="15"/>
        <v>0</v>
      </c>
      <c r="AX50" s="110">
        <f t="shared" si="15"/>
        <v>831.54862405642189</v>
      </c>
      <c r="AY50" s="110">
        <f t="shared" si="15"/>
        <v>0</v>
      </c>
    </row>
    <row r="51" spans="1:52">
      <c r="A51" s="110"/>
      <c r="B51" s="165" t="s">
        <v>348</v>
      </c>
      <c r="C51" s="110"/>
      <c r="D51" s="110">
        <f>D45-D48</f>
        <v>0</v>
      </c>
      <c r="E51" s="110">
        <f t="shared" ref="E51:AY51" si="16">E45-E48</f>
        <v>0</v>
      </c>
      <c r="F51" s="110">
        <f t="shared" si="16"/>
        <v>0</v>
      </c>
      <c r="G51" s="110">
        <f t="shared" si="16"/>
        <v>0</v>
      </c>
      <c r="H51" s="110">
        <f t="shared" si="16"/>
        <v>0</v>
      </c>
      <c r="I51" s="110">
        <f t="shared" si="16"/>
        <v>0</v>
      </c>
      <c r="J51" s="110">
        <f t="shared" si="16"/>
        <v>0</v>
      </c>
      <c r="K51" s="110">
        <f t="shared" si="16"/>
        <v>0</v>
      </c>
      <c r="L51" s="110">
        <f t="shared" si="16"/>
        <v>0</v>
      </c>
      <c r="M51" s="110">
        <f t="shared" si="16"/>
        <v>0</v>
      </c>
      <c r="N51" s="110">
        <f t="shared" si="16"/>
        <v>0</v>
      </c>
      <c r="O51" s="110">
        <f t="shared" si="16"/>
        <v>0</v>
      </c>
      <c r="P51" s="110">
        <f t="shared" si="16"/>
        <v>0</v>
      </c>
      <c r="Q51" s="110">
        <f t="shared" si="16"/>
        <v>0</v>
      </c>
      <c r="R51" s="110">
        <f t="shared" si="16"/>
        <v>0</v>
      </c>
      <c r="S51" s="110">
        <f t="shared" si="16"/>
        <v>0</v>
      </c>
      <c r="T51" s="110">
        <f t="shared" si="16"/>
        <v>0</v>
      </c>
      <c r="U51" s="110">
        <f t="shared" si="16"/>
        <v>0</v>
      </c>
      <c r="V51" s="110">
        <f t="shared" si="16"/>
        <v>0</v>
      </c>
      <c r="W51" s="110">
        <f t="shared" si="16"/>
        <v>0</v>
      </c>
      <c r="X51" s="110">
        <f t="shared" si="16"/>
        <v>0</v>
      </c>
      <c r="Y51" s="110">
        <f t="shared" si="16"/>
        <v>0</v>
      </c>
      <c r="Z51" s="110">
        <f t="shared" si="16"/>
        <v>0</v>
      </c>
      <c r="AA51" s="110">
        <f t="shared" si="16"/>
        <v>0</v>
      </c>
      <c r="AB51" s="110">
        <f t="shared" si="16"/>
        <v>0</v>
      </c>
      <c r="AC51" s="110">
        <f t="shared" si="16"/>
        <v>0</v>
      </c>
      <c r="AD51" s="110">
        <f t="shared" si="16"/>
        <v>0</v>
      </c>
      <c r="AE51" s="110">
        <f t="shared" si="16"/>
        <v>0</v>
      </c>
      <c r="AF51" s="110">
        <f t="shared" si="16"/>
        <v>0</v>
      </c>
      <c r="AG51" s="110">
        <f t="shared" si="16"/>
        <v>0</v>
      </c>
      <c r="AH51" s="110">
        <f t="shared" si="16"/>
        <v>0</v>
      </c>
      <c r="AI51" s="110">
        <f t="shared" si="16"/>
        <v>0</v>
      </c>
      <c r="AJ51" s="110">
        <f t="shared" si="16"/>
        <v>0</v>
      </c>
      <c r="AK51" s="110">
        <f t="shared" si="16"/>
        <v>0</v>
      </c>
      <c r="AL51" s="110">
        <f t="shared" si="16"/>
        <v>0</v>
      </c>
      <c r="AM51" s="110">
        <f t="shared" si="16"/>
        <v>0</v>
      </c>
      <c r="AN51" s="110">
        <f t="shared" si="16"/>
        <v>0</v>
      </c>
      <c r="AO51" s="110">
        <f t="shared" si="16"/>
        <v>0</v>
      </c>
      <c r="AP51" s="110">
        <f t="shared" si="16"/>
        <v>0</v>
      </c>
      <c r="AQ51" s="110">
        <f t="shared" si="16"/>
        <v>0</v>
      </c>
      <c r="AR51" s="110">
        <f t="shared" si="16"/>
        <v>0</v>
      </c>
      <c r="AS51" s="110">
        <f t="shared" si="16"/>
        <v>0</v>
      </c>
      <c r="AT51" s="110">
        <f t="shared" si="16"/>
        <v>0</v>
      </c>
      <c r="AU51" s="110">
        <f t="shared" si="16"/>
        <v>0</v>
      </c>
      <c r="AV51" s="110">
        <f t="shared" si="16"/>
        <v>0</v>
      </c>
      <c r="AW51" s="110">
        <f t="shared" si="16"/>
        <v>0</v>
      </c>
      <c r="AX51" s="110">
        <f t="shared" si="16"/>
        <v>0</v>
      </c>
      <c r="AY51" s="110">
        <f t="shared" si="16"/>
        <v>0</v>
      </c>
    </row>
    <row r="52" spans="1:52">
      <c r="A52" s="110"/>
      <c r="B52" s="165" t="s">
        <v>349</v>
      </c>
      <c r="C52" s="110"/>
      <c r="D52" s="110">
        <v>1</v>
      </c>
      <c r="E52" s="110">
        <v>1</v>
      </c>
      <c r="F52" s="110">
        <v>1</v>
      </c>
      <c r="G52" s="110">
        <v>1</v>
      </c>
      <c r="H52" s="110">
        <v>1</v>
      </c>
      <c r="I52" s="110">
        <v>1</v>
      </c>
      <c r="J52" s="110">
        <v>2</v>
      </c>
      <c r="K52" s="110">
        <v>2</v>
      </c>
      <c r="L52" s="110">
        <v>1</v>
      </c>
      <c r="M52" s="110">
        <v>1</v>
      </c>
      <c r="N52" s="110">
        <v>2</v>
      </c>
      <c r="O52" s="110">
        <v>1</v>
      </c>
      <c r="P52" s="110">
        <v>3</v>
      </c>
      <c r="Q52" s="110">
        <v>3</v>
      </c>
      <c r="R52" s="110">
        <v>1</v>
      </c>
      <c r="S52" s="110">
        <v>2</v>
      </c>
      <c r="T52" s="110">
        <v>3</v>
      </c>
      <c r="U52" s="110">
        <v>1</v>
      </c>
      <c r="V52" s="110">
        <v>1</v>
      </c>
      <c r="W52" s="110">
        <v>1</v>
      </c>
      <c r="X52" s="110">
        <v>2</v>
      </c>
      <c r="Y52" s="110">
        <v>1</v>
      </c>
      <c r="Z52" s="110">
        <v>1</v>
      </c>
      <c r="AA52" s="110">
        <v>1</v>
      </c>
      <c r="AB52" s="110">
        <v>3</v>
      </c>
      <c r="AC52" s="110">
        <v>2</v>
      </c>
      <c r="AD52" s="110">
        <v>2</v>
      </c>
      <c r="AE52" s="110">
        <v>1</v>
      </c>
      <c r="AF52" s="110">
        <v>1</v>
      </c>
      <c r="AG52" s="110">
        <v>1</v>
      </c>
      <c r="AH52" s="110">
        <v>3</v>
      </c>
      <c r="AI52" s="110">
        <v>1</v>
      </c>
      <c r="AJ52" s="110">
        <v>1</v>
      </c>
      <c r="AK52" s="110">
        <v>1</v>
      </c>
      <c r="AL52" s="110">
        <v>1</v>
      </c>
      <c r="AM52" s="110">
        <v>1</v>
      </c>
      <c r="AN52" s="110">
        <v>1</v>
      </c>
      <c r="AO52" s="110">
        <v>1</v>
      </c>
      <c r="AP52" s="110">
        <v>3</v>
      </c>
      <c r="AQ52" s="110">
        <v>1</v>
      </c>
      <c r="AR52" s="110">
        <v>1</v>
      </c>
      <c r="AS52" s="110">
        <v>1</v>
      </c>
      <c r="AT52" s="110">
        <v>2</v>
      </c>
      <c r="AU52" s="110">
        <v>2</v>
      </c>
      <c r="AV52" s="110">
        <v>1</v>
      </c>
      <c r="AW52" s="110">
        <v>3</v>
      </c>
      <c r="AX52" s="110">
        <v>2</v>
      </c>
      <c r="AY52" s="110">
        <v>1</v>
      </c>
    </row>
    <row r="53" spans="1:52">
      <c r="A53" s="110"/>
      <c r="B53" s="178" t="s">
        <v>350</v>
      </c>
      <c r="C53" s="110"/>
      <c r="D53" s="110">
        <v>766260</v>
      </c>
      <c r="E53" s="110">
        <v>0</v>
      </c>
      <c r="F53" s="110">
        <v>588060</v>
      </c>
      <c r="G53" s="110">
        <v>89100</v>
      </c>
      <c r="H53" s="110">
        <v>0</v>
      </c>
      <c r="I53" s="110">
        <v>801900</v>
      </c>
      <c r="J53" s="110">
        <v>0</v>
      </c>
      <c r="K53" s="110">
        <v>588060</v>
      </c>
      <c r="L53" s="110">
        <v>89100</v>
      </c>
      <c r="M53" s="110">
        <v>588060</v>
      </c>
      <c r="N53" s="110">
        <v>89100</v>
      </c>
      <c r="O53" s="110">
        <v>588060</v>
      </c>
      <c r="P53" s="110">
        <v>89100</v>
      </c>
      <c r="Q53" s="110">
        <v>588060</v>
      </c>
      <c r="R53" s="110">
        <v>89100</v>
      </c>
      <c r="S53" s="110">
        <v>588060</v>
      </c>
      <c r="T53" s="110">
        <v>89100</v>
      </c>
      <c r="U53" s="110">
        <v>588060</v>
      </c>
      <c r="V53" s="110">
        <v>89100</v>
      </c>
      <c r="W53" s="110">
        <v>588060</v>
      </c>
      <c r="X53" s="110">
        <v>89100</v>
      </c>
      <c r="Y53" s="110">
        <v>588060</v>
      </c>
      <c r="Z53" s="110">
        <v>89100</v>
      </c>
      <c r="AA53" s="110">
        <v>588060</v>
      </c>
      <c r="AB53" s="110">
        <v>89100</v>
      </c>
      <c r="AC53" s="110">
        <v>588060</v>
      </c>
      <c r="AD53" s="110">
        <v>89100</v>
      </c>
      <c r="AE53" s="110">
        <v>588060</v>
      </c>
      <c r="AF53" s="110">
        <v>89100</v>
      </c>
      <c r="AG53" s="110">
        <v>588060</v>
      </c>
      <c r="AH53" s="110">
        <v>89100</v>
      </c>
      <c r="AI53" s="110">
        <v>588060</v>
      </c>
      <c r="AJ53" s="110">
        <v>89100</v>
      </c>
      <c r="AK53" s="110">
        <v>588060</v>
      </c>
      <c r="AL53" s="110">
        <v>89100</v>
      </c>
      <c r="AM53" s="110">
        <v>588060</v>
      </c>
      <c r="AN53" s="110">
        <v>89100</v>
      </c>
      <c r="AO53" s="110">
        <v>588060</v>
      </c>
      <c r="AP53" s="110">
        <v>89100</v>
      </c>
      <c r="AQ53" s="110">
        <v>588060</v>
      </c>
      <c r="AR53" s="110">
        <v>89100</v>
      </c>
      <c r="AS53" s="110">
        <v>588060</v>
      </c>
      <c r="AT53" s="110">
        <v>89100</v>
      </c>
      <c r="AU53" s="110">
        <v>588060</v>
      </c>
      <c r="AV53" s="110">
        <v>89100</v>
      </c>
      <c r="AW53" s="110">
        <v>588060</v>
      </c>
      <c r="AX53" s="110">
        <v>89100</v>
      </c>
      <c r="AY53" s="110">
        <v>588060</v>
      </c>
      <c r="AZ53" s="100">
        <f>SUM($D$53:$AY$53)</f>
        <v>16376580</v>
      </c>
    </row>
    <row r="54" spans="1:52">
      <c r="A54" s="125"/>
      <c r="B54" s="140" t="s">
        <v>351</v>
      </c>
      <c r="C54" s="125"/>
      <c r="D54" s="125">
        <v>167160.30559926745</v>
      </c>
      <c r="E54" s="125">
        <v>315813.26979015378</v>
      </c>
      <c r="F54" s="125">
        <v>0</v>
      </c>
      <c r="G54" s="125">
        <v>267550.76979015378</v>
      </c>
      <c r="H54" s="125">
        <v>0</v>
      </c>
      <c r="I54" s="125">
        <v>197264.03958030749</v>
      </c>
      <c r="J54" s="125">
        <v>315813.26979015378</v>
      </c>
      <c r="K54" s="125">
        <v>0</v>
      </c>
      <c r="L54" s="125">
        <v>267550.76979015378</v>
      </c>
      <c r="M54" s="125">
        <v>0</v>
      </c>
      <c r="N54" s="125">
        <v>267550.76979015378</v>
      </c>
      <c r="O54" s="125">
        <v>0</v>
      </c>
      <c r="P54" s="125">
        <v>267550.76979015378</v>
      </c>
      <c r="Q54" s="125">
        <v>0</v>
      </c>
      <c r="R54" s="125">
        <v>267550.76979015378</v>
      </c>
      <c r="S54" s="125">
        <v>0</v>
      </c>
      <c r="T54" s="125">
        <v>267550.76979015378</v>
      </c>
      <c r="U54" s="125">
        <v>0</v>
      </c>
      <c r="V54" s="125">
        <v>267550.76979015378</v>
      </c>
      <c r="W54" s="125">
        <v>0</v>
      </c>
      <c r="X54" s="125">
        <v>267550.76979015378</v>
      </c>
      <c r="Y54" s="125">
        <v>0</v>
      </c>
      <c r="Z54" s="125">
        <v>267550.76979015378</v>
      </c>
      <c r="AA54" s="125">
        <v>0</v>
      </c>
      <c r="AB54" s="125">
        <v>267550.76979015378</v>
      </c>
      <c r="AC54" s="125">
        <v>0</v>
      </c>
      <c r="AD54" s="125">
        <v>267550.76979015378</v>
      </c>
      <c r="AE54" s="125">
        <v>0</v>
      </c>
      <c r="AF54" s="125">
        <v>267550.76979015378</v>
      </c>
      <c r="AG54" s="125">
        <v>0</v>
      </c>
      <c r="AH54" s="125">
        <v>267550.76979015378</v>
      </c>
      <c r="AI54" s="125">
        <v>0</v>
      </c>
      <c r="AJ54" s="125">
        <v>267550.76979015378</v>
      </c>
      <c r="AK54" s="125">
        <v>0</v>
      </c>
      <c r="AL54" s="125">
        <v>267550.76979015378</v>
      </c>
      <c r="AM54" s="125">
        <v>0</v>
      </c>
      <c r="AN54" s="125">
        <v>267550.76979015378</v>
      </c>
      <c r="AO54" s="125">
        <v>0</v>
      </c>
      <c r="AP54" s="125">
        <v>267550.76979015378</v>
      </c>
      <c r="AQ54" s="125">
        <v>0</v>
      </c>
      <c r="AR54" s="125">
        <v>267550.76979015378</v>
      </c>
      <c r="AS54" s="125">
        <v>0</v>
      </c>
      <c r="AT54" s="125">
        <v>267550.76979015378</v>
      </c>
      <c r="AU54" s="125">
        <v>0</v>
      </c>
      <c r="AV54" s="125">
        <v>267550.76979015378</v>
      </c>
      <c r="AW54" s="125">
        <v>0</v>
      </c>
      <c r="AX54" s="125">
        <v>267550.76979015378</v>
      </c>
      <c r="AY54" s="125">
        <v>0</v>
      </c>
      <c r="AZ54" s="100">
        <f>SUM($D$54:$AY$54)</f>
        <v>6614617.0503531145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60"/>
  <sheetViews>
    <sheetView workbookViewId="0">
      <pane xSplit="2" ySplit="7" topLeftCell="C164" activePane="bottomRight" state="frozen"/>
      <selection pane="topRight"/>
      <selection pane="bottomLeft"/>
      <selection pane="bottomRight" activeCell="C185" sqref="C185:C256"/>
    </sheetView>
  </sheetViews>
  <sheetFormatPr baseColWidth="10" defaultColWidth="8.83203125" defaultRowHeight="12" x14ac:dyDescent="0"/>
  <cols>
    <col min="1" max="1" width="14.6640625" style="100" customWidth="1"/>
    <col min="2" max="2" width="12.6640625" style="100" customWidth="1"/>
    <col min="3" max="16384" width="8.83203125" style="100"/>
  </cols>
  <sheetData>
    <row r="1" spans="1:53">
      <c r="A1" s="102" t="s">
        <v>284</v>
      </c>
    </row>
    <row r="2" spans="1:53">
      <c r="A2" s="100" t="s">
        <v>285</v>
      </c>
      <c r="B2" s="107" t="s">
        <v>22</v>
      </c>
    </row>
    <row r="3" spans="1:53">
      <c r="A3" s="100" t="s">
        <v>286</v>
      </c>
      <c r="B3" s="108">
        <v>40000</v>
      </c>
      <c r="C3" s="109"/>
    </row>
    <row r="4" spans="1:53">
      <c r="B4" s="110"/>
      <c r="C4" s="110"/>
    </row>
    <row r="5" spans="1:53">
      <c r="C5" s="111" t="s">
        <v>287</v>
      </c>
    </row>
    <row r="6" spans="1:53">
      <c r="C6" s="112">
        <v>0</v>
      </c>
      <c r="D6" s="112">
        <v>1</v>
      </c>
      <c r="E6" s="112">
        <v>2</v>
      </c>
      <c r="F6" s="112">
        <v>3</v>
      </c>
      <c r="G6" s="112">
        <v>4</v>
      </c>
      <c r="H6" s="112">
        <v>5</v>
      </c>
      <c r="I6" s="112">
        <v>6</v>
      </c>
      <c r="J6" s="112">
        <v>7</v>
      </c>
      <c r="K6" s="112">
        <v>8</v>
      </c>
      <c r="L6" s="112">
        <v>9</v>
      </c>
      <c r="M6" s="112">
        <v>10</v>
      </c>
      <c r="N6" s="112">
        <v>11</v>
      </c>
      <c r="O6" s="112">
        <v>12</v>
      </c>
      <c r="P6" s="112">
        <v>13</v>
      </c>
      <c r="Q6" s="112">
        <v>14</v>
      </c>
      <c r="R6" s="112">
        <v>15</v>
      </c>
      <c r="S6" s="112">
        <v>16</v>
      </c>
      <c r="T6" s="112">
        <v>17</v>
      </c>
      <c r="U6" s="112">
        <v>18</v>
      </c>
      <c r="V6" s="112">
        <v>19</v>
      </c>
      <c r="W6" s="112">
        <v>20</v>
      </c>
      <c r="X6" s="112">
        <v>21</v>
      </c>
      <c r="Y6" s="112">
        <v>22</v>
      </c>
      <c r="Z6" s="112">
        <v>23</v>
      </c>
      <c r="AA6" s="112">
        <v>24</v>
      </c>
      <c r="AB6" s="112">
        <v>25</v>
      </c>
      <c r="AC6" s="112">
        <v>26</v>
      </c>
      <c r="AD6" s="112">
        <v>27</v>
      </c>
      <c r="AE6" s="112">
        <v>28</v>
      </c>
      <c r="AF6" s="112">
        <v>29</v>
      </c>
      <c r="AG6" s="112">
        <v>30</v>
      </c>
      <c r="AH6" s="112">
        <v>31</v>
      </c>
      <c r="AI6" s="112">
        <v>32</v>
      </c>
      <c r="AJ6" s="112">
        <v>33</v>
      </c>
      <c r="AK6" s="112">
        <v>34</v>
      </c>
      <c r="AL6" s="112">
        <v>35</v>
      </c>
      <c r="AM6" s="112">
        <v>36</v>
      </c>
      <c r="AN6" s="112">
        <v>37</v>
      </c>
      <c r="AO6" s="112">
        <v>38</v>
      </c>
      <c r="AP6" s="112">
        <v>39</v>
      </c>
      <c r="AQ6" s="112">
        <v>40</v>
      </c>
      <c r="AR6" s="112">
        <v>41</v>
      </c>
      <c r="AS6" s="112">
        <v>42</v>
      </c>
      <c r="AT6" s="112">
        <v>43</v>
      </c>
      <c r="AU6" s="112">
        <v>44</v>
      </c>
      <c r="AV6" s="112">
        <v>45</v>
      </c>
      <c r="AW6" s="112">
        <v>46</v>
      </c>
      <c r="AX6" s="112">
        <v>47</v>
      </c>
      <c r="AY6" s="112">
        <v>48</v>
      </c>
    </row>
    <row r="7" spans="1:53">
      <c r="B7" s="110"/>
      <c r="C7" s="113" t="s">
        <v>288</v>
      </c>
      <c r="D7" s="112" t="s">
        <v>289</v>
      </c>
      <c r="E7" s="112" t="s">
        <v>289</v>
      </c>
      <c r="F7" s="112" t="s">
        <v>289</v>
      </c>
      <c r="G7" s="112" t="s">
        <v>289</v>
      </c>
      <c r="H7" s="112" t="s">
        <v>289</v>
      </c>
      <c r="I7" s="112" t="s">
        <v>289</v>
      </c>
      <c r="J7" s="112" t="s">
        <v>289</v>
      </c>
      <c r="K7" s="112" t="s">
        <v>289</v>
      </c>
      <c r="L7" s="112" t="s">
        <v>289</v>
      </c>
      <c r="M7" s="112" t="s">
        <v>289</v>
      </c>
      <c r="N7" s="112" t="s">
        <v>289</v>
      </c>
      <c r="O7" s="112" t="s">
        <v>289</v>
      </c>
      <c r="P7" s="112" t="s">
        <v>289</v>
      </c>
      <c r="Q7" s="112" t="s">
        <v>289</v>
      </c>
      <c r="R7" s="112" t="s">
        <v>289</v>
      </c>
      <c r="S7" s="112" t="s">
        <v>289</v>
      </c>
      <c r="T7" s="112" t="s">
        <v>289</v>
      </c>
      <c r="U7" s="112" t="s">
        <v>289</v>
      </c>
      <c r="V7" s="112" t="s">
        <v>289</v>
      </c>
      <c r="W7" s="112" t="s">
        <v>289</v>
      </c>
      <c r="X7" s="112" t="s">
        <v>289</v>
      </c>
      <c r="Y7" s="112" t="s">
        <v>289</v>
      </c>
      <c r="Z7" s="112" t="s">
        <v>289</v>
      </c>
      <c r="AA7" s="112" t="s">
        <v>289</v>
      </c>
      <c r="AB7" s="112" t="s">
        <v>289</v>
      </c>
      <c r="AC7" s="112" t="s">
        <v>289</v>
      </c>
      <c r="AD7" s="112" t="s">
        <v>289</v>
      </c>
      <c r="AE7" s="112" t="s">
        <v>289</v>
      </c>
      <c r="AF7" s="112" t="s">
        <v>289</v>
      </c>
      <c r="AG7" s="112" t="s">
        <v>289</v>
      </c>
      <c r="AH7" s="112" t="s">
        <v>289</v>
      </c>
      <c r="AI7" s="112" t="s">
        <v>289</v>
      </c>
      <c r="AJ7" s="112" t="s">
        <v>289</v>
      </c>
      <c r="AK7" s="112" t="s">
        <v>289</v>
      </c>
      <c r="AL7" s="112" t="s">
        <v>289</v>
      </c>
      <c r="AM7" s="112" t="s">
        <v>289</v>
      </c>
      <c r="AN7" s="112" t="s">
        <v>289</v>
      </c>
      <c r="AO7" s="112" t="s">
        <v>289</v>
      </c>
      <c r="AP7" s="112" t="s">
        <v>289</v>
      </c>
      <c r="AQ7" s="112" t="s">
        <v>289</v>
      </c>
      <c r="AR7" s="112" t="s">
        <v>289</v>
      </c>
      <c r="AS7" s="112" t="s">
        <v>289</v>
      </c>
      <c r="AT7" s="112" t="s">
        <v>289</v>
      </c>
      <c r="AU7" s="112" t="s">
        <v>289</v>
      </c>
      <c r="AV7" s="112" t="s">
        <v>289</v>
      </c>
      <c r="AW7" s="112" t="s">
        <v>289</v>
      </c>
      <c r="AX7" s="112" t="s">
        <v>289</v>
      </c>
      <c r="AY7" s="111" t="s">
        <v>290</v>
      </c>
      <c r="AZ7" s="111" t="s">
        <v>291</v>
      </c>
    </row>
    <row r="8" spans="1:53">
      <c r="A8" s="102" t="s">
        <v>292</v>
      </c>
      <c r="B8" s="114"/>
      <c r="AY8" s="110"/>
    </row>
    <row r="9" spans="1:53">
      <c r="A9" s="115" t="s">
        <v>125</v>
      </c>
      <c r="B9" s="116">
        <v>1</v>
      </c>
      <c r="C9" s="117" t="s">
        <v>293</v>
      </c>
      <c r="D9" s="117">
        <v>1791.8884404187716</v>
      </c>
      <c r="E9" s="117">
        <v>1791.8884404187716</v>
      </c>
      <c r="F9" s="117">
        <v>1791.8884404187716</v>
      </c>
      <c r="G9" s="117">
        <v>1791.8884404187716</v>
      </c>
      <c r="H9" s="117">
        <v>1791.8884404187716</v>
      </c>
      <c r="I9" s="117">
        <v>1791.8884404187716</v>
      </c>
      <c r="J9" s="117">
        <v>1791.8884404187716</v>
      </c>
      <c r="K9" s="117">
        <v>1791.8884404187716</v>
      </c>
      <c r="L9" s="117">
        <v>1791.8884404187716</v>
      </c>
      <c r="M9" s="117">
        <v>1791.8884404187716</v>
      </c>
      <c r="N9" s="117">
        <v>1791.8884404187716</v>
      </c>
      <c r="O9" s="117">
        <v>1791.8884404187716</v>
      </c>
      <c r="P9" s="117">
        <v>1791.8884404187716</v>
      </c>
      <c r="Q9" s="117">
        <v>1791.8884404187716</v>
      </c>
      <c r="R9" s="117">
        <v>1791.8884404187716</v>
      </c>
      <c r="S9" s="117">
        <v>1791.8884404187716</v>
      </c>
      <c r="T9" s="117">
        <v>1791.8884404187716</v>
      </c>
      <c r="U9" s="117">
        <v>1791.8884404187716</v>
      </c>
      <c r="V9" s="117">
        <v>1791.8884404187716</v>
      </c>
      <c r="W9" s="117">
        <v>1791.8884404187716</v>
      </c>
      <c r="X9" s="117">
        <v>1791.8884404187716</v>
      </c>
      <c r="Y9" s="117">
        <v>1791.8884404187716</v>
      </c>
      <c r="Z9" s="117">
        <v>1791.8884404187716</v>
      </c>
      <c r="AA9" s="117">
        <v>1791.8884404187716</v>
      </c>
      <c r="AB9" s="117">
        <v>1791.8884404187716</v>
      </c>
      <c r="AC9" s="117">
        <v>1791.8884404187716</v>
      </c>
      <c r="AD9" s="117">
        <v>1791.8884404187716</v>
      </c>
      <c r="AE9" s="117">
        <v>1791.8884404187716</v>
      </c>
      <c r="AF9" s="117">
        <v>1791.8884404187716</v>
      </c>
      <c r="AG9" s="117">
        <v>1791.8884404187716</v>
      </c>
      <c r="AH9" s="117">
        <v>1791.8884404187716</v>
      </c>
      <c r="AI9" s="117">
        <v>1791.8884404187716</v>
      </c>
      <c r="AJ9" s="117">
        <v>1791.8884404187716</v>
      </c>
      <c r="AK9" s="117">
        <v>1791.8884404187716</v>
      </c>
      <c r="AL9" s="117">
        <v>1791.8884404187716</v>
      </c>
      <c r="AM9" s="117">
        <v>1791.8884404187716</v>
      </c>
      <c r="AN9" s="117">
        <v>1791.8884404187716</v>
      </c>
      <c r="AO9" s="117">
        <v>1791.8884404187716</v>
      </c>
      <c r="AP9" s="117">
        <v>1791.8884404187716</v>
      </c>
      <c r="AQ9" s="117">
        <v>1791.8884404187716</v>
      </c>
      <c r="AR9" s="117">
        <v>1791.8884404187716</v>
      </c>
      <c r="AS9" s="117">
        <v>1791.8884404187716</v>
      </c>
      <c r="AT9" s="117">
        <v>1791.8884404187716</v>
      </c>
      <c r="AU9" s="117">
        <v>1791.8884404187716</v>
      </c>
      <c r="AV9" s="117">
        <v>1791.8884404187716</v>
      </c>
      <c r="AW9" s="117">
        <v>1791.8884404187716</v>
      </c>
      <c r="AX9" s="117">
        <v>1791.8884404187716</v>
      </c>
      <c r="AY9" s="117">
        <v>1791.8884404187716</v>
      </c>
    </row>
    <row r="10" spans="1:53">
      <c r="A10" s="118" t="s">
        <v>133</v>
      </c>
      <c r="B10" s="119">
        <v>1</v>
      </c>
      <c r="C10" s="106" t="s">
        <v>293</v>
      </c>
      <c r="D10" s="100">
        <v>0</v>
      </c>
      <c r="E10" s="100">
        <v>806.30487934069504</v>
      </c>
      <c r="F10" s="100">
        <v>0</v>
      </c>
      <c r="G10" s="100">
        <v>437.36515431753514</v>
      </c>
      <c r="H10" s="100">
        <v>437.36515431753514</v>
      </c>
      <c r="I10" s="100">
        <v>0</v>
      </c>
      <c r="J10" s="100">
        <v>874.73030863507029</v>
      </c>
      <c r="K10" s="100">
        <v>0</v>
      </c>
      <c r="L10" s="100">
        <v>437.36515431753514</v>
      </c>
      <c r="M10" s="100">
        <v>437.36515431753514</v>
      </c>
      <c r="N10" s="100">
        <v>437.36515431753514</v>
      </c>
      <c r="O10" s="100">
        <v>437.36515431753514</v>
      </c>
      <c r="P10" s="100">
        <v>437.36515431753514</v>
      </c>
      <c r="Q10" s="100">
        <v>0</v>
      </c>
      <c r="R10" s="100">
        <v>437.36515431753514</v>
      </c>
      <c r="S10" s="100">
        <v>437.36515431753514</v>
      </c>
      <c r="T10" s="100">
        <v>437.36515431753514</v>
      </c>
      <c r="U10" s="100">
        <v>437.36515431753514</v>
      </c>
      <c r="V10" s="100">
        <v>437.36515431753514</v>
      </c>
      <c r="W10" s="100">
        <v>437.36515431753514</v>
      </c>
      <c r="X10" s="100">
        <v>437.36515431753514</v>
      </c>
      <c r="Y10" s="100">
        <v>0</v>
      </c>
      <c r="Z10" s="100">
        <v>437.36515431753514</v>
      </c>
      <c r="AA10" s="100">
        <v>0</v>
      </c>
      <c r="AB10" s="100">
        <v>437.36515431753514</v>
      </c>
      <c r="AC10" s="100">
        <v>437.36515431753514</v>
      </c>
      <c r="AD10" s="100">
        <v>437.36515431753514</v>
      </c>
      <c r="AE10" s="100">
        <v>0</v>
      </c>
      <c r="AF10" s="100">
        <v>437.36515431753514</v>
      </c>
      <c r="AG10" s="100">
        <v>437.36515431753514</v>
      </c>
      <c r="AH10" s="100">
        <v>437.36515431753514</v>
      </c>
      <c r="AI10" s="100">
        <v>437.36515431753514</v>
      </c>
      <c r="AJ10" s="100">
        <v>437.36515431753514</v>
      </c>
      <c r="AK10" s="100">
        <v>0</v>
      </c>
      <c r="AL10" s="100">
        <v>437.36515431753514</v>
      </c>
      <c r="AM10" s="100">
        <v>0</v>
      </c>
      <c r="AN10" s="100">
        <v>437.36515431753514</v>
      </c>
      <c r="AO10" s="100">
        <v>0</v>
      </c>
      <c r="AP10" s="100">
        <v>437.36515431753514</v>
      </c>
      <c r="AQ10" s="100">
        <v>437.36515431753514</v>
      </c>
      <c r="AR10" s="100">
        <v>437.36515431753514</v>
      </c>
      <c r="AS10" s="100">
        <v>437.36515431753514</v>
      </c>
      <c r="AT10" s="100">
        <v>437.36515431753514</v>
      </c>
      <c r="AU10" s="100">
        <v>437.36515431753514</v>
      </c>
      <c r="AV10" s="100">
        <v>437.36515431753514</v>
      </c>
      <c r="AW10" s="100">
        <v>437.36515431753514</v>
      </c>
      <c r="AX10" s="100">
        <v>437.36515431753514</v>
      </c>
      <c r="AY10" s="100">
        <v>0</v>
      </c>
      <c r="AZ10" s="100">
        <v>437.36515431753514</v>
      </c>
    </row>
    <row r="11" spans="1:53">
      <c r="B11" s="119">
        <v>2</v>
      </c>
      <c r="C11" s="106" t="s">
        <v>293</v>
      </c>
      <c r="E11" s="100">
        <v>0</v>
      </c>
      <c r="F11" s="100">
        <v>0</v>
      </c>
      <c r="G11" s="100">
        <v>437.36515431753514</v>
      </c>
      <c r="H11" s="100">
        <v>0</v>
      </c>
      <c r="I11" s="100">
        <v>0</v>
      </c>
      <c r="K11" s="100">
        <v>0</v>
      </c>
      <c r="L11" s="100">
        <v>437.36515431753514</v>
      </c>
      <c r="M11" s="100">
        <v>0</v>
      </c>
      <c r="P11" s="100">
        <v>0</v>
      </c>
      <c r="Q11" s="100">
        <v>0</v>
      </c>
      <c r="R11" s="100">
        <v>437.36515431753514</v>
      </c>
      <c r="S11" s="100">
        <v>0</v>
      </c>
      <c r="T11" s="100">
        <v>0</v>
      </c>
      <c r="U11" s="100">
        <v>0</v>
      </c>
      <c r="V11" s="100">
        <v>0</v>
      </c>
      <c r="W11" s="100">
        <v>0</v>
      </c>
      <c r="X11" s="100">
        <v>0</v>
      </c>
      <c r="Y11" s="100">
        <v>0</v>
      </c>
      <c r="Z11" s="100">
        <v>437.36515431753514</v>
      </c>
      <c r="AC11" s="100">
        <v>0</v>
      </c>
      <c r="AE11" s="100">
        <v>0</v>
      </c>
      <c r="AH11" s="100">
        <v>0</v>
      </c>
      <c r="AL11" s="100">
        <v>437.36515431753514</v>
      </c>
      <c r="AM11" s="100">
        <v>0</v>
      </c>
      <c r="AN11" s="100">
        <v>437.36515431753514</v>
      </c>
      <c r="AP11" s="100">
        <v>437.36515431753514</v>
      </c>
      <c r="AR11" s="100">
        <v>0</v>
      </c>
      <c r="AS11" s="100">
        <v>0</v>
      </c>
      <c r="AT11" s="100">
        <v>0</v>
      </c>
      <c r="AZ11" s="100">
        <v>0</v>
      </c>
      <c r="BA11" s="100">
        <v>0</v>
      </c>
    </row>
    <row r="12" spans="1:53">
      <c r="B12" s="120">
        <v>3</v>
      </c>
      <c r="C12" s="106" t="s">
        <v>293</v>
      </c>
      <c r="D12" s="100">
        <v>0</v>
      </c>
      <c r="E12" s="100">
        <v>15</v>
      </c>
      <c r="F12" s="100">
        <v>345</v>
      </c>
      <c r="G12" s="100">
        <v>0</v>
      </c>
      <c r="H12" s="100">
        <v>0</v>
      </c>
      <c r="P12" s="100">
        <v>0</v>
      </c>
      <c r="R12" s="100">
        <v>0</v>
      </c>
      <c r="X12" s="100">
        <v>0</v>
      </c>
      <c r="AC12" s="100">
        <v>437.36515431753514</v>
      </c>
      <c r="AD12" s="100">
        <v>0</v>
      </c>
      <c r="AG12" s="100">
        <v>437.36515431753514</v>
      </c>
      <c r="AJ12" s="100">
        <v>0</v>
      </c>
      <c r="AM12" s="100">
        <v>0</v>
      </c>
      <c r="AR12" s="100">
        <v>0</v>
      </c>
      <c r="AU12" s="100">
        <v>0</v>
      </c>
      <c r="AX12" s="100">
        <v>0</v>
      </c>
      <c r="AZ12" s="100">
        <v>0</v>
      </c>
      <c r="BA12" s="100">
        <v>437.36515431753514</v>
      </c>
    </row>
    <row r="13" spans="1:53">
      <c r="B13" s="120">
        <v>4</v>
      </c>
      <c r="C13" s="106" t="s">
        <v>293</v>
      </c>
    </row>
    <row r="14" spans="1:53">
      <c r="A14" s="115" t="s">
        <v>134</v>
      </c>
      <c r="B14" s="121">
        <v>1</v>
      </c>
      <c r="C14" s="117" t="s">
        <v>293</v>
      </c>
      <c r="D14" s="117">
        <v>84.057800832886102</v>
      </c>
      <c r="E14" s="117">
        <f t="shared" ref="E14:AZ14" si="0">D$172*SUM(D$122:D$169)</f>
        <v>262.87869325683533</v>
      </c>
      <c r="F14" s="117">
        <f t="shared" si="0"/>
        <v>262.87869325683533</v>
      </c>
      <c r="G14" s="117">
        <f t="shared" si="0"/>
        <v>262.87869325683533</v>
      </c>
      <c r="H14" s="117">
        <f t="shared" si="0"/>
        <v>262.87869325683533</v>
      </c>
      <c r="I14" s="117">
        <f t="shared" si="0"/>
        <v>262.8786932568355</v>
      </c>
      <c r="J14" s="117">
        <f t="shared" si="0"/>
        <v>318.72419648971601</v>
      </c>
      <c r="K14" s="117">
        <f t="shared" si="0"/>
        <v>360.53847234475586</v>
      </c>
      <c r="L14" s="117">
        <f t="shared" si="0"/>
        <v>348.32847332648458</v>
      </c>
      <c r="M14" s="117">
        <f t="shared" si="0"/>
        <v>359.1564877974285</v>
      </c>
      <c r="N14" s="117">
        <f t="shared" si="0"/>
        <v>262.8786932568355</v>
      </c>
      <c r="O14" s="117">
        <f t="shared" si="0"/>
        <v>262.8786932568355</v>
      </c>
      <c r="P14" s="117">
        <f t="shared" si="0"/>
        <v>262.8786932568355</v>
      </c>
      <c r="Q14" s="117">
        <f t="shared" si="0"/>
        <v>262.8786932568355</v>
      </c>
      <c r="R14" s="117">
        <f t="shared" si="0"/>
        <v>265.66165901364593</v>
      </c>
      <c r="S14" s="117">
        <f t="shared" si="0"/>
        <v>340.07595709035337</v>
      </c>
      <c r="T14" s="117">
        <f t="shared" si="0"/>
        <v>288.50198942272146</v>
      </c>
      <c r="U14" s="117">
        <f t="shared" si="0"/>
        <v>311.15888460019448</v>
      </c>
      <c r="V14" s="117">
        <f t="shared" si="0"/>
        <v>262.8786932568355</v>
      </c>
      <c r="W14" s="117">
        <f t="shared" si="0"/>
        <v>262.8786932568355</v>
      </c>
      <c r="X14" s="117">
        <f t="shared" si="0"/>
        <v>262.8786932568355</v>
      </c>
      <c r="Y14" s="117">
        <f t="shared" si="0"/>
        <v>265.55889966960103</v>
      </c>
      <c r="Z14" s="117">
        <f t="shared" si="0"/>
        <v>262.8786932568355</v>
      </c>
      <c r="AA14" s="117">
        <f t="shared" si="0"/>
        <v>262.8786932568355</v>
      </c>
      <c r="AB14" s="117">
        <f t="shared" si="0"/>
        <v>262.8786932568355</v>
      </c>
      <c r="AC14" s="117">
        <f t="shared" si="0"/>
        <v>262.8786932568355</v>
      </c>
      <c r="AD14" s="117">
        <f t="shared" si="0"/>
        <v>262.8786932568355</v>
      </c>
      <c r="AE14" s="117">
        <f t="shared" si="0"/>
        <v>262.8786932568355</v>
      </c>
      <c r="AF14" s="117">
        <f t="shared" si="0"/>
        <v>273.92594270901196</v>
      </c>
      <c r="AG14" s="117">
        <f t="shared" si="0"/>
        <v>270.7827945319475</v>
      </c>
      <c r="AH14" s="117">
        <f t="shared" si="0"/>
        <v>262.8786932568355</v>
      </c>
      <c r="AI14" s="117">
        <f t="shared" si="0"/>
        <v>262.8786932568355</v>
      </c>
      <c r="AJ14" s="117">
        <f t="shared" si="0"/>
        <v>262.8786932568355</v>
      </c>
      <c r="AK14" s="117">
        <f t="shared" si="0"/>
        <v>262.8786932568355</v>
      </c>
      <c r="AL14" s="117">
        <f t="shared" si="0"/>
        <v>262.8786932568355</v>
      </c>
      <c r="AM14" s="117">
        <f t="shared" si="0"/>
        <v>262.8786932568355</v>
      </c>
      <c r="AN14" s="117">
        <f t="shared" si="0"/>
        <v>262.8786932568355</v>
      </c>
      <c r="AO14" s="117">
        <f t="shared" si="0"/>
        <v>262.8786932568355</v>
      </c>
      <c r="AP14" s="117">
        <f t="shared" si="0"/>
        <v>296.61427403663373</v>
      </c>
      <c r="AQ14" s="117">
        <f t="shared" si="0"/>
        <v>323.98950063882432</v>
      </c>
      <c r="AR14" s="117">
        <f t="shared" si="0"/>
        <v>279.99843096740568</v>
      </c>
      <c r="AS14" s="117">
        <f t="shared" si="0"/>
        <v>300.05788788172316</v>
      </c>
      <c r="AT14" s="117">
        <f t="shared" si="0"/>
        <v>359.62256739636564</v>
      </c>
      <c r="AU14" s="117">
        <f t="shared" si="0"/>
        <v>377.32510542330846</v>
      </c>
      <c r="AV14" s="117">
        <f t="shared" si="0"/>
        <v>374.11241893334028</v>
      </c>
      <c r="AW14" s="117">
        <f t="shared" si="0"/>
        <v>395.46554710921544</v>
      </c>
      <c r="AX14" s="117">
        <f t="shared" si="0"/>
        <v>262.8786932568355</v>
      </c>
      <c r="AY14" s="117">
        <f t="shared" si="0"/>
        <v>262.8786932568355</v>
      </c>
      <c r="AZ14" s="110">
        <f t="shared" si="0"/>
        <v>262.8786932568355</v>
      </c>
      <c r="BA14" s="107">
        <f>SUM($E14:$AZ14)</f>
        <v>13733.081593830913</v>
      </c>
    </row>
    <row r="15" spans="1:53">
      <c r="A15" s="122" t="s">
        <v>123</v>
      </c>
      <c r="B15" s="123">
        <v>1</v>
      </c>
      <c r="C15" s="124" t="s">
        <v>293</v>
      </c>
      <c r="D15" s="124">
        <v>726.24251609767805</v>
      </c>
      <c r="E15" s="124">
        <v>726.24251609767805</v>
      </c>
      <c r="F15" s="124">
        <v>726.24251609767805</v>
      </c>
      <c r="G15" s="124">
        <v>726.24251609767805</v>
      </c>
      <c r="H15" s="124">
        <v>726.24251609767805</v>
      </c>
      <c r="I15" s="124">
        <v>726.24251609767805</v>
      </c>
      <c r="J15" s="124">
        <v>726.24251609767805</v>
      </c>
      <c r="K15" s="124">
        <v>726.24251609767805</v>
      </c>
      <c r="L15" s="124">
        <v>726.24251609767805</v>
      </c>
      <c r="M15" s="124">
        <v>726.24251609767805</v>
      </c>
      <c r="N15" s="124">
        <v>726.24251609767805</v>
      </c>
      <c r="O15" s="124">
        <v>726.24251609767805</v>
      </c>
      <c r="P15" s="124">
        <v>726.24251609767805</v>
      </c>
      <c r="Q15" s="124">
        <v>726.24251609767805</v>
      </c>
      <c r="R15" s="124">
        <v>726.24251609767805</v>
      </c>
      <c r="S15" s="124">
        <v>726.24251609767805</v>
      </c>
      <c r="T15" s="124">
        <v>726.24251609767805</v>
      </c>
      <c r="U15" s="124">
        <v>726.24251609767805</v>
      </c>
      <c r="V15" s="124">
        <v>726.24251609767805</v>
      </c>
      <c r="W15" s="124">
        <v>726.24251609767805</v>
      </c>
      <c r="X15" s="124">
        <v>726.24251609767805</v>
      </c>
      <c r="Y15" s="124">
        <v>726.24251609767805</v>
      </c>
      <c r="Z15" s="124">
        <v>726.24251609767805</v>
      </c>
      <c r="AA15" s="124">
        <v>726.24251609767805</v>
      </c>
      <c r="AB15" s="124">
        <v>726.24251609767805</v>
      </c>
      <c r="AC15" s="124">
        <v>726.24251609767805</v>
      </c>
      <c r="AD15" s="124">
        <v>726.24251609767805</v>
      </c>
      <c r="AE15" s="124">
        <v>726.24251609767805</v>
      </c>
      <c r="AF15" s="124">
        <v>726.24251609767805</v>
      </c>
      <c r="AG15" s="124">
        <v>726.24251609767805</v>
      </c>
      <c r="AH15" s="124">
        <v>726.24251609767805</v>
      </c>
      <c r="AI15" s="124">
        <v>726.24251609767805</v>
      </c>
      <c r="AJ15" s="124">
        <v>726.24251609767805</v>
      </c>
      <c r="AK15" s="124">
        <v>726.24251609767805</v>
      </c>
      <c r="AL15" s="124">
        <v>726.24251609767805</v>
      </c>
      <c r="AM15" s="124">
        <v>726.24251609767805</v>
      </c>
      <c r="AN15" s="124">
        <v>726.24251609767805</v>
      </c>
      <c r="AO15" s="124">
        <v>726.24251609767805</v>
      </c>
      <c r="AP15" s="124">
        <v>726.24251609767805</v>
      </c>
      <c r="AQ15" s="124">
        <v>726.24251609767805</v>
      </c>
      <c r="AR15" s="124">
        <v>726.24251609767805</v>
      </c>
      <c r="AS15" s="124">
        <v>726.24251609767805</v>
      </c>
      <c r="AT15" s="124">
        <v>726.24251609767805</v>
      </c>
      <c r="AU15" s="124">
        <v>726.24251609767805</v>
      </c>
      <c r="AV15" s="124">
        <v>726.24251609767805</v>
      </c>
      <c r="AW15" s="124">
        <v>726.24251609767805</v>
      </c>
      <c r="AX15" s="124">
        <v>726.24251609767805</v>
      </c>
      <c r="AY15" s="124">
        <v>726.24251609767805</v>
      </c>
      <c r="AZ15" s="100">
        <v>0</v>
      </c>
    </row>
    <row r="16" spans="1:53">
      <c r="A16" s="110"/>
      <c r="B16" s="119">
        <v>2</v>
      </c>
      <c r="C16" s="109" t="s">
        <v>293</v>
      </c>
      <c r="D16" s="106"/>
      <c r="E16" s="110">
        <v>0</v>
      </c>
      <c r="F16" s="110">
        <v>0</v>
      </c>
      <c r="G16" s="110">
        <v>0</v>
      </c>
      <c r="H16" s="110">
        <v>0</v>
      </c>
      <c r="I16" s="110">
        <v>0</v>
      </c>
      <c r="J16" s="110"/>
      <c r="K16" s="110">
        <v>0</v>
      </c>
      <c r="L16" s="110">
        <v>0</v>
      </c>
      <c r="M16" s="110">
        <v>0</v>
      </c>
      <c r="N16" s="110"/>
      <c r="O16" s="110"/>
      <c r="P16" s="110">
        <v>0</v>
      </c>
      <c r="Q16" s="110">
        <v>0</v>
      </c>
      <c r="R16" s="110">
        <v>0</v>
      </c>
      <c r="S16" s="110">
        <v>0</v>
      </c>
      <c r="T16" s="110">
        <v>0</v>
      </c>
      <c r="U16" s="110">
        <v>0</v>
      </c>
      <c r="V16" s="110">
        <v>0</v>
      </c>
      <c r="W16" s="110">
        <v>0</v>
      </c>
      <c r="X16" s="110">
        <v>0</v>
      </c>
      <c r="Y16" s="110">
        <v>0</v>
      </c>
      <c r="Z16" s="110">
        <v>0</v>
      </c>
      <c r="AA16" s="110"/>
      <c r="AB16" s="110"/>
      <c r="AC16" s="110">
        <v>0</v>
      </c>
      <c r="AD16" s="110"/>
      <c r="AE16" s="110">
        <v>0</v>
      </c>
      <c r="AF16" s="110"/>
      <c r="AG16" s="110"/>
      <c r="AH16" s="110">
        <v>0</v>
      </c>
      <c r="AI16" s="110"/>
      <c r="AJ16" s="110"/>
      <c r="AK16" s="110"/>
      <c r="AL16" s="110">
        <v>0</v>
      </c>
      <c r="AM16" s="110">
        <v>0</v>
      </c>
      <c r="AN16" s="110">
        <v>0</v>
      </c>
      <c r="AO16" s="110"/>
      <c r="AP16" s="110">
        <v>0</v>
      </c>
      <c r="AQ16" s="110"/>
      <c r="AR16" s="110">
        <v>0</v>
      </c>
      <c r="AS16" s="110">
        <v>0</v>
      </c>
      <c r="AT16" s="110">
        <v>0</v>
      </c>
      <c r="AU16" s="110"/>
      <c r="AV16" s="110"/>
      <c r="AW16" s="110"/>
      <c r="AX16" s="110"/>
      <c r="AY16" s="110"/>
      <c r="AZ16" s="100">
        <v>0</v>
      </c>
      <c r="BA16" s="100">
        <v>0</v>
      </c>
    </row>
    <row r="17" spans="1:53">
      <c r="A17" s="110"/>
      <c r="B17" s="119">
        <v>3</v>
      </c>
      <c r="C17" s="109" t="s">
        <v>293</v>
      </c>
      <c r="D17" s="106">
        <v>0</v>
      </c>
      <c r="E17" s="110">
        <v>0</v>
      </c>
      <c r="F17" s="110">
        <v>0</v>
      </c>
      <c r="G17" s="110">
        <v>0</v>
      </c>
      <c r="H17" s="110">
        <v>0</v>
      </c>
      <c r="I17" s="110"/>
      <c r="J17" s="110"/>
      <c r="K17" s="110"/>
      <c r="L17" s="110"/>
      <c r="M17" s="110"/>
      <c r="N17" s="110"/>
      <c r="O17" s="110"/>
      <c r="P17" s="110">
        <v>0</v>
      </c>
      <c r="Q17" s="110"/>
      <c r="R17" s="110">
        <v>0</v>
      </c>
      <c r="S17" s="110"/>
      <c r="T17" s="110"/>
      <c r="U17" s="110"/>
      <c r="V17" s="110"/>
      <c r="W17" s="110"/>
      <c r="X17" s="110">
        <v>0</v>
      </c>
      <c r="Y17" s="110"/>
      <c r="Z17" s="110"/>
      <c r="AA17" s="110"/>
      <c r="AB17" s="110"/>
      <c r="AC17" s="110">
        <v>0</v>
      </c>
      <c r="AD17" s="110">
        <v>0</v>
      </c>
      <c r="AE17" s="110"/>
      <c r="AF17" s="110"/>
      <c r="AG17" s="110">
        <v>0</v>
      </c>
      <c r="AH17" s="110"/>
      <c r="AI17" s="110"/>
      <c r="AJ17" s="110">
        <v>0</v>
      </c>
      <c r="AK17" s="110"/>
      <c r="AL17" s="110"/>
      <c r="AM17" s="110">
        <v>0</v>
      </c>
      <c r="AN17" s="110"/>
      <c r="AO17" s="110"/>
      <c r="AP17" s="110"/>
      <c r="AQ17" s="110"/>
      <c r="AR17" s="110">
        <v>0</v>
      </c>
      <c r="AS17" s="110"/>
      <c r="AT17" s="110"/>
      <c r="AU17" s="110">
        <v>0</v>
      </c>
      <c r="AV17" s="110"/>
      <c r="AW17" s="110"/>
      <c r="AX17" s="110">
        <v>0</v>
      </c>
      <c r="AY17" s="110"/>
      <c r="AZ17" s="100">
        <v>0</v>
      </c>
      <c r="BA17" s="100">
        <v>0</v>
      </c>
    </row>
    <row r="18" spans="1:53">
      <c r="A18" s="125"/>
      <c r="B18" s="116">
        <v>4</v>
      </c>
      <c r="C18" s="125" t="s">
        <v>293</v>
      </c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</row>
    <row r="20" spans="1:53">
      <c r="A20" s="102" t="s">
        <v>294</v>
      </c>
    </row>
    <row r="21" spans="1:53">
      <c r="A21" s="126" t="s">
        <v>125</v>
      </c>
      <c r="B21" s="123">
        <v>1</v>
      </c>
      <c r="C21" s="124" t="s">
        <v>293</v>
      </c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</row>
    <row r="22" spans="1:53">
      <c r="A22" s="109"/>
      <c r="B22" s="120">
        <v>2</v>
      </c>
      <c r="C22" s="110" t="s">
        <v>293</v>
      </c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</row>
    <row r="23" spans="1:53">
      <c r="A23" s="109"/>
      <c r="B23" s="127">
        <v>3</v>
      </c>
      <c r="C23" s="110" t="s">
        <v>293</v>
      </c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</row>
    <row r="24" spans="1:53">
      <c r="A24" s="128"/>
      <c r="B24" s="129">
        <v>4</v>
      </c>
      <c r="C24" s="128" t="s">
        <v>293</v>
      </c>
      <c r="D24" s="125">
        <v>0</v>
      </c>
      <c r="E24" s="125">
        <v>0</v>
      </c>
      <c r="F24" s="125">
        <v>0</v>
      </c>
      <c r="G24" s="125">
        <v>0</v>
      </c>
      <c r="H24" s="125">
        <v>0</v>
      </c>
      <c r="I24" s="125">
        <v>0</v>
      </c>
      <c r="J24" s="125">
        <v>0</v>
      </c>
      <c r="K24" s="125">
        <v>0</v>
      </c>
      <c r="L24" s="125">
        <v>0</v>
      </c>
      <c r="M24" s="125">
        <v>0</v>
      </c>
      <c r="N24" s="125">
        <v>0</v>
      </c>
      <c r="O24" s="125">
        <v>0</v>
      </c>
      <c r="P24" s="125">
        <v>0</v>
      </c>
      <c r="Q24" s="125">
        <v>0</v>
      </c>
      <c r="R24" s="125">
        <v>0</v>
      </c>
      <c r="S24" s="125">
        <v>0</v>
      </c>
      <c r="T24" s="125">
        <v>0</v>
      </c>
      <c r="U24" s="125">
        <v>0</v>
      </c>
      <c r="V24" s="125">
        <v>0</v>
      </c>
      <c r="W24" s="125">
        <v>0</v>
      </c>
      <c r="X24" s="125">
        <v>0</v>
      </c>
      <c r="Y24" s="125">
        <v>0</v>
      </c>
      <c r="Z24" s="125">
        <v>0</v>
      </c>
      <c r="AA24" s="125">
        <v>0</v>
      </c>
      <c r="AB24" s="125">
        <v>0</v>
      </c>
      <c r="AC24" s="125">
        <v>0</v>
      </c>
      <c r="AD24" s="125">
        <v>0</v>
      </c>
      <c r="AE24" s="125">
        <v>0</v>
      </c>
      <c r="AF24" s="125">
        <v>0</v>
      </c>
      <c r="AG24" s="125">
        <v>0</v>
      </c>
      <c r="AH24" s="125">
        <v>0</v>
      </c>
      <c r="AI24" s="125">
        <v>0</v>
      </c>
      <c r="AJ24" s="125">
        <v>0</v>
      </c>
      <c r="AK24" s="125">
        <v>0</v>
      </c>
      <c r="AL24" s="125">
        <v>0</v>
      </c>
      <c r="AM24" s="125">
        <v>0</v>
      </c>
      <c r="AN24" s="125">
        <v>0</v>
      </c>
      <c r="AO24" s="125">
        <v>0</v>
      </c>
      <c r="AP24" s="125">
        <v>0</v>
      </c>
      <c r="AQ24" s="125">
        <v>0</v>
      </c>
      <c r="AR24" s="125">
        <v>0</v>
      </c>
      <c r="AS24" s="125">
        <v>0</v>
      </c>
      <c r="AT24" s="125">
        <v>0</v>
      </c>
      <c r="AU24" s="125">
        <v>0</v>
      </c>
      <c r="AV24" s="125">
        <v>0</v>
      </c>
      <c r="AW24" s="125">
        <v>0</v>
      </c>
      <c r="AX24" s="125">
        <v>0</v>
      </c>
      <c r="AY24" s="125">
        <v>0</v>
      </c>
    </row>
    <row r="25" spans="1:53">
      <c r="A25" s="126" t="s">
        <v>133</v>
      </c>
      <c r="B25" s="123">
        <v>1</v>
      </c>
      <c r="C25" s="109" t="s">
        <v>293</v>
      </c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</row>
    <row r="26" spans="1:53">
      <c r="A26" s="109"/>
      <c r="B26" s="119">
        <v>2</v>
      </c>
      <c r="C26" s="109" t="s">
        <v>293</v>
      </c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</row>
    <row r="27" spans="1:53">
      <c r="A27" s="109"/>
      <c r="B27" s="120">
        <v>3</v>
      </c>
      <c r="C27" s="109" t="s">
        <v>293</v>
      </c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</row>
    <row r="28" spans="1:53">
      <c r="A28" s="109"/>
      <c r="B28" s="120">
        <v>4</v>
      </c>
      <c r="C28" s="109" t="s">
        <v>293</v>
      </c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</row>
    <row r="29" spans="1:53">
      <c r="A29" s="109"/>
      <c r="B29" s="127">
        <v>5</v>
      </c>
      <c r="C29" s="109" t="s">
        <v>293</v>
      </c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</row>
    <row r="30" spans="1:53">
      <c r="A30" s="109"/>
      <c r="B30" s="127">
        <v>6</v>
      </c>
      <c r="C30" s="109" t="s">
        <v>293</v>
      </c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</row>
    <row r="31" spans="1:53">
      <c r="A31" s="109"/>
      <c r="B31" s="130">
        <v>7</v>
      </c>
      <c r="C31" s="109" t="s">
        <v>293</v>
      </c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</row>
    <row r="32" spans="1:53">
      <c r="A32" s="128"/>
      <c r="B32" s="129">
        <v>8</v>
      </c>
      <c r="C32" s="128" t="s">
        <v>293</v>
      </c>
      <c r="D32" s="125">
        <v>0</v>
      </c>
      <c r="E32" s="125">
        <v>0</v>
      </c>
      <c r="F32" s="125">
        <v>0</v>
      </c>
      <c r="G32" s="125">
        <v>0</v>
      </c>
      <c r="H32" s="125">
        <v>0</v>
      </c>
      <c r="I32" s="125">
        <v>0</v>
      </c>
      <c r="J32" s="125">
        <v>0</v>
      </c>
      <c r="K32" s="125">
        <v>0</v>
      </c>
      <c r="L32" s="125">
        <v>0</v>
      </c>
      <c r="M32" s="125">
        <v>0</v>
      </c>
      <c r="N32" s="125">
        <v>0</v>
      </c>
      <c r="O32" s="125">
        <v>0</v>
      </c>
      <c r="P32" s="125">
        <v>0</v>
      </c>
      <c r="Q32" s="125">
        <v>0</v>
      </c>
      <c r="R32" s="125">
        <v>0</v>
      </c>
      <c r="S32" s="125">
        <v>0</v>
      </c>
      <c r="T32" s="125">
        <v>0</v>
      </c>
      <c r="U32" s="125">
        <v>0</v>
      </c>
      <c r="V32" s="125">
        <v>0</v>
      </c>
      <c r="W32" s="125">
        <v>0</v>
      </c>
      <c r="X32" s="125">
        <v>0</v>
      </c>
      <c r="Y32" s="125">
        <v>0</v>
      </c>
      <c r="Z32" s="125">
        <v>0</v>
      </c>
      <c r="AA32" s="125">
        <v>0</v>
      </c>
      <c r="AB32" s="125">
        <v>0</v>
      </c>
      <c r="AC32" s="125">
        <v>0</v>
      </c>
      <c r="AD32" s="125">
        <v>0</v>
      </c>
      <c r="AE32" s="125">
        <v>0</v>
      </c>
      <c r="AF32" s="125">
        <v>0</v>
      </c>
      <c r="AG32" s="125">
        <v>0</v>
      </c>
      <c r="AH32" s="125">
        <v>0</v>
      </c>
      <c r="AI32" s="125">
        <v>0</v>
      </c>
      <c r="AJ32" s="125">
        <v>0</v>
      </c>
      <c r="AK32" s="125">
        <v>0</v>
      </c>
      <c r="AL32" s="125">
        <v>0</v>
      </c>
      <c r="AM32" s="125">
        <v>0</v>
      </c>
      <c r="AN32" s="125">
        <v>0</v>
      </c>
      <c r="AO32" s="125">
        <v>0</v>
      </c>
      <c r="AP32" s="125">
        <v>0</v>
      </c>
      <c r="AQ32" s="125">
        <v>0</v>
      </c>
      <c r="AR32" s="125">
        <v>0</v>
      </c>
      <c r="AS32" s="125">
        <v>0</v>
      </c>
      <c r="AT32" s="125">
        <v>0</v>
      </c>
      <c r="AU32" s="125">
        <v>0</v>
      </c>
      <c r="AV32" s="125">
        <v>0</v>
      </c>
      <c r="AW32" s="125">
        <v>0</v>
      </c>
      <c r="AX32" s="125">
        <v>0</v>
      </c>
      <c r="AY32" s="125">
        <v>0</v>
      </c>
    </row>
    <row r="33" spans="1:51">
      <c r="A33" s="131" t="s">
        <v>134</v>
      </c>
      <c r="B33" s="119">
        <v>1</v>
      </c>
      <c r="C33" s="109" t="s">
        <v>293</v>
      </c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</row>
    <row r="34" spans="1:51">
      <c r="A34" s="109"/>
      <c r="B34" s="119">
        <v>2</v>
      </c>
      <c r="C34" s="109" t="s">
        <v>293</v>
      </c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</row>
    <row r="35" spans="1:51">
      <c r="A35" s="109"/>
      <c r="B35" s="119">
        <v>3</v>
      </c>
      <c r="C35" s="109" t="s">
        <v>293</v>
      </c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</row>
    <row r="36" spans="1:51">
      <c r="A36" s="109"/>
      <c r="B36" s="120">
        <v>4</v>
      </c>
      <c r="C36" s="109" t="s">
        <v>293</v>
      </c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</row>
    <row r="37" spans="1:51">
      <c r="A37" s="109"/>
      <c r="B37" s="120">
        <v>5</v>
      </c>
      <c r="C37" s="109" t="s">
        <v>293</v>
      </c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</row>
    <row r="38" spans="1:51">
      <c r="A38" s="109"/>
      <c r="B38" s="120">
        <v>6</v>
      </c>
      <c r="C38" s="109" t="s">
        <v>293</v>
      </c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</row>
    <row r="39" spans="1:51">
      <c r="A39" s="109"/>
      <c r="B39" s="127">
        <v>7</v>
      </c>
      <c r="C39" s="109" t="s">
        <v>293</v>
      </c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</row>
    <row r="40" spans="1:51">
      <c r="A40" s="109"/>
      <c r="B40" s="127">
        <v>8</v>
      </c>
      <c r="C40" s="109" t="s">
        <v>293</v>
      </c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</row>
    <row r="41" spans="1:51">
      <c r="A41" s="109"/>
      <c r="B41" s="127">
        <v>9</v>
      </c>
      <c r="C41" s="109" t="s">
        <v>293</v>
      </c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</row>
    <row r="42" spans="1:51">
      <c r="A42" s="109"/>
      <c r="B42" s="130">
        <v>10</v>
      </c>
      <c r="C42" s="109" t="s">
        <v>293</v>
      </c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</row>
    <row r="43" spans="1:51">
      <c r="A43" s="109"/>
      <c r="B43" s="130">
        <v>11</v>
      </c>
      <c r="C43" s="109" t="s">
        <v>293</v>
      </c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</row>
    <row r="44" spans="1:51">
      <c r="A44" s="109"/>
      <c r="B44" s="130">
        <v>12</v>
      </c>
      <c r="C44" s="128" t="s">
        <v>293</v>
      </c>
      <c r="D44" s="106">
        <v>0</v>
      </c>
      <c r="E44" s="106">
        <v>0</v>
      </c>
      <c r="F44" s="106">
        <v>0</v>
      </c>
      <c r="G44" s="106">
        <v>0</v>
      </c>
      <c r="H44" s="106">
        <v>0</v>
      </c>
      <c r="I44" s="106">
        <v>0</v>
      </c>
      <c r="J44" s="106">
        <v>0</v>
      </c>
      <c r="K44" s="106">
        <v>0</v>
      </c>
      <c r="L44" s="106">
        <v>0</v>
      </c>
      <c r="M44" s="106">
        <v>0</v>
      </c>
      <c r="N44" s="106">
        <v>0</v>
      </c>
      <c r="O44" s="106">
        <v>0</v>
      </c>
      <c r="P44" s="106">
        <v>0</v>
      </c>
      <c r="Q44" s="106">
        <v>0</v>
      </c>
      <c r="R44" s="106">
        <v>0</v>
      </c>
      <c r="S44" s="106">
        <v>0</v>
      </c>
      <c r="T44" s="106">
        <v>0</v>
      </c>
      <c r="U44" s="106">
        <v>0</v>
      </c>
      <c r="V44" s="106">
        <v>0</v>
      </c>
      <c r="W44" s="106">
        <v>0</v>
      </c>
      <c r="X44" s="106">
        <v>0</v>
      </c>
      <c r="Y44" s="106">
        <v>0</v>
      </c>
      <c r="Z44" s="106">
        <v>0</v>
      </c>
      <c r="AA44" s="106">
        <v>0</v>
      </c>
      <c r="AB44" s="106">
        <v>0</v>
      </c>
      <c r="AC44" s="106">
        <v>0</v>
      </c>
      <c r="AD44" s="106">
        <v>0</v>
      </c>
      <c r="AE44" s="106">
        <v>0</v>
      </c>
      <c r="AF44" s="106">
        <v>0</v>
      </c>
      <c r="AG44" s="106">
        <v>0</v>
      </c>
      <c r="AH44" s="106">
        <v>0</v>
      </c>
      <c r="AI44" s="106">
        <v>0</v>
      </c>
      <c r="AJ44" s="106">
        <v>0</v>
      </c>
      <c r="AK44" s="106">
        <v>0</v>
      </c>
      <c r="AL44" s="106">
        <v>0</v>
      </c>
      <c r="AM44" s="106">
        <v>0</v>
      </c>
      <c r="AN44" s="106">
        <v>0</v>
      </c>
      <c r="AO44" s="106">
        <v>0</v>
      </c>
      <c r="AP44" s="106">
        <v>0</v>
      </c>
      <c r="AQ44" s="106">
        <v>0</v>
      </c>
      <c r="AR44" s="106">
        <v>0</v>
      </c>
      <c r="AS44" s="106">
        <v>0</v>
      </c>
      <c r="AT44" s="106">
        <v>0</v>
      </c>
      <c r="AU44" s="106">
        <v>0</v>
      </c>
      <c r="AV44" s="106">
        <v>0</v>
      </c>
      <c r="AW44" s="106">
        <v>0</v>
      </c>
      <c r="AX44" s="106">
        <v>0</v>
      </c>
      <c r="AY44" s="106">
        <v>0</v>
      </c>
    </row>
    <row r="45" spans="1:51">
      <c r="A45" s="126" t="s">
        <v>123</v>
      </c>
      <c r="B45" s="123">
        <v>1</v>
      </c>
      <c r="C45" s="109" t="s">
        <v>293</v>
      </c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</row>
    <row r="46" spans="1:51">
      <c r="A46" s="109"/>
      <c r="B46" s="119">
        <v>2</v>
      </c>
      <c r="C46" s="109" t="s">
        <v>293</v>
      </c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</row>
    <row r="47" spans="1:51">
      <c r="A47" s="109"/>
      <c r="B47" s="119">
        <v>3</v>
      </c>
      <c r="C47" s="109" t="s">
        <v>293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</row>
    <row r="48" spans="1:51">
      <c r="A48" s="109"/>
      <c r="B48" s="119">
        <v>4</v>
      </c>
      <c r="C48" s="109" t="s">
        <v>293</v>
      </c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</row>
    <row r="49" spans="1:51">
      <c r="A49" s="109"/>
      <c r="B49" s="119">
        <v>5</v>
      </c>
      <c r="C49" s="109" t="s">
        <v>293</v>
      </c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</row>
    <row r="50" spans="1:51">
      <c r="A50" s="109"/>
      <c r="B50" s="119">
        <v>6</v>
      </c>
      <c r="C50" s="109" t="s">
        <v>293</v>
      </c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0"/>
      <c r="AU50" s="110"/>
      <c r="AV50" s="110"/>
      <c r="AW50" s="110"/>
      <c r="AX50" s="110"/>
      <c r="AY50" s="110"/>
    </row>
    <row r="51" spans="1:51">
      <c r="A51" s="109"/>
      <c r="B51" s="119">
        <v>7</v>
      </c>
      <c r="C51" s="109" t="s">
        <v>293</v>
      </c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R51" s="110"/>
      <c r="AS51" s="110"/>
      <c r="AT51" s="110"/>
      <c r="AU51" s="110"/>
      <c r="AV51" s="110"/>
      <c r="AW51" s="110"/>
      <c r="AX51" s="110"/>
      <c r="AY51" s="110"/>
    </row>
    <row r="52" spans="1:51">
      <c r="A52" s="109"/>
      <c r="B52" s="119">
        <v>8</v>
      </c>
      <c r="C52" s="109" t="s">
        <v>293</v>
      </c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0"/>
      <c r="AT52" s="110"/>
      <c r="AU52" s="110"/>
      <c r="AV52" s="110"/>
      <c r="AW52" s="110"/>
      <c r="AX52" s="110"/>
      <c r="AY52" s="110"/>
    </row>
    <row r="53" spans="1:51">
      <c r="A53" s="109"/>
      <c r="B53" s="119">
        <v>9</v>
      </c>
      <c r="C53" s="109" t="s">
        <v>293</v>
      </c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  <c r="AO53" s="110"/>
      <c r="AP53" s="110"/>
      <c r="AQ53" s="110"/>
      <c r="AR53" s="110"/>
      <c r="AS53" s="110"/>
      <c r="AT53" s="110"/>
      <c r="AU53" s="110"/>
      <c r="AV53" s="110"/>
      <c r="AW53" s="110"/>
      <c r="AX53" s="110"/>
      <c r="AY53" s="110"/>
    </row>
    <row r="54" spans="1:51">
      <c r="A54" s="109"/>
      <c r="B54" s="119">
        <v>10</v>
      </c>
      <c r="C54" s="109" t="s">
        <v>293</v>
      </c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10"/>
      <c r="AQ54" s="110"/>
      <c r="AR54" s="110"/>
      <c r="AS54" s="110"/>
      <c r="AT54" s="110"/>
      <c r="AU54" s="110"/>
      <c r="AV54" s="110"/>
      <c r="AW54" s="110"/>
      <c r="AX54" s="110"/>
      <c r="AY54" s="110"/>
    </row>
    <row r="55" spans="1:51">
      <c r="A55" s="109"/>
      <c r="B55" s="119">
        <v>11</v>
      </c>
      <c r="C55" s="109" t="s">
        <v>293</v>
      </c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0"/>
      <c r="AR55" s="110"/>
      <c r="AS55" s="110"/>
      <c r="AT55" s="110"/>
      <c r="AU55" s="110"/>
      <c r="AV55" s="110"/>
      <c r="AW55" s="110"/>
      <c r="AX55" s="110"/>
      <c r="AY55" s="110"/>
    </row>
    <row r="56" spans="1:51">
      <c r="A56" s="109"/>
      <c r="B56" s="119">
        <v>12</v>
      </c>
      <c r="C56" s="109" t="s">
        <v>293</v>
      </c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10"/>
      <c r="AU56" s="110"/>
      <c r="AV56" s="110"/>
      <c r="AW56" s="110"/>
      <c r="AX56" s="110"/>
      <c r="AY56" s="110"/>
    </row>
    <row r="57" spans="1:51">
      <c r="A57" s="109"/>
      <c r="B57" s="120">
        <v>13</v>
      </c>
      <c r="C57" s="109" t="s">
        <v>293</v>
      </c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</row>
    <row r="58" spans="1:51">
      <c r="A58" s="109"/>
      <c r="B58" s="120">
        <v>14</v>
      </c>
      <c r="C58" s="109" t="s">
        <v>293</v>
      </c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10"/>
      <c r="AT58" s="110"/>
      <c r="AU58" s="110"/>
      <c r="AV58" s="110"/>
      <c r="AW58" s="110"/>
      <c r="AX58" s="110"/>
      <c r="AY58" s="110"/>
    </row>
    <row r="59" spans="1:51">
      <c r="A59" s="109"/>
      <c r="B59" s="120">
        <v>15</v>
      </c>
      <c r="C59" s="109" t="s">
        <v>293</v>
      </c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  <c r="AS59" s="110"/>
      <c r="AT59" s="110"/>
      <c r="AU59" s="110"/>
      <c r="AV59" s="110"/>
      <c r="AW59" s="110"/>
      <c r="AX59" s="110"/>
      <c r="AY59" s="110"/>
    </row>
    <row r="60" spans="1:51">
      <c r="A60" s="109"/>
      <c r="B60" s="120">
        <v>16</v>
      </c>
      <c r="C60" s="109" t="s">
        <v>293</v>
      </c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10"/>
      <c r="AU60" s="110"/>
      <c r="AV60" s="110"/>
      <c r="AW60" s="110"/>
      <c r="AX60" s="110"/>
      <c r="AY60" s="110"/>
    </row>
    <row r="61" spans="1:51">
      <c r="A61" s="109"/>
      <c r="B61" s="120">
        <v>17</v>
      </c>
      <c r="C61" s="109" t="s">
        <v>293</v>
      </c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  <c r="AS61" s="110"/>
      <c r="AT61" s="110"/>
      <c r="AU61" s="110"/>
      <c r="AV61" s="110"/>
      <c r="AW61" s="110"/>
      <c r="AX61" s="110"/>
      <c r="AY61" s="110"/>
    </row>
    <row r="62" spans="1:51">
      <c r="A62" s="109"/>
      <c r="B62" s="120">
        <v>18</v>
      </c>
      <c r="C62" s="109" t="s">
        <v>293</v>
      </c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</row>
    <row r="63" spans="1:51">
      <c r="A63" s="109"/>
      <c r="B63" s="120">
        <v>19</v>
      </c>
      <c r="C63" s="109" t="s">
        <v>293</v>
      </c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0"/>
      <c r="AK63" s="110"/>
      <c r="AL63" s="110"/>
      <c r="AM63" s="110"/>
      <c r="AN63" s="110"/>
      <c r="AO63" s="110"/>
      <c r="AP63" s="110"/>
      <c r="AQ63" s="110"/>
      <c r="AR63" s="110"/>
      <c r="AS63" s="110"/>
      <c r="AT63" s="110"/>
      <c r="AU63" s="110"/>
      <c r="AV63" s="110"/>
      <c r="AW63" s="110"/>
      <c r="AX63" s="110"/>
      <c r="AY63" s="110"/>
    </row>
    <row r="64" spans="1:51">
      <c r="A64" s="109"/>
      <c r="B64" s="120">
        <v>20</v>
      </c>
      <c r="C64" s="109" t="s">
        <v>293</v>
      </c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  <c r="AS64" s="110"/>
      <c r="AT64" s="110"/>
      <c r="AU64" s="110"/>
      <c r="AV64" s="110"/>
      <c r="AW64" s="110"/>
      <c r="AX64" s="110"/>
      <c r="AY64" s="110"/>
    </row>
    <row r="65" spans="1:51">
      <c r="A65" s="109"/>
      <c r="B65" s="120">
        <v>21</v>
      </c>
      <c r="C65" s="109" t="s">
        <v>293</v>
      </c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110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</row>
    <row r="66" spans="1:51">
      <c r="A66" s="109"/>
      <c r="B66" s="120">
        <v>22</v>
      </c>
      <c r="C66" s="109" t="s">
        <v>293</v>
      </c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  <c r="AS66" s="110"/>
      <c r="AT66" s="110"/>
      <c r="AU66" s="110"/>
      <c r="AV66" s="110"/>
      <c r="AW66" s="110"/>
      <c r="AX66" s="110"/>
      <c r="AY66" s="110"/>
    </row>
    <row r="67" spans="1:51">
      <c r="A67" s="109"/>
      <c r="B67" s="120">
        <v>23</v>
      </c>
      <c r="C67" s="109" t="s">
        <v>293</v>
      </c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  <c r="AK67" s="110"/>
      <c r="AL67" s="110"/>
      <c r="AM67" s="110"/>
      <c r="AN67" s="110"/>
      <c r="AO67" s="110"/>
      <c r="AP67" s="110"/>
      <c r="AQ67" s="110"/>
      <c r="AR67" s="110"/>
      <c r="AS67" s="110"/>
      <c r="AT67" s="110"/>
      <c r="AU67" s="110"/>
      <c r="AV67" s="110"/>
      <c r="AW67" s="110"/>
      <c r="AX67" s="110"/>
      <c r="AY67" s="110"/>
    </row>
    <row r="68" spans="1:51">
      <c r="A68" s="109"/>
      <c r="B68" s="120">
        <v>24</v>
      </c>
      <c r="C68" s="109" t="s">
        <v>293</v>
      </c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10"/>
      <c r="AU68" s="110"/>
      <c r="AV68" s="110"/>
      <c r="AW68" s="110"/>
      <c r="AX68" s="110"/>
      <c r="AY68" s="110"/>
    </row>
    <row r="69" spans="1:51">
      <c r="A69" s="109"/>
      <c r="B69" s="127">
        <v>25</v>
      </c>
      <c r="C69" s="109" t="s">
        <v>293</v>
      </c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10"/>
      <c r="AO69" s="110"/>
      <c r="AP69" s="110"/>
      <c r="AQ69" s="110"/>
      <c r="AR69" s="110"/>
      <c r="AS69" s="110"/>
      <c r="AT69" s="110"/>
      <c r="AU69" s="110"/>
      <c r="AV69" s="110"/>
      <c r="AW69" s="110"/>
      <c r="AX69" s="110"/>
      <c r="AY69" s="110"/>
    </row>
    <row r="70" spans="1:51">
      <c r="A70" s="109"/>
      <c r="B70" s="127">
        <v>26</v>
      </c>
      <c r="C70" s="109" t="s">
        <v>293</v>
      </c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0"/>
      <c r="AT70" s="110"/>
      <c r="AU70" s="110"/>
      <c r="AV70" s="110"/>
      <c r="AW70" s="110"/>
      <c r="AX70" s="110"/>
      <c r="AY70" s="110"/>
    </row>
    <row r="71" spans="1:51">
      <c r="A71" s="109"/>
      <c r="B71" s="127">
        <v>27</v>
      </c>
      <c r="C71" s="109" t="s">
        <v>293</v>
      </c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0"/>
      <c r="AO71" s="110"/>
      <c r="AP71" s="110"/>
      <c r="AQ71" s="110"/>
      <c r="AR71" s="110"/>
      <c r="AS71" s="110"/>
      <c r="AT71" s="110"/>
      <c r="AU71" s="110"/>
      <c r="AV71" s="110"/>
      <c r="AW71" s="110"/>
      <c r="AX71" s="110"/>
      <c r="AY71" s="110"/>
    </row>
    <row r="72" spans="1:51">
      <c r="A72" s="109"/>
      <c r="B72" s="127">
        <v>28</v>
      </c>
      <c r="C72" s="109" t="s">
        <v>293</v>
      </c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10"/>
      <c r="AU72" s="110"/>
      <c r="AV72" s="110"/>
      <c r="AW72" s="110"/>
      <c r="AX72" s="110"/>
      <c r="AY72" s="110"/>
    </row>
    <row r="73" spans="1:51">
      <c r="A73" s="109"/>
      <c r="B73" s="127">
        <v>29</v>
      </c>
      <c r="C73" s="109" t="s">
        <v>293</v>
      </c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110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</row>
    <row r="74" spans="1:51">
      <c r="A74" s="109"/>
      <c r="B74" s="127">
        <v>30</v>
      </c>
      <c r="C74" s="109" t="s">
        <v>293</v>
      </c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  <c r="AO74" s="110"/>
      <c r="AP74" s="110"/>
      <c r="AQ74" s="110"/>
      <c r="AR74" s="110"/>
      <c r="AS74" s="110"/>
      <c r="AT74" s="110"/>
      <c r="AU74" s="110"/>
      <c r="AV74" s="110"/>
      <c r="AW74" s="110"/>
      <c r="AX74" s="110"/>
      <c r="AY74" s="110"/>
    </row>
    <row r="75" spans="1:51">
      <c r="A75" s="109"/>
      <c r="B75" s="127">
        <v>31</v>
      </c>
      <c r="C75" s="109" t="s">
        <v>293</v>
      </c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110"/>
      <c r="AK75" s="110"/>
      <c r="AL75" s="110"/>
      <c r="AM75" s="110"/>
      <c r="AN75" s="110"/>
      <c r="AO75" s="110"/>
      <c r="AP75" s="110"/>
      <c r="AQ75" s="110"/>
      <c r="AR75" s="110"/>
      <c r="AS75" s="110"/>
      <c r="AT75" s="110"/>
      <c r="AU75" s="110"/>
      <c r="AV75" s="110"/>
      <c r="AW75" s="110"/>
      <c r="AX75" s="110"/>
      <c r="AY75" s="110"/>
    </row>
    <row r="76" spans="1:51">
      <c r="A76" s="109"/>
      <c r="B76" s="127">
        <v>32</v>
      </c>
      <c r="C76" s="109" t="s">
        <v>293</v>
      </c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  <c r="AL76" s="110"/>
      <c r="AM76" s="110"/>
      <c r="AN76" s="110"/>
      <c r="AO76" s="110"/>
      <c r="AP76" s="110"/>
      <c r="AQ76" s="110"/>
      <c r="AR76" s="110"/>
      <c r="AS76" s="110"/>
      <c r="AT76" s="110"/>
      <c r="AU76" s="110"/>
      <c r="AV76" s="110"/>
      <c r="AW76" s="110"/>
      <c r="AX76" s="110"/>
      <c r="AY76" s="110"/>
    </row>
    <row r="77" spans="1:51">
      <c r="A77" s="109"/>
      <c r="B77" s="127">
        <v>33</v>
      </c>
      <c r="C77" s="109" t="s">
        <v>293</v>
      </c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110"/>
      <c r="AK77" s="110"/>
      <c r="AL77" s="110"/>
      <c r="AM77" s="110"/>
      <c r="AN77" s="110"/>
      <c r="AO77" s="110"/>
      <c r="AP77" s="110"/>
      <c r="AQ77" s="110"/>
      <c r="AR77" s="110"/>
      <c r="AS77" s="110"/>
      <c r="AT77" s="110"/>
      <c r="AU77" s="110"/>
      <c r="AV77" s="110"/>
      <c r="AW77" s="110"/>
      <c r="AX77" s="110"/>
      <c r="AY77" s="110"/>
    </row>
    <row r="78" spans="1:51">
      <c r="A78" s="109"/>
      <c r="B78" s="127">
        <v>34</v>
      </c>
      <c r="C78" s="109" t="s">
        <v>293</v>
      </c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  <c r="AK78" s="110"/>
      <c r="AL78" s="110"/>
      <c r="AM78" s="110"/>
      <c r="AN78" s="110"/>
      <c r="AO78" s="110"/>
      <c r="AP78" s="110"/>
      <c r="AQ78" s="110"/>
      <c r="AR78" s="110"/>
      <c r="AS78" s="110"/>
      <c r="AT78" s="110"/>
      <c r="AU78" s="110"/>
      <c r="AV78" s="110"/>
      <c r="AW78" s="110"/>
      <c r="AX78" s="110"/>
      <c r="AY78" s="110"/>
    </row>
    <row r="79" spans="1:51">
      <c r="A79" s="109"/>
      <c r="B79" s="127">
        <v>35</v>
      </c>
      <c r="C79" s="109" t="s">
        <v>293</v>
      </c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  <c r="AL79" s="110"/>
      <c r="AM79" s="110"/>
      <c r="AN79" s="110"/>
      <c r="AO79" s="110"/>
      <c r="AP79" s="110"/>
      <c r="AQ79" s="110"/>
      <c r="AR79" s="110"/>
      <c r="AS79" s="110"/>
      <c r="AT79" s="110"/>
      <c r="AU79" s="110"/>
      <c r="AV79" s="110"/>
      <c r="AW79" s="110"/>
      <c r="AX79" s="110"/>
      <c r="AY79" s="110"/>
    </row>
    <row r="80" spans="1:51">
      <c r="A80" s="109"/>
      <c r="B80" s="127">
        <v>36</v>
      </c>
      <c r="C80" s="109" t="s">
        <v>293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10"/>
      <c r="AN80" s="110"/>
      <c r="AO80" s="110"/>
      <c r="AP80" s="110"/>
      <c r="AQ80" s="110"/>
      <c r="AR80" s="110"/>
      <c r="AS80" s="110"/>
      <c r="AT80" s="110"/>
      <c r="AU80" s="110"/>
      <c r="AV80" s="110"/>
      <c r="AW80" s="110"/>
      <c r="AX80" s="110"/>
      <c r="AY80" s="110"/>
    </row>
    <row r="81" spans="1:52">
      <c r="A81" s="109"/>
      <c r="B81" s="130">
        <v>37</v>
      </c>
      <c r="C81" s="109" t="s">
        <v>293</v>
      </c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110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</row>
    <row r="82" spans="1:52">
      <c r="A82" s="109"/>
      <c r="B82" s="130">
        <v>38</v>
      </c>
      <c r="C82" s="109" t="s">
        <v>293</v>
      </c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10"/>
      <c r="AP82" s="110"/>
      <c r="AQ82" s="110"/>
      <c r="AR82" s="110"/>
      <c r="AS82" s="110"/>
      <c r="AT82" s="110"/>
      <c r="AU82" s="110"/>
      <c r="AV82" s="110"/>
      <c r="AW82" s="110"/>
      <c r="AX82" s="110"/>
      <c r="AY82" s="110"/>
    </row>
    <row r="83" spans="1:52">
      <c r="A83" s="109"/>
      <c r="B83" s="130">
        <v>39</v>
      </c>
      <c r="C83" s="109" t="s">
        <v>293</v>
      </c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  <c r="AI83" s="110"/>
      <c r="AJ83" s="110"/>
      <c r="AK83" s="110"/>
      <c r="AL83" s="110"/>
      <c r="AM83" s="110"/>
      <c r="AN83" s="110"/>
      <c r="AO83" s="110"/>
      <c r="AP83" s="110"/>
      <c r="AQ83" s="110"/>
      <c r="AR83" s="110"/>
      <c r="AS83" s="110"/>
      <c r="AT83" s="110"/>
      <c r="AU83" s="110"/>
      <c r="AV83" s="110"/>
      <c r="AW83" s="110"/>
      <c r="AX83" s="110"/>
      <c r="AY83" s="110"/>
    </row>
    <row r="84" spans="1:52">
      <c r="A84" s="109"/>
      <c r="B84" s="130">
        <v>40</v>
      </c>
      <c r="C84" s="109" t="s">
        <v>293</v>
      </c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  <c r="AK84" s="110"/>
      <c r="AL84" s="110"/>
      <c r="AM84" s="110"/>
      <c r="AN84" s="110"/>
      <c r="AO84" s="110"/>
      <c r="AP84" s="110"/>
      <c r="AQ84" s="110"/>
      <c r="AR84" s="110"/>
      <c r="AS84" s="110"/>
      <c r="AT84" s="110"/>
      <c r="AU84" s="110"/>
      <c r="AV84" s="110"/>
      <c r="AW84" s="110"/>
      <c r="AX84" s="110"/>
      <c r="AY84" s="110"/>
    </row>
    <row r="85" spans="1:52">
      <c r="A85" s="109"/>
      <c r="B85" s="130">
        <v>41</v>
      </c>
      <c r="C85" s="109" t="s">
        <v>293</v>
      </c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110"/>
      <c r="AK85" s="110"/>
      <c r="AL85" s="110"/>
      <c r="AM85" s="110"/>
      <c r="AN85" s="110"/>
      <c r="AO85" s="110"/>
      <c r="AP85" s="110"/>
      <c r="AQ85" s="110"/>
      <c r="AR85" s="110"/>
      <c r="AS85" s="110"/>
      <c r="AT85" s="110"/>
      <c r="AU85" s="110"/>
      <c r="AV85" s="110"/>
      <c r="AW85" s="110"/>
      <c r="AX85" s="110"/>
      <c r="AY85" s="110"/>
    </row>
    <row r="86" spans="1:52">
      <c r="A86" s="109"/>
      <c r="B86" s="130">
        <v>42</v>
      </c>
      <c r="C86" s="109" t="s">
        <v>293</v>
      </c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  <c r="AK86" s="110"/>
      <c r="AL86" s="110"/>
      <c r="AM86" s="110"/>
      <c r="AN86" s="110"/>
      <c r="AO86" s="110"/>
      <c r="AP86" s="110"/>
      <c r="AQ86" s="110"/>
      <c r="AR86" s="110"/>
      <c r="AS86" s="110"/>
      <c r="AT86" s="110"/>
      <c r="AU86" s="110"/>
      <c r="AV86" s="110"/>
      <c r="AW86" s="110"/>
      <c r="AX86" s="110"/>
      <c r="AY86" s="110"/>
    </row>
    <row r="87" spans="1:52">
      <c r="A87" s="109"/>
      <c r="B87" s="130">
        <v>43</v>
      </c>
      <c r="C87" s="109" t="s">
        <v>293</v>
      </c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  <c r="AK87" s="110"/>
      <c r="AL87" s="110"/>
      <c r="AM87" s="110"/>
      <c r="AN87" s="110"/>
      <c r="AO87" s="110"/>
      <c r="AP87" s="110"/>
      <c r="AQ87" s="110"/>
      <c r="AR87" s="110"/>
      <c r="AS87" s="110"/>
      <c r="AT87" s="110"/>
      <c r="AU87" s="110"/>
      <c r="AV87" s="110"/>
      <c r="AW87" s="110"/>
      <c r="AX87" s="110"/>
      <c r="AY87" s="110"/>
    </row>
    <row r="88" spans="1:52">
      <c r="A88" s="109"/>
      <c r="B88" s="130">
        <v>44</v>
      </c>
      <c r="C88" s="109" t="s">
        <v>293</v>
      </c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  <c r="AK88" s="110"/>
      <c r="AL88" s="110"/>
      <c r="AM88" s="110"/>
      <c r="AN88" s="110"/>
      <c r="AO88" s="110"/>
      <c r="AP88" s="110"/>
      <c r="AQ88" s="110"/>
      <c r="AR88" s="110"/>
      <c r="AS88" s="110"/>
      <c r="AT88" s="110"/>
      <c r="AU88" s="110"/>
      <c r="AV88" s="110"/>
      <c r="AW88" s="110"/>
      <c r="AX88" s="110"/>
      <c r="AY88" s="110"/>
    </row>
    <row r="89" spans="1:52">
      <c r="A89" s="109"/>
      <c r="B89" s="130">
        <v>45</v>
      </c>
      <c r="C89" s="109" t="s">
        <v>293</v>
      </c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110"/>
      <c r="AP89" s="110"/>
      <c r="AQ89" s="110"/>
      <c r="AR89" s="110"/>
      <c r="AS89" s="110"/>
      <c r="AT89" s="110"/>
      <c r="AU89" s="110"/>
      <c r="AV89" s="110"/>
      <c r="AW89" s="110"/>
      <c r="AX89" s="110"/>
      <c r="AY89" s="110"/>
    </row>
    <row r="90" spans="1:52">
      <c r="A90" s="109"/>
      <c r="B90" s="130">
        <v>46</v>
      </c>
      <c r="C90" s="109" t="s">
        <v>293</v>
      </c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10"/>
      <c r="AE90" s="110"/>
      <c r="AF90" s="110"/>
      <c r="AG90" s="110"/>
      <c r="AH90" s="110"/>
      <c r="AI90" s="110"/>
      <c r="AJ90" s="110"/>
      <c r="AK90" s="110"/>
      <c r="AL90" s="110"/>
      <c r="AM90" s="110"/>
      <c r="AN90" s="110"/>
      <c r="AO90" s="110"/>
      <c r="AP90" s="110"/>
      <c r="AQ90" s="110"/>
      <c r="AR90" s="110"/>
      <c r="AS90" s="110"/>
      <c r="AT90" s="110"/>
      <c r="AU90" s="110"/>
      <c r="AV90" s="110"/>
      <c r="AW90" s="110"/>
      <c r="AX90" s="110"/>
      <c r="AY90" s="110"/>
    </row>
    <row r="91" spans="1:52">
      <c r="A91" s="109"/>
      <c r="B91" s="130">
        <v>47</v>
      </c>
      <c r="C91" s="109" t="s">
        <v>293</v>
      </c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  <c r="AA91" s="110"/>
      <c r="AB91" s="110"/>
      <c r="AC91" s="110"/>
      <c r="AD91" s="110"/>
      <c r="AE91" s="110"/>
      <c r="AF91" s="110"/>
      <c r="AG91" s="110"/>
      <c r="AH91" s="110"/>
      <c r="AI91" s="110"/>
      <c r="AJ91" s="110"/>
      <c r="AK91" s="110"/>
      <c r="AL91" s="110"/>
      <c r="AM91" s="110"/>
      <c r="AN91" s="110"/>
      <c r="AO91" s="110"/>
      <c r="AP91" s="110"/>
      <c r="AQ91" s="110"/>
      <c r="AR91" s="110"/>
      <c r="AS91" s="110"/>
      <c r="AT91" s="110"/>
      <c r="AU91" s="110"/>
      <c r="AV91" s="110"/>
      <c r="AW91" s="110"/>
      <c r="AX91" s="110"/>
      <c r="AY91" s="110"/>
    </row>
    <row r="92" spans="1:52">
      <c r="A92" s="128"/>
      <c r="B92" s="129">
        <v>48</v>
      </c>
      <c r="C92" s="128" t="s">
        <v>293</v>
      </c>
      <c r="D92" s="125">
        <v>0</v>
      </c>
      <c r="E92" s="125">
        <v>0</v>
      </c>
      <c r="F92" s="125">
        <v>0</v>
      </c>
      <c r="G92" s="125">
        <v>0</v>
      </c>
      <c r="H92" s="125">
        <v>0</v>
      </c>
      <c r="I92" s="125">
        <v>0</v>
      </c>
      <c r="J92" s="125">
        <v>0</v>
      </c>
      <c r="K92" s="125">
        <v>0</v>
      </c>
      <c r="L92" s="125">
        <v>0</v>
      </c>
      <c r="M92" s="125">
        <v>0</v>
      </c>
      <c r="N92" s="125">
        <v>0</v>
      </c>
      <c r="O92" s="125">
        <v>0</v>
      </c>
      <c r="P92" s="125">
        <v>0</v>
      </c>
      <c r="Q92" s="125">
        <v>0</v>
      </c>
      <c r="R92" s="125">
        <v>0</v>
      </c>
      <c r="S92" s="125">
        <v>0</v>
      </c>
      <c r="T92" s="125">
        <v>0</v>
      </c>
      <c r="U92" s="125">
        <v>0</v>
      </c>
      <c r="V92" s="125">
        <v>0</v>
      </c>
      <c r="W92" s="125">
        <v>0</v>
      </c>
      <c r="X92" s="125">
        <v>0</v>
      </c>
      <c r="Y92" s="125">
        <v>0</v>
      </c>
      <c r="Z92" s="125">
        <v>0</v>
      </c>
      <c r="AA92" s="125">
        <v>0</v>
      </c>
      <c r="AB92" s="125">
        <v>0</v>
      </c>
      <c r="AC92" s="125">
        <v>0</v>
      </c>
      <c r="AD92" s="125">
        <v>0</v>
      </c>
      <c r="AE92" s="125">
        <v>0</v>
      </c>
      <c r="AF92" s="125">
        <v>0</v>
      </c>
      <c r="AG92" s="125">
        <v>0</v>
      </c>
      <c r="AH92" s="125">
        <v>0</v>
      </c>
      <c r="AI92" s="125">
        <v>0</v>
      </c>
      <c r="AJ92" s="125">
        <v>0</v>
      </c>
      <c r="AK92" s="125">
        <v>0</v>
      </c>
      <c r="AL92" s="125">
        <v>0</v>
      </c>
      <c r="AM92" s="125">
        <v>0</v>
      </c>
      <c r="AN92" s="125">
        <v>0</v>
      </c>
      <c r="AO92" s="125">
        <v>0</v>
      </c>
      <c r="AP92" s="125">
        <v>0</v>
      </c>
      <c r="AQ92" s="125">
        <v>0</v>
      </c>
      <c r="AR92" s="125">
        <v>0</v>
      </c>
      <c r="AS92" s="125">
        <v>0</v>
      </c>
      <c r="AT92" s="125">
        <v>0</v>
      </c>
      <c r="AU92" s="125">
        <v>0</v>
      </c>
      <c r="AV92" s="125">
        <v>0</v>
      </c>
      <c r="AW92" s="125">
        <v>0</v>
      </c>
      <c r="AX92" s="125">
        <v>0</v>
      </c>
      <c r="AY92" s="125">
        <v>0</v>
      </c>
      <c r="AZ92" s="107">
        <f>SUM(D21:AY92)</f>
        <v>0</v>
      </c>
    </row>
    <row r="94" spans="1:52">
      <c r="A94" s="102" t="s">
        <v>295</v>
      </c>
      <c r="B94" s="106"/>
      <c r="C94" s="106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</row>
    <row r="95" spans="1:52">
      <c r="A95" s="126" t="s">
        <v>125</v>
      </c>
      <c r="B95" s="123">
        <v>1</v>
      </c>
      <c r="C95" s="124">
        <v>6632.4622004035155</v>
      </c>
      <c r="D95" s="110">
        <v>1791.8884404187716</v>
      </c>
      <c r="E95" s="110">
        <v>1791.8884404187716</v>
      </c>
      <c r="F95" s="110">
        <v>1791.8884404187716</v>
      </c>
      <c r="G95" s="110">
        <v>1791.8884404187716</v>
      </c>
      <c r="H95" s="110">
        <v>1791.8884404187716</v>
      </c>
      <c r="I95" s="110">
        <v>1791.8884404187716</v>
      </c>
      <c r="J95" s="110">
        <v>1791.8884404187716</v>
      </c>
      <c r="K95" s="110">
        <v>1791.8884404187716</v>
      </c>
      <c r="L95" s="110">
        <v>1791.8884404187716</v>
      </c>
      <c r="M95" s="110">
        <v>1791.8884404187716</v>
      </c>
      <c r="N95" s="110">
        <v>1791.8884404187716</v>
      </c>
      <c r="O95" s="110">
        <v>1791.8884404187716</v>
      </c>
      <c r="P95" s="110">
        <v>1791.8884404187716</v>
      </c>
      <c r="Q95" s="110">
        <v>1791.8884404187716</v>
      </c>
      <c r="R95" s="110">
        <v>1791.8884404187716</v>
      </c>
      <c r="S95" s="110">
        <v>1791.8884404187716</v>
      </c>
      <c r="T95" s="110">
        <v>1791.8884404187716</v>
      </c>
      <c r="U95" s="110">
        <v>1791.8884404187716</v>
      </c>
      <c r="V95" s="110">
        <v>1791.8884404187716</v>
      </c>
      <c r="W95" s="110">
        <v>1791.8884404187716</v>
      </c>
      <c r="X95" s="110">
        <v>1791.8884404187716</v>
      </c>
      <c r="Y95" s="110">
        <v>1791.8884404187716</v>
      </c>
      <c r="Z95" s="110">
        <v>1791.8884404187716</v>
      </c>
      <c r="AA95" s="110">
        <v>1791.8884404187716</v>
      </c>
      <c r="AB95" s="110">
        <v>1791.8884404187716</v>
      </c>
      <c r="AC95" s="110">
        <v>1791.8884404187716</v>
      </c>
      <c r="AD95" s="110">
        <v>1791.8884404187716</v>
      </c>
      <c r="AE95" s="110">
        <v>1791.8884404187716</v>
      </c>
      <c r="AF95" s="110">
        <v>1791.8884404187716</v>
      </c>
      <c r="AG95" s="110">
        <v>1791.8884404187716</v>
      </c>
      <c r="AH95" s="110">
        <v>1791.8884404187716</v>
      </c>
      <c r="AI95" s="110">
        <v>1791.8884404187716</v>
      </c>
      <c r="AJ95" s="110">
        <v>1791.8884404187716</v>
      </c>
      <c r="AK95" s="110">
        <v>1791.8884404187716</v>
      </c>
      <c r="AL95" s="110">
        <v>1791.8884404187716</v>
      </c>
      <c r="AM95" s="110">
        <v>1791.8884404187716</v>
      </c>
      <c r="AN95" s="110">
        <v>1791.8884404187716</v>
      </c>
      <c r="AO95" s="110">
        <v>1791.8884404187716</v>
      </c>
      <c r="AP95" s="110">
        <v>1791.8884404187716</v>
      </c>
      <c r="AQ95" s="110">
        <v>1791.8884404187716</v>
      </c>
      <c r="AR95" s="110">
        <v>1791.8884404187716</v>
      </c>
      <c r="AS95" s="110">
        <v>1791.8884404187716</v>
      </c>
      <c r="AT95" s="110">
        <v>1791.8884404187716</v>
      </c>
      <c r="AU95" s="110">
        <v>1791.8884404187716</v>
      </c>
      <c r="AV95" s="110">
        <v>1791.8884404187716</v>
      </c>
      <c r="AW95" s="110">
        <v>1791.8884404187716</v>
      </c>
      <c r="AX95" s="110">
        <v>1791.8884404187716</v>
      </c>
      <c r="AY95" s="110">
        <v>1791.8884404187716</v>
      </c>
    </row>
    <row r="96" spans="1:52">
      <c r="A96" s="109"/>
      <c r="B96" s="120">
        <v>2</v>
      </c>
      <c r="C96" s="110">
        <v>6632.4622004035155</v>
      </c>
      <c r="D96" s="110">
        <v>6632.4622004035155</v>
      </c>
      <c r="E96" s="110">
        <v>1791.8884404187716</v>
      </c>
      <c r="F96" s="110">
        <v>1791.8884404187716</v>
      </c>
      <c r="G96" s="110">
        <v>1791.8884404187716</v>
      </c>
      <c r="H96" s="110">
        <v>1791.8884404187716</v>
      </c>
      <c r="I96" s="110">
        <v>1791.8884404187716</v>
      </c>
      <c r="J96" s="110">
        <v>1791.8884404187716</v>
      </c>
      <c r="K96" s="110">
        <v>1791.8884404187716</v>
      </c>
      <c r="L96" s="110">
        <v>1791.8884404187716</v>
      </c>
      <c r="M96" s="110">
        <v>1791.8884404187716</v>
      </c>
      <c r="N96" s="110">
        <v>1791.8884404187716</v>
      </c>
      <c r="O96" s="110">
        <v>1791.8884404187716</v>
      </c>
      <c r="P96" s="110">
        <v>1791.8884404187716</v>
      </c>
      <c r="Q96" s="110">
        <v>1791.8884404187716</v>
      </c>
      <c r="R96" s="110">
        <v>1791.8884404187716</v>
      </c>
      <c r="S96" s="110">
        <v>1791.8884404187716</v>
      </c>
      <c r="T96" s="110">
        <v>1791.8884404187716</v>
      </c>
      <c r="U96" s="110">
        <v>1791.8884404187716</v>
      </c>
      <c r="V96" s="110">
        <v>1791.8884404187716</v>
      </c>
      <c r="W96" s="110">
        <v>1791.8884404187716</v>
      </c>
      <c r="X96" s="110">
        <v>1791.8884404187716</v>
      </c>
      <c r="Y96" s="110">
        <v>1791.8884404187716</v>
      </c>
      <c r="Z96" s="110">
        <v>1791.8884404187716</v>
      </c>
      <c r="AA96" s="110">
        <v>1791.8884404187716</v>
      </c>
      <c r="AB96" s="110">
        <v>1791.8884404187716</v>
      </c>
      <c r="AC96" s="110">
        <v>1791.8884404187716</v>
      </c>
      <c r="AD96" s="110">
        <v>1791.8884404187716</v>
      </c>
      <c r="AE96" s="110">
        <v>1791.8884404187716</v>
      </c>
      <c r="AF96" s="110">
        <v>1791.8884404187716</v>
      </c>
      <c r="AG96" s="110">
        <v>1791.8884404187716</v>
      </c>
      <c r="AH96" s="110">
        <v>1791.8884404187716</v>
      </c>
      <c r="AI96" s="110">
        <v>1791.8884404187716</v>
      </c>
      <c r="AJ96" s="110">
        <v>1791.8884404187716</v>
      </c>
      <c r="AK96" s="110">
        <v>1791.8884404187716</v>
      </c>
      <c r="AL96" s="110">
        <v>1791.8884404187716</v>
      </c>
      <c r="AM96" s="110">
        <v>1791.8884404187716</v>
      </c>
      <c r="AN96" s="110">
        <v>1791.8884404187716</v>
      </c>
      <c r="AO96" s="110">
        <v>1791.8884404187716</v>
      </c>
      <c r="AP96" s="110">
        <v>1791.8884404187716</v>
      </c>
      <c r="AQ96" s="110">
        <v>1791.8884404187716</v>
      </c>
      <c r="AR96" s="110">
        <v>1791.8884404187716</v>
      </c>
      <c r="AS96" s="110">
        <v>1791.8884404187716</v>
      </c>
      <c r="AT96" s="110">
        <v>1791.8884404187716</v>
      </c>
      <c r="AU96" s="110">
        <v>1791.8884404187716</v>
      </c>
      <c r="AV96" s="110">
        <v>1791.8884404187716</v>
      </c>
      <c r="AW96" s="110">
        <v>1791.8884404187716</v>
      </c>
      <c r="AX96" s="110">
        <v>1791.8884404187716</v>
      </c>
      <c r="AY96" s="110">
        <v>1791.8884404187716</v>
      </c>
    </row>
    <row r="97" spans="1:52">
      <c r="A97" s="109"/>
      <c r="B97" s="127">
        <v>3</v>
      </c>
      <c r="C97" s="110">
        <v>6632.4622004035155</v>
      </c>
      <c r="D97" s="110">
        <v>6632.4622004035155</v>
      </c>
      <c r="E97" s="110">
        <v>6632.4622004035155</v>
      </c>
      <c r="F97" s="110">
        <v>1791.8884404187716</v>
      </c>
      <c r="G97" s="110">
        <v>1791.8884404187716</v>
      </c>
      <c r="H97" s="110">
        <v>1791.8884404187716</v>
      </c>
      <c r="I97" s="110">
        <v>1791.8884404187716</v>
      </c>
      <c r="J97" s="110">
        <v>1791.8884404187716</v>
      </c>
      <c r="K97" s="110">
        <v>1791.8884404187716</v>
      </c>
      <c r="L97" s="110">
        <v>1791.8884404187716</v>
      </c>
      <c r="M97" s="110">
        <v>1791.8884404187716</v>
      </c>
      <c r="N97" s="110">
        <v>1791.8884404187716</v>
      </c>
      <c r="O97" s="110">
        <v>1791.8884404187716</v>
      </c>
      <c r="P97" s="110">
        <v>1791.8884404187716</v>
      </c>
      <c r="Q97" s="110">
        <v>1791.8884404187716</v>
      </c>
      <c r="R97" s="110">
        <v>1791.8884404187716</v>
      </c>
      <c r="S97" s="110">
        <v>1791.8884404187716</v>
      </c>
      <c r="T97" s="110">
        <v>1791.8884404187716</v>
      </c>
      <c r="U97" s="110">
        <v>1791.8884404187716</v>
      </c>
      <c r="V97" s="110">
        <v>1791.8884404187716</v>
      </c>
      <c r="W97" s="110">
        <v>1791.8884404187716</v>
      </c>
      <c r="X97" s="110">
        <v>1791.8884404187716</v>
      </c>
      <c r="Y97" s="110">
        <v>1791.8884404187716</v>
      </c>
      <c r="Z97" s="110">
        <v>1791.8884404187716</v>
      </c>
      <c r="AA97" s="110">
        <v>1791.8884404187716</v>
      </c>
      <c r="AB97" s="110">
        <v>1791.8884404187716</v>
      </c>
      <c r="AC97" s="110">
        <v>1791.8884404187716</v>
      </c>
      <c r="AD97" s="110">
        <v>1791.8884404187716</v>
      </c>
      <c r="AE97" s="110">
        <v>1791.8884404187716</v>
      </c>
      <c r="AF97" s="110">
        <v>1791.8884404187716</v>
      </c>
      <c r="AG97" s="110">
        <v>1791.8884404187716</v>
      </c>
      <c r="AH97" s="110">
        <v>1791.8884404187716</v>
      </c>
      <c r="AI97" s="110">
        <v>1791.8884404187716</v>
      </c>
      <c r="AJ97" s="110">
        <v>1791.8884404187716</v>
      </c>
      <c r="AK97" s="110">
        <v>1791.8884404187716</v>
      </c>
      <c r="AL97" s="110">
        <v>1791.8884404187716</v>
      </c>
      <c r="AM97" s="110">
        <v>1791.8884404187716</v>
      </c>
      <c r="AN97" s="110">
        <v>1791.8884404187716</v>
      </c>
      <c r="AO97" s="110">
        <v>1791.8884404187716</v>
      </c>
      <c r="AP97" s="110">
        <v>1791.8884404187716</v>
      </c>
      <c r="AQ97" s="110">
        <v>1791.8884404187716</v>
      </c>
      <c r="AR97" s="110">
        <v>1791.8884404187716</v>
      </c>
      <c r="AS97" s="110">
        <v>1791.8884404187716</v>
      </c>
      <c r="AT97" s="110">
        <v>1791.8884404187716</v>
      </c>
      <c r="AU97" s="110">
        <v>1791.8884404187716</v>
      </c>
      <c r="AV97" s="110">
        <v>1791.8884404187716</v>
      </c>
      <c r="AW97" s="110">
        <v>1791.8884404187716</v>
      </c>
      <c r="AX97" s="110">
        <v>1791.8884404187716</v>
      </c>
      <c r="AY97" s="110">
        <v>1791.8884404187716</v>
      </c>
    </row>
    <row r="98" spans="1:52">
      <c r="A98" s="109"/>
      <c r="B98" s="130">
        <v>4</v>
      </c>
      <c r="C98" s="106">
        <v>6632.4622004035155</v>
      </c>
      <c r="D98" s="110">
        <v>6632.4622004035155</v>
      </c>
      <c r="E98" s="110">
        <v>6632.4622004035155</v>
      </c>
      <c r="F98" s="110">
        <v>6632.4622004035155</v>
      </c>
      <c r="G98" s="110">
        <v>1791.8884404187716</v>
      </c>
      <c r="H98" s="110">
        <v>1791.8884404187716</v>
      </c>
      <c r="I98" s="110">
        <v>1791.8884404187716</v>
      </c>
      <c r="J98" s="110">
        <v>1791.8884404187716</v>
      </c>
      <c r="K98" s="110">
        <v>1791.8884404187716</v>
      </c>
      <c r="L98" s="110">
        <v>1791.8884404187716</v>
      </c>
      <c r="M98" s="110">
        <v>1791.8884404187716</v>
      </c>
      <c r="N98" s="110">
        <v>1791.8884404187716</v>
      </c>
      <c r="O98" s="110">
        <v>1791.8884404187716</v>
      </c>
      <c r="P98" s="110">
        <v>1791.8884404187716</v>
      </c>
      <c r="Q98" s="110">
        <v>1791.8884404187716</v>
      </c>
      <c r="R98" s="110">
        <v>1791.8884404187716</v>
      </c>
      <c r="S98" s="110">
        <v>1791.8884404187716</v>
      </c>
      <c r="T98" s="110">
        <v>1791.8884404187716</v>
      </c>
      <c r="U98" s="110">
        <v>1791.8884404187716</v>
      </c>
      <c r="V98" s="110">
        <v>1791.8884404187716</v>
      </c>
      <c r="W98" s="110">
        <v>1791.8884404187716</v>
      </c>
      <c r="X98" s="110">
        <v>1791.8884404187716</v>
      </c>
      <c r="Y98" s="110">
        <v>1791.8884404187716</v>
      </c>
      <c r="Z98" s="110">
        <v>1791.8884404187716</v>
      </c>
      <c r="AA98" s="110">
        <v>1791.8884404187716</v>
      </c>
      <c r="AB98" s="110">
        <v>1791.8884404187716</v>
      </c>
      <c r="AC98" s="110">
        <v>1791.8884404187716</v>
      </c>
      <c r="AD98" s="110">
        <v>1791.8884404187716</v>
      </c>
      <c r="AE98" s="110">
        <v>1791.8884404187716</v>
      </c>
      <c r="AF98" s="110">
        <v>1791.8884404187716</v>
      </c>
      <c r="AG98" s="110">
        <v>1791.8884404187716</v>
      </c>
      <c r="AH98" s="110">
        <v>1791.8884404187716</v>
      </c>
      <c r="AI98" s="110">
        <v>1791.8884404187716</v>
      </c>
      <c r="AJ98" s="110">
        <v>1791.8884404187716</v>
      </c>
      <c r="AK98" s="110">
        <v>1791.8884404187716</v>
      </c>
      <c r="AL98" s="110">
        <v>1791.8884404187716</v>
      </c>
      <c r="AM98" s="110">
        <v>1791.8884404187716</v>
      </c>
      <c r="AN98" s="110">
        <v>1791.8884404187716</v>
      </c>
      <c r="AO98" s="110">
        <v>1791.8884404187716</v>
      </c>
      <c r="AP98" s="110">
        <v>1791.8884404187716</v>
      </c>
      <c r="AQ98" s="110">
        <v>1791.8884404187716</v>
      </c>
      <c r="AR98" s="110">
        <v>1791.8884404187716</v>
      </c>
      <c r="AS98" s="110">
        <v>1791.8884404187716</v>
      </c>
      <c r="AT98" s="110">
        <v>1791.8884404187716</v>
      </c>
      <c r="AU98" s="110">
        <v>1791.8884404187716</v>
      </c>
      <c r="AV98" s="110">
        <v>1791.8884404187716</v>
      </c>
      <c r="AW98" s="110">
        <v>1791.8884404187716</v>
      </c>
      <c r="AX98" s="110">
        <v>1791.8884404187716</v>
      </c>
      <c r="AY98" s="110">
        <v>1791.8884404187716</v>
      </c>
    </row>
    <row r="99" spans="1:52">
      <c r="A99" s="128"/>
      <c r="B99" s="132" t="s">
        <v>296</v>
      </c>
      <c r="C99" s="125">
        <v>6539.8351027333783</v>
      </c>
      <c r="D99" s="125">
        <v>6180.4622004035155</v>
      </c>
      <c r="E99" s="125">
        <v>6118.4622004035155</v>
      </c>
      <c r="F99" s="125">
        <v>6133.4622004035155</v>
      </c>
      <c r="G99" s="125">
        <v>6231.4622004035155</v>
      </c>
      <c r="H99" s="125">
        <v>1357.8884404187716</v>
      </c>
      <c r="I99" s="125">
        <v>1564.8884404187716</v>
      </c>
      <c r="J99" s="125">
        <v>1584.8884404187716</v>
      </c>
      <c r="K99" s="125">
        <v>1583.8884404187716</v>
      </c>
      <c r="L99" s="125">
        <v>1527.8884404187716</v>
      </c>
      <c r="M99" s="125">
        <v>1200.8884404187716</v>
      </c>
      <c r="N99" s="125">
        <v>1335.8884404187716</v>
      </c>
      <c r="O99" s="125">
        <v>1120.8884404187716</v>
      </c>
      <c r="P99" s="125">
        <v>1300.8884404187716</v>
      </c>
      <c r="Q99" s="125">
        <v>621.88844041877155</v>
      </c>
      <c r="R99" s="125">
        <v>685.88844041877155</v>
      </c>
      <c r="S99" s="125">
        <v>1063.8884404187716</v>
      </c>
      <c r="T99" s="125">
        <v>753.88844041877155</v>
      </c>
      <c r="U99" s="125">
        <v>1160.8884404187716</v>
      </c>
      <c r="V99" s="125">
        <v>1159.8884404187716</v>
      </c>
      <c r="W99" s="125">
        <v>1206.8884404187716</v>
      </c>
      <c r="X99" s="125">
        <v>1189.8884404187716</v>
      </c>
      <c r="Y99" s="125">
        <v>346.88844041877155</v>
      </c>
      <c r="Z99" s="125">
        <v>809.88844041877155</v>
      </c>
      <c r="AA99" s="125">
        <v>823.88844041877155</v>
      </c>
      <c r="AB99" s="125">
        <v>396.88844041877155</v>
      </c>
      <c r="AC99" s="125">
        <v>1268.8884404187716</v>
      </c>
      <c r="AD99" s="125">
        <v>1351.8884404187716</v>
      </c>
      <c r="AE99" s="125">
        <v>1292.8884404187716</v>
      </c>
      <c r="AF99" s="125">
        <v>1371.8884404187716</v>
      </c>
      <c r="AG99" s="125">
        <v>1555.8884404187716</v>
      </c>
      <c r="AH99" s="125">
        <v>1567.8884404187716</v>
      </c>
      <c r="AI99" s="125">
        <v>1596.8884404187716</v>
      </c>
      <c r="AJ99" s="125">
        <v>1540.8884404187716</v>
      </c>
      <c r="AK99" s="125">
        <v>1050.8884404187716</v>
      </c>
      <c r="AL99" s="125">
        <v>1226.8884404187716</v>
      </c>
      <c r="AM99" s="125">
        <v>1117.8884404187716</v>
      </c>
      <c r="AN99" s="125">
        <v>1284.8884404187716</v>
      </c>
      <c r="AO99" s="125">
        <v>1349.8884404187716</v>
      </c>
      <c r="AP99" s="125">
        <v>1427.8884404187716</v>
      </c>
      <c r="AQ99" s="125">
        <v>1352.8884404187716</v>
      </c>
      <c r="AR99" s="125">
        <v>1351.8884404187716</v>
      </c>
      <c r="AS99" s="125">
        <v>1064.8884404187716</v>
      </c>
      <c r="AT99" s="125">
        <v>914.88844041877155</v>
      </c>
      <c r="AU99" s="125">
        <v>1126.8884404187716</v>
      </c>
      <c r="AV99" s="125">
        <v>1162.8884404187716</v>
      </c>
      <c r="AW99" s="125">
        <v>1494.8884404187716</v>
      </c>
      <c r="AX99" s="125">
        <v>1445.8884404187716</v>
      </c>
      <c r="AY99" s="125">
        <v>1505.8884404187716</v>
      </c>
      <c r="AZ99" s="107">
        <f>SUM($D99:$AY99)</f>
        <v>77888.94018003995</v>
      </c>
    </row>
    <row r="100" spans="1:52">
      <c r="A100" s="131" t="s">
        <v>133</v>
      </c>
      <c r="B100" s="119">
        <v>1</v>
      </c>
      <c r="C100" s="106">
        <v>330</v>
      </c>
      <c r="D100" s="106">
        <v>0</v>
      </c>
      <c r="E100" s="106">
        <v>806.30487934069504</v>
      </c>
      <c r="F100" s="106">
        <v>0</v>
      </c>
      <c r="G100" s="106">
        <v>437.36515431753514</v>
      </c>
      <c r="H100" s="106">
        <v>437.36515431753514</v>
      </c>
      <c r="I100" s="106">
        <v>0</v>
      </c>
      <c r="J100" s="106">
        <v>874.73030863507029</v>
      </c>
      <c r="K100" s="106">
        <v>0</v>
      </c>
      <c r="L100" s="106">
        <v>437.36515431753514</v>
      </c>
      <c r="M100" s="106">
        <v>437.36515431753514</v>
      </c>
      <c r="N100" s="106">
        <v>437.36515431753514</v>
      </c>
      <c r="O100" s="106">
        <v>437.36515431753514</v>
      </c>
      <c r="P100" s="106">
        <v>437.36515431753514</v>
      </c>
      <c r="Q100" s="106">
        <v>0</v>
      </c>
      <c r="R100" s="106">
        <v>437.36515431753514</v>
      </c>
      <c r="S100" s="106">
        <v>437.36515431753514</v>
      </c>
      <c r="T100" s="106">
        <v>437.36515431753514</v>
      </c>
      <c r="U100" s="106">
        <v>437.36515431753514</v>
      </c>
      <c r="V100" s="106">
        <v>437.36515431753514</v>
      </c>
      <c r="W100" s="106">
        <v>437.36515431753514</v>
      </c>
      <c r="X100" s="106">
        <v>437.36515431753514</v>
      </c>
      <c r="Y100" s="106">
        <v>0</v>
      </c>
      <c r="Z100" s="106">
        <v>437.36515431753514</v>
      </c>
      <c r="AA100" s="106">
        <v>0</v>
      </c>
      <c r="AB100" s="106">
        <v>437.36515431753514</v>
      </c>
      <c r="AC100" s="106">
        <v>437.36515431753514</v>
      </c>
      <c r="AD100" s="106">
        <v>437.36515431753514</v>
      </c>
      <c r="AE100" s="106">
        <v>0</v>
      </c>
      <c r="AF100" s="106">
        <v>437.36515431753514</v>
      </c>
      <c r="AG100" s="106">
        <v>437.36515431753514</v>
      </c>
      <c r="AH100" s="106">
        <v>437.36515431753514</v>
      </c>
      <c r="AI100" s="106">
        <v>437.36515431753514</v>
      </c>
      <c r="AJ100" s="106">
        <v>437.36515431753514</v>
      </c>
      <c r="AK100" s="106">
        <v>0</v>
      </c>
      <c r="AL100" s="106">
        <v>437.36515431753514</v>
      </c>
      <c r="AM100" s="106">
        <v>0</v>
      </c>
      <c r="AN100" s="106">
        <v>437.36515431753514</v>
      </c>
      <c r="AO100" s="106">
        <v>0</v>
      </c>
      <c r="AP100" s="106">
        <v>437.36515431753514</v>
      </c>
      <c r="AQ100" s="106">
        <v>437.36515431753514</v>
      </c>
      <c r="AR100" s="106">
        <v>437.36515431753514</v>
      </c>
      <c r="AS100" s="106">
        <v>437.36515431753514</v>
      </c>
      <c r="AT100" s="106">
        <v>437.36515431753514</v>
      </c>
      <c r="AU100" s="106">
        <v>437.36515431753514</v>
      </c>
      <c r="AV100" s="106">
        <v>437.36515431753514</v>
      </c>
      <c r="AW100" s="106">
        <v>437.36515431753514</v>
      </c>
      <c r="AX100" s="106">
        <v>437.36515431753514</v>
      </c>
      <c r="AY100" s="106">
        <v>0</v>
      </c>
    </row>
    <row r="101" spans="1:52">
      <c r="A101" s="109"/>
      <c r="B101" s="119">
        <v>2</v>
      </c>
      <c r="C101" s="106">
        <v>0</v>
      </c>
      <c r="D101" s="106">
        <v>0</v>
      </c>
      <c r="E101" s="106">
        <v>0</v>
      </c>
      <c r="F101" s="106">
        <v>0</v>
      </c>
      <c r="G101" s="106">
        <v>437.36515431753514</v>
      </c>
      <c r="H101" s="106">
        <v>0</v>
      </c>
      <c r="I101" s="106">
        <v>0</v>
      </c>
      <c r="J101" s="106">
        <v>0</v>
      </c>
      <c r="K101" s="106">
        <v>0</v>
      </c>
      <c r="L101" s="106">
        <v>437.36515431753514</v>
      </c>
      <c r="M101" s="106">
        <v>0</v>
      </c>
      <c r="N101" s="106">
        <v>0</v>
      </c>
      <c r="O101" s="106">
        <v>0</v>
      </c>
      <c r="P101" s="106">
        <v>0</v>
      </c>
      <c r="Q101" s="106">
        <v>0</v>
      </c>
      <c r="R101" s="106">
        <v>437.36515431753514</v>
      </c>
      <c r="S101" s="106">
        <v>0</v>
      </c>
      <c r="T101" s="106">
        <v>0</v>
      </c>
      <c r="U101" s="106">
        <v>0</v>
      </c>
      <c r="V101" s="106">
        <v>0</v>
      </c>
      <c r="W101" s="106">
        <v>0</v>
      </c>
      <c r="X101" s="106">
        <v>0</v>
      </c>
      <c r="Y101" s="106">
        <v>0</v>
      </c>
      <c r="Z101" s="106">
        <v>437.36515431753514</v>
      </c>
      <c r="AA101" s="106">
        <v>0</v>
      </c>
      <c r="AB101" s="106">
        <v>0</v>
      </c>
      <c r="AC101" s="106">
        <v>0</v>
      </c>
      <c r="AD101" s="106">
        <v>145.73030863507029</v>
      </c>
      <c r="AE101" s="106">
        <v>0</v>
      </c>
      <c r="AF101" s="106">
        <v>0</v>
      </c>
      <c r="AG101" s="106">
        <v>0</v>
      </c>
      <c r="AH101" s="106">
        <v>0</v>
      </c>
      <c r="AI101" s="106">
        <v>0</v>
      </c>
      <c r="AJ101" s="106">
        <v>0</v>
      </c>
      <c r="AK101" s="106">
        <v>0</v>
      </c>
      <c r="AL101" s="106">
        <v>437.36515431753514</v>
      </c>
      <c r="AM101" s="106">
        <v>0</v>
      </c>
      <c r="AN101" s="106">
        <v>437.36515431753514</v>
      </c>
      <c r="AO101" s="106">
        <v>0</v>
      </c>
      <c r="AP101" s="106">
        <v>437.36515431753514</v>
      </c>
      <c r="AQ101" s="106">
        <v>0</v>
      </c>
      <c r="AR101" s="106">
        <v>0</v>
      </c>
      <c r="AS101" s="106">
        <v>0</v>
      </c>
      <c r="AT101" s="106">
        <v>0</v>
      </c>
      <c r="AU101" s="106">
        <v>0</v>
      </c>
      <c r="AV101" s="106">
        <v>0</v>
      </c>
      <c r="AW101" s="106">
        <v>0</v>
      </c>
      <c r="AX101" s="106">
        <v>0</v>
      </c>
      <c r="AY101" s="106">
        <v>0</v>
      </c>
    </row>
    <row r="102" spans="1:52">
      <c r="A102" s="109"/>
      <c r="B102" s="120">
        <v>3</v>
      </c>
      <c r="C102" s="106">
        <v>0</v>
      </c>
      <c r="D102" s="106">
        <v>0</v>
      </c>
      <c r="E102" s="106">
        <v>15</v>
      </c>
      <c r="F102" s="106">
        <v>345</v>
      </c>
      <c r="G102" s="106">
        <v>0</v>
      </c>
      <c r="H102" s="106">
        <v>0</v>
      </c>
      <c r="I102" s="106">
        <v>0</v>
      </c>
      <c r="J102" s="106">
        <v>0</v>
      </c>
      <c r="K102" s="106">
        <v>0</v>
      </c>
      <c r="L102" s="106">
        <v>0</v>
      </c>
      <c r="M102" s="106">
        <v>0</v>
      </c>
      <c r="N102" s="106">
        <v>0</v>
      </c>
      <c r="O102" s="106">
        <v>0</v>
      </c>
      <c r="P102" s="106">
        <v>0</v>
      </c>
      <c r="Q102" s="106">
        <v>0</v>
      </c>
      <c r="R102" s="106">
        <v>0</v>
      </c>
      <c r="S102" s="106">
        <v>0</v>
      </c>
      <c r="T102" s="106">
        <v>0</v>
      </c>
      <c r="U102" s="106">
        <v>0</v>
      </c>
      <c r="V102" s="106">
        <v>0</v>
      </c>
      <c r="W102" s="106">
        <v>0</v>
      </c>
      <c r="X102" s="106">
        <v>0</v>
      </c>
      <c r="Y102" s="106">
        <v>0</v>
      </c>
      <c r="Z102" s="106">
        <v>0</v>
      </c>
      <c r="AA102" s="106">
        <v>0</v>
      </c>
      <c r="AB102" s="106">
        <v>0</v>
      </c>
      <c r="AC102" s="106">
        <v>437.36515431753514</v>
      </c>
      <c r="AD102" s="106">
        <v>0</v>
      </c>
      <c r="AE102" s="106">
        <v>0</v>
      </c>
      <c r="AF102" s="106">
        <v>0</v>
      </c>
      <c r="AG102" s="106">
        <v>437.36515431753514</v>
      </c>
      <c r="AH102" s="106">
        <v>0</v>
      </c>
      <c r="AI102" s="106">
        <v>0</v>
      </c>
      <c r="AJ102" s="106">
        <v>0</v>
      </c>
      <c r="AK102" s="106">
        <v>0</v>
      </c>
      <c r="AL102" s="106">
        <v>0</v>
      </c>
      <c r="AM102" s="106">
        <v>0</v>
      </c>
      <c r="AN102" s="106">
        <v>0</v>
      </c>
      <c r="AO102" s="106">
        <v>0</v>
      </c>
      <c r="AP102" s="106">
        <v>0</v>
      </c>
      <c r="AQ102" s="106">
        <v>0</v>
      </c>
      <c r="AR102" s="106">
        <v>0</v>
      </c>
      <c r="AS102" s="106">
        <v>0</v>
      </c>
      <c r="AT102" s="106">
        <v>0</v>
      </c>
      <c r="AU102" s="106">
        <v>0</v>
      </c>
      <c r="AV102" s="106">
        <v>0</v>
      </c>
      <c r="AW102" s="106">
        <v>0</v>
      </c>
      <c r="AX102" s="106">
        <v>0</v>
      </c>
      <c r="AY102" s="106">
        <v>0</v>
      </c>
    </row>
    <row r="103" spans="1:52">
      <c r="A103" s="109"/>
      <c r="B103" s="120">
        <v>4</v>
      </c>
      <c r="C103" s="106">
        <v>0</v>
      </c>
      <c r="D103" s="106">
        <v>0</v>
      </c>
      <c r="E103" s="106">
        <v>0</v>
      </c>
      <c r="F103" s="106">
        <v>0</v>
      </c>
      <c r="G103" s="106">
        <v>0</v>
      </c>
      <c r="H103" s="106">
        <v>0</v>
      </c>
      <c r="I103" s="106">
        <v>0</v>
      </c>
      <c r="J103" s="106">
        <v>0</v>
      </c>
      <c r="K103" s="106">
        <v>0</v>
      </c>
      <c r="L103" s="106">
        <v>0</v>
      </c>
      <c r="M103" s="106">
        <v>0</v>
      </c>
      <c r="N103" s="106">
        <v>0</v>
      </c>
      <c r="O103" s="106">
        <v>0</v>
      </c>
      <c r="P103" s="106">
        <v>0</v>
      </c>
      <c r="Q103" s="106">
        <v>0</v>
      </c>
      <c r="R103" s="106">
        <v>0</v>
      </c>
      <c r="S103" s="106">
        <v>0</v>
      </c>
      <c r="T103" s="106">
        <v>0</v>
      </c>
      <c r="U103" s="106">
        <v>0</v>
      </c>
      <c r="V103" s="106">
        <v>0</v>
      </c>
      <c r="W103" s="106">
        <v>0</v>
      </c>
      <c r="X103" s="106">
        <v>0</v>
      </c>
      <c r="Y103" s="106">
        <v>0</v>
      </c>
      <c r="Z103" s="106">
        <v>0</v>
      </c>
      <c r="AA103" s="106">
        <v>0</v>
      </c>
      <c r="AB103" s="106">
        <v>0</v>
      </c>
      <c r="AC103" s="106">
        <v>0</v>
      </c>
      <c r="AD103" s="106">
        <v>0</v>
      </c>
      <c r="AE103" s="106">
        <v>0</v>
      </c>
      <c r="AF103" s="106">
        <v>0</v>
      </c>
      <c r="AG103" s="106">
        <v>0</v>
      </c>
      <c r="AH103" s="106">
        <v>0</v>
      </c>
      <c r="AI103" s="106">
        <v>0</v>
      </c>
      <c r="AJ103" s="106">
        <v>0</v>
      </c>
      <c r="AK103" s="106">
        <v>0</v>
      </c>
      <c r="AL103" s="106">
        <v>0</v>
      </c>
      <c r="AM103" s="106">
        <v>0</v>
      </c>
      <c r="AN103" s="106">
        <v>0</v>
      </c>
      <c r="AO103" s="106">
        <v>0</v>
      </c>
      <c r="AP103" s="106">
        <v>0</v>
      </c>
      <c r="AQ103" s="106">
        <v>0</v>
      </c>
      <c r="AR103" s="106">
        <v>0</v>
      </c>
      <c r="AS103" s="106">
        <v>0</v>
      </c>
      <c r="AT103" s="106">
        <v>0</v>
      </c>
      <c r="AU103" s="106">
        <v>0</v>
      </c>
      <c r="AV103" s="106">
        <v>0</v>
      </c>
      <c r="AW103" s="106">
        <v>0</v>
      </c>
      <c r="AX103" s="106">
        <v>0</v>
      </c>
      <c r="AY103" s="106">
        <v>0</v>
      </c>
    </row>
    <row r="104" spans="1:52">
      <c r="A104" s="109"/>
      <c r="B104" s="127">
        <v>5</v>
      </c>
      <c r="C104" s="106">
        <v>0</v>
      </c>
      <c r="D104" s="106">
        <v>0</v>
      </c>
      <c r="E104" s="106">
        <v>0</v>
      </c>
      <c r="F104" s="106">
        <v>0</v>
      </c>
      <c r="G104" s="106">
        <v>0</v>
      </c>
      <c r="H104" s="106">
        <v>0</v>
      </c>
      <c r="I104" s="106">
        <v>0</v>
      </c>
      <c r="J104" s="106">
        <v>0</v>
      </c>
      <c r="K104" s="106">
        <v>0</v>
      </c>
      <c r="L104" s="106">
        <v>0</v>
      </c>
      <c r="M104" s="106">
        <v>0</v>
      </c>
      <c r="N104" s="106">
        <v>0</v>
      </c>
      <c r="O104" s="106">
        <v>0</v>
      </c>
      <c r="P104" s="106">
        <v>0</v>
      </c>
      <c r="Q104" s="106">
        <v>0</v>
      </c>
      <c r="R104" s="106">
        <v>0</v>
      </c>
      <c r="S104" s="106">
        <v>0</v>
      </c>
      <c r="T104" s="106">
        <v>0</v>
      </c>
      <c r="U104" s="106">
        <v>0</v>
      </c>
      <c r="V104" s="106">
        <v>0</v>
      </c>
      <c r="W104" s="106">
        <v>0</v>
      </c>
      <c r="X104" s="106">
        <v>0</v>
      </c>
      <c r="Y104" s="106">
        <v>0</v>
      </c>
      <c r="Z104" s="106">
        <v>0</v>
      </c>
      <c r="AA104" s="106">
        <v>0</v>
      </c>
      <c r="AB104" s="106">
        <v>0</v>
      </c>
      <c r="AC104" s="106">
        <v>0</v>
      </c>
      <c r="AD104" s="106">
        <v>0</v>
      </c>
      <c r="AE104" s="106">
        <v>0</v>
      </c>
      <c r="AF104" s="106">
        <v>0</v>
      </c>
      <c r="AG104" s="106">
        <v>0</v>
      </c>
      <c r="AH104" s="106">
        <v>0</v>
      </c>
      <c r="AI104" s="106">
        <v>0</v>
      </c>
      <c r="AJ104" s="106">
        <v>0</v>
      </c>
      <c r="AK104" s="106">
        <v>0</v>
      </c>
      <c r="AL104" s="106">
        <v>0</v>
      </c>
      <c r="AM104" s="106">
        <v>0</v>
      </c>
      <c r="AN104" s="106">
        <v>0</v>
      </c>
      <c r="AO104" s="106">
        <v>0</v>
      </c>
      <c r="AP104" s="106">
        <v>0</v>
      </c>
      <c r="AQ104" s="106">
        <v>0</v>
      </c>
      <c r="AR104" s="106">
        <v>0</v>
      </c>
      <c r="AS104" s="106">
        <v>0</v>
      </c>
      <c r="AT104" s="106">
        <v>0</v>
      </c>
      <c r="AU104" s="106">
        <v>0</v>
      </c>
      <c r="AV104" s="106">
        <v>0</v>
      </c>
      <c r="AW104" s="106">
        <v>0</v>
      </c>
      <c r="AX104" s="106">
        <v>0</v>
      </c>
      <c r="AY104" s="106">
        <v>0</v>
      </c>
    </row>
    <row r="105" spans="1:52">
      <c r="A105" s="109"/>
      <c r="B105" s="127">
        <v>6</v>
      </c>
      <c r="C105" s="106">
        <v>0</v>
      </c>
      <c r="D105" s="106">
        <v>0</v>
      </c>
      <c r="E105" s="106">
        <v>0</v>
      </c>
      <c r="F105" s="106">
        <v>0</v>
      </c>
      <c r="G105" s="106">
        <v>0</v>
      </c>
      <c r="H105" s="106">
        <v>0</v>
      </c>
      <c r="I105" s="106">
        <v>0</v>
      </c>
      <c r="J105" s="106">
        <v>0</v>
      </c>
      <c r="K105" s="106">
        <v>0</v>
      </c>
      <c r="L105" s="106">
        <v>0</v>
      </c>
      <c r="M105" s="106">
        <v>0</v>
      </c>
      <c r="N105" s="106">
        <v>0</v>
      </c>
      <c r="O105" s="106">
        <v>0</v>
      </c>
      <c r="P105" s="106">
        <v>0</v>
      </c>
      <c r="Q105" s="106">
        <v>0</v>
      </c>
      <c r="R105" s="106">
        <v>0</v>
      </c>
      <c r="S105" s="106">
        <v>0</v>
      </c>
      <c r="T105" s="106">
        <v>0</v>
      </c>
      <c r="U105" s="106">
        <v>0</v>
      </c>
      <c r="V105" s="106">
        <v>0</v>
      </c>
      <c r="W105" s="106">
        <v>0</v>
      </c>
      <c r="X105" s="106">
        <v>0</v>
      </c>
      <c r="Y105" s="106">
        <v>0</v>
      </c>
      <c r="Z105" s="106">
        <v>0</v>
      </c>
      <c r="AA105" s="106">
        <v>0</v>
      </c>
      <c r="AB105" s="106">
        <v>0</v>
      </c>
      <c r="AC105" s="106">
        <v>0</v>
      </c>
      <c r="AD105" s="106">
        <v>0</v>
      </c>
      <c r="AE105" s="106">
        <v>0</v>
      </c>
      <c r="AF105" s="106">
        <v>0</v>
      </c>
      <c r="AG105" s="106">
        <v>0</v>
      </c>
      <c r="AH105" s="106">
        <v>0</v>
      </c>
      <c r="AI105" s="106">
        <v>0</v>
      </c>
      <c r="AJ105" s="106">
        <v>0</v>
      </c>
      <c r="AK105" s="106">
        <v>0</v>
      </c>
      <c r="AL105" s="106">
        <v>0</v>
      </c>
      <c r="AM105" s="106">
        <v>0</v>
      </c>
      <c r="AN105" s="106">
        <v>0</v>
      </c>
      <c r="AO105" s="106">
        <v>0</v>
      </c>
      <c r="AP105" s="106">
        <v>0</v>
      </c>
      <c r="AQ105" s="106">
        <v>0</v>
      </c>
      <c r="AR105" s="106">
        <v>0</v>
      </c>
      <c r="AS105" s="106">
        <v>0</v>
      </c>
      <c r="AT105" s="106">
        <v>0</v>
      </c>
      <c r="AU105" s="106">
        <v>0</v>
      </c>
      <c r="AV105" s="106">
        <v>0</v>
      </c>
      <c r="AW105" s="106">
        <v>0</v>
      </c>
      <c r="AX105" s="106">
        <v>0</v>
      </c>
      <c r="AY105" s="106">
        <v>0</v>
      </c>
    </row>
    <row r="106" spans="1:52">
      <c r="A106" s="109"/>
      <c r="B106" s="130">
        <v>7</v>
      </c>
      <c r="C106" s="106">
        <v>0</v>
      </c>
      <c r="D106" s="106">
        <v>0</v>
      </c>
      <c r="E106" s="106">
        <v>0</v>
      </c>
      <c r="F106" s="106">
        <v>0</v>
      </c>
      <c r="G106" s="106">
        <v>0</v>
      </c>
      <c r="H106" s="106">
        <v>0</v>
      </c>
      <c r="I106" s="106">
        <v>0</v>
      </c>
      <c r="J106" s="106">
        <v>0</v>
      </c>
      <c r="K106" s="106">
        <v>0</v>
      </c>
      <c r="L106" s="106">
        <v>0</v>
      </c>
      <c r="M106" s="106">
        <v>0</v>
      </c>
      <c r="N106" s="106">
        <v>0</v>
      </c>
      <c r="O106" s="106">
        <v>0</v>
      </c>
      <c r="P106" s="106">
        <v>0</v>
      </c>
      <c r="Q106" s="106">
        <v>0</v>
      </c>
      <c r="R106" s="106">
        <v>0</v>
      </c>
      <c r="S106" s="106">
        <v>0</v>
      </c>
      <c r="T106" s="106">
        <v>0</v>
      </c>
      <c r="U106" s="106">
        <v>0</v>
      </c>
      <c r="V106" s="106">
        <v>0</v>
      </c>
      <c r="W106" s="106">
        <v>0</v>
      </c>
      <c r="X106" s="106">
        <v>0</v>
      </c>
      <c r="Y106" s="106">
        <v>0</v>
      </c>
      <c r="Z106" s="106">
        <v>0</v>
      </c>
      <c r="AA106" s="106">
        <v>0</v>
      </c>
      <c r="AB106" s="106">
        <v>0</v>
      </c>
      <c r="AC106" s="106">
        <v>0</v>
      </c>
      <c r="AD106" s="106">
        <v>0</v>
      </c>
      <c r="AE106" s="106">
        <v>0</v>
      </c>
      <c r="AF106" s="106">
        <v>0</v>
      </c>
      <c r="AG106" s="106">
        <v>0</v>
      </c>
      <c r="AH106" s="106">
        <v>0</v>
      </c>
      <c r="AI106" s="106">
        <v>0</v>
      </c>
      <c r="AJ106" s="106">
        <v>0</v>
      </c>
      <c r="AK106" s="106">
        <v>0</v>
      </c>
      <c r="AL106" s="106">
        <v>0</v>
      </c>
      <c r="AM106" s="106">
        <v>0</v>
      </c>
      <c r="AN106" s="106">
        <v>0</v>
      </c>
      <c r="AO106" s="106">
        <v>0</v>
      </c>
      <c r="AP106" s="106">
        <v>0</v>
      </c>
      <c r="AQ106" s="106">
        <v>0</v>
      </c>
      <c r="AR106" s="106">
        <v>0</v>
      </c>
      <c r="AS106" s="106">
        <v>0</v>
      </c>
      <c r="AT106" s="106">
        <v>0</v>
      </c>
      <c r="AU106" s="106">
        <v>0</v>
      </c>
      <c r="AV106" s="106">
        <v>0</v>
      </c>
      <c r="AW106" s="106">
        <v>0</v>
      </c>
      <c r="AX106" s="106">
        <v>0</v>
      </c>
      <c r="AY106" s="106">
        <v>0</v>
      </c>
    </row>
    <row r="107" spans="1:52">
      <c r="A107" s="109"/>
      <c r="B107" s="130">
        <v>8</v>
      </c>
      <c r="C107" s="106">
        <v>0</v>
      </c>
      <c r="D107" s="106">
        <v>0</v>
      </c>
      <c r="E107" s="106">
        <v>0</v>
      </c>
      <c r="F107" s="106">
        <v>0</v>
      </c>
      <c r="G107" s="106">
        <v>0</v>
      </c>
      <c r="H107" s="106">
        <v>0</v>
      </c>
      <c r="I107" s="106">
        <v>0</v>
      </c>
      <c r="J107" s="106">
        <v>0</v>
      </c>
      <c r="K107" s="106">
        <v>0</v>
      </c>
      <c r="L107" s="106">
        <v>0</v>
      </c>
      <c r="M107" s="106">
        <v>0</v>
      </c>
      <c r="N107" s="106">
        <v>0</v>
      </c>
      <c r="O107" s="106">
        <v>0</v>
      </c>
      <c r="P107" s="106">
        <v>0</v>
      </c>
      <c r="Q107" s="106">
        <v>0</v>
      </c>
      <c r="R107" s="106">
        <v>0</v>
      </c>
      <c r="S107" s="106">
        <v>0</v>
      </c>
      <c r="T107" s="106">
        <v>0</v>
      </c>
      <c r="U107" s="106">
        <v>0</v>
      </c>
      <c r="V107" s="106">
        <v>0</v>
      </c>
      <c r="W107" s="106">
        <v>0</v>
      </c>
      <c r="X107" s="106">
        <v>0</v>
      </c>
      <c r="Y107" s="106">
        <v>0</v>
      </c>
      <c r="Z107" s="106">
        <v>0</v>
      </c>
      <c r="AA107" s="106">
        <v>0</v>
      </c>
      <c r="AB107" s="106">
        <v>0</v>
      </c>
      <c r="AC107" s="106">
        <v>0</v>
      </c>
      <c r="AD107" s="106">
        <v>0</v>
      </c>
      <c r="AE107" s="106">
        <v>0</v>
      </c>
      <c r="AF107" s="106">
        <v>0</v>
      </c>
      <c r="AG107" s="106">
        <v>0</v>
      </c>
      <c r="AH107" s="106">
        <v>0</v>
      </c>
      <c r="AI107" s="106">
        <v>0</v>
      </c>
      <c r="AJ107" s="106">
        <v>0</v>
      </c>
      <c r="AK107" s="106">
        <v>0</v>
      </c>
      <c r="AL107" s="106">
        <v>0</v>
      </c>
      <c r="AM107" s="106">
        <v>0</v>
      </c>
      <c r="AN107" s="106">
        <v>0</v>
      </c>
      <c r="AO107" s="106">
        <v>0</v>
      </c>
      <c r="AP107" s="106">
        <v>0</v>
      </c>
      <c r="AQ107" s="106">
        <v>0</v>
      </c>
      <c r="AR107" s="106">
        <v>0</v>
      </c>
      <c r="AS107" s="106">
        <v>0</v>
      </c>
      <c r="AT107" s="106">
        <v>0</v>
      </c>
      <c r="AU107" s="106">
        <v>0</v>
      </c>
      <c r="AV107" s="106">
        <v>0</v>
      </c>
      <c r="AW107" s="106">
        <v>0</v>
      </c>
      <c r="AX107" s="106">
        <v>0</v>
      </c>
      <c r="AY107" s="106">
        <v>0</v>
      </c>
    </row>
    <row r="108" spans="1:52">
      <c r="A108" s="128"/>
      <c r="B108" s="132" t="s">
        <v>296</v>
      </c>
      <c r="C108" s="114">
        <v>0</v>
      </c>
      <c r="D108" s="125">
        <v>0</v>
      </c>
      <c r="E108" s="125">
        <v>0</v>
      </c>
      <c r="F108" s="125">
        <v>0</v>
      </c>
      <c r="G108" s="125">
        <v>0</v>
      </c>
      <c r="H108" s="125">
        <v>0</v>
      </c>
      <c r="I108" s="125">
        <v>0</v>
      </c>
      <c r="J108" s="125">
        <v>0</v>
      </c>
      <c r="K108" s="125">
        <v>0</v>
      </c>
      <c r="L108" s="125">
        <v>0</v>
      </c>
      <c r="M108" s="125">
        <v>0</v>
      </c>
      <c r="N108" s="125">
        <v>0</v>
      </c>
      <c r="O108" s="125">
        <v>0</v>
      </c>
      <c r="P108" s="125">
        <v>0</v>
      </c>
      <c r="Q108" s="125">
        <v>0</v>
      </c>
      <c r="R108" s="125">
        <v>0</v>
      </c>
      <c r="S108" s="125">
        <v>0</v>
      </c>
      <c r="T108" s="125">
        <v>0</v>
      </c>
      <c r="U108" s="125">
        <v>0</v>
      </c>
      <c r="V108" s="125">
        <v>0</v>
      </c>
      <c r="W108" s="125">
        <v>0</v>
      </c>
      <c r="X108" s="125">
        <v>0</v>
      </c>
      <c r="Y108" s="125">
        <v>0</v>
      </c>
      <c r="Z108" s="125">
        <v>0</v>
      </c>
      <c r="AA108" s="125">
        <v>0</v>
      </c>
      <c r="AB108" s="125">
        <v>0</v>
      </c>
      <c r="AC108" s="125">
        <v>0</v>
      </c>
      <c r="AD108" s="125">
        <v>0</v>
      </c>
      <c r="AE108" s="125">
        <v>0</v>
      </c>
      <c r="AF108" s="125">
        <v>0</v>
      </c>
      <c r="AG108" s="125">
        <v>0</v>
      </c>
      <c r="AH108" s="125">
        <v>0</v>
      </c>
      <c r="AI108" s="125">
        <v>0</v>
      </c>
      <c r="AJ108" s="125">
        <v>0</v>
      </c>
      <c r="AK108" s="125">
        <v>0</v>
      </c>
      <c r="AL108" s="125">
        <v>0</v>
      </c>
      <c r="AM108" s="125">
        <v>0</v>
      </c>
      <c r="AN108" s="125">
        <v>0</v>
      </c>
      <c r="AO108" s="125">
        <v>0</v>
      </c>
      <c r="AP108" s="125">
        <v>0</v>
      </c>
      <c r="AQ108" s="125">
        <v>0</v>
      </c>
      <c r="AR108" s="125">
        <v>0</v>
      </c>
      <c r="AS108" s="125">
        <v>0</v>
      </c>
      <c r="AT108" s="125">
        <v>0</v>
      </c>
      <c r="AU108" s="125">
        <v>0</v>
      </c>
      <c r="AV108" s="125">
        <v>0</v>
      </c>
      <c r="AW108" s="125">
        <v>0</v>
      </c>
      <c r="AX108" s="125">
        <v>0</v>
      </c>
      <c r="AY108" s="125">
        <v>0</v>
      </c>
      <c r="AZ108" s="107">
        <f>SUM($D108:$AY108)</f>
        <v>0</v>
      </c>
    </row>
    <row r="109" spans="1:52">
      <c r="A109" s="131" t="s">
        <v>134</v>
      </c>
      <c r="B109" s="119">
        <v>1</v>
      </c>
      <c r="C109" s="106">
        <v>84.057800832886102</v>
      </c>
      <c r="D109" s="106">
        <v>84.057800832886102</v>
      </c>
      <c r="E109" s="106">
        <v>262.87869325683533</v>
      </c>
      <c r="F109" s="106">
        <v>262.87869325683533</v>
      </c>
      <c r="G109" s="106">
        <v>262.87869325683533</v>
      </c>
      <c r="H109" s="106">
        <v>262.87869325683533</v>
      </c>
      <c r="I109" s="106">
        <v>262.8786932568355</v>
      </c>
      <c r="J109" s="106">
        <v>318.72419648971601</v>
      </c>
      <c r="K109" s="106">
        <v>360.53847234475586</v>
      </c>
      <c r="L109" s="106">
        <v>348.32847332648458</v>
      </c>
      <c r="M109" s="106">
        <v>359.1564877974285</v>
      </c>
      <c r="N109" s="106">
        <v>262.8786932568355</v>
      </c>
      <c r="O109" s="106">
        <v>262.8786932568355</v>
      </c>
      <c r="P109" s="106">
        <v>262.8786932568355</v>
      </c>
      <c r="Q109" s="106">
        <v>262.8786932568355</v>
      </c>
      <c r="R109" s="106">
        <v>265.66165901364593</v>
      </c>
      <c r="S109" s="106">
        <v>340.07595709035337</v>
      </c>
      <c r="T109" s="106">
        <v>288.50198942272146</v>
      </c>
      <c r="U109" s="106">
        <v>311.15888460019448</v>
      </c>
      <c r="V109" s="106">
        <v>262.8786932568355</v>
      </c>
      <c r="W109" s="106">
        <v>262.8786932568355</v>
      </c>
      <c r="X109" s="106">
        <v>262.8786932568355</v>
      </c>
      <c r="Y109" s="106">
        <v>265.55889966960103</v>
      </c>
      <c r="Z109" s="106">
        <v>262.8786932568355</v>
      </c>
      <c r="AA109" s="106">
        <v>262.8786932568355</v>
      </c>
      <c r="AB109" s="106">
        <v>262.8786932568355</v>
      </c>
      <c r="AC109" s="106">
        <v>262.8786932568355</v>
      </c>
      <c r="AD109" s="106">
        <v>262.8786932568355</v>
      </c>
      <c r="AE109" s="106">
        <v>262.8786932568355</v>
      </c>
      <c r="AF109" s="106">
        <v>273.92594270901196</v>
      </c>
      <c r="AG109" s="106">
        <v>270.7827945319475</v>
      </c>
      <c r="AH109" s="106">
        <v>262.8786932568355</v>
      </c>
      <c r="AI109" s="106">
        <v>262.8786932568355</v>
      </c>
      <c r="AJ109" s="106">
        <v>262.8786932568355</v>
      </c>
      <c r="AK109" s="106">
        <v>262.8786932568355</v>
      </c>
      <c r="AL109" s="106">
        <v>262.8786932568355</v>
      </c>
      <c r="AM109" s="106">
        <v>262.8786932568355</v>
      </c>
      <c r="AN109" s="106">
        <v>262.8786932568355</v>
      </c>
      <c r="AO109" s="106">
        <v>262.8786932568355</v>
      </c>
      <c r="AP109" s="106">
        <v>296.61427403663373</v>
      </c>
      <c r="AQ109" s="106">
        <v>323.98950063882432</v>
      </c>
      <c r="AR109" s="106">
        <v>279.99843096740568</v>
      </c>
      <c r="AS109" s="106">
        <v>300.05788788172316</v>
      </c>
      <c r="AT109" s="106">
        <v>359.62256739636564</v>
      </c>
      <c r="AU109" s="106">
        <v>377.32510542330846</v>
      </c>
      <c r="AV109" s="106">
        <v>374.11241893334028</v>
      </c>
      <c r="AW109" s="106">
        <v>395.46554710921544</v>
      </c>
      <c r="AX109" s="106">
        <v>262.8786932568355</v>
      </c>
      <c r="AY109" s="106">
        <v>262.8786932568355</v>
      </c>
    </row>
    <row r="110" spans="1:52">
      <c r="A110" s="109"/>
      <c r="B110" s="119">
        <v>2</v>
      </c>
      <c r="C110" s="106">
        <v>0</v>
      </c>
      <c r="D110" s="106">
        <v>0</v>
      </c>
      <c r="E110" s="106">
        <v>0</v>
      </c>
      <c r="F110" s="106">
        <v>0</v>
      </c>
      <c r="G110" s="106">
        <v>0</v>
      </c>
      <c r="H110" s="106">
        <v>0</v>
      </c>
      <c r="I110" s="106">
        <v>0</v>
      </c>
      <c r="J110" s="106">
        <v>0</v>
      </c>
      <c r="K110" s="106">
        <v>0</v>
      </c>
      <c r="L110" s="106">
        <v>8.5384723447558599</v>
      </c>
      <c r="M110" s="106">
        <v>0</v>
      </c>
      <c r="N110" s="106">
        <v>0</v>
      </c>
      <c r="O110" s="106">
        <v>0</v>
      </c>
      <c r="P110" s="106">
        <v>0</v>
      </c>
      <c r="Q110" s="106">
        <v>0</v>
      </c>
      <c r="R110" s="106">
        <v>0</v>
      </c>
      <c r="S110" s="106">
        <v>0</v>
      </c>
      <c r="T110" s="106">
        <v>0</v>
      </c>
      <c r="U110" s="106">
        <v>0</v>
      </c>
      <c r="V110" s="106">
        <v>0</v>
      </c>
      <c r="W110" s="106">
        <v>0</v>
      </c>
      <c r="X110" s="106">
        <v>0</v>
      </c>
      <c r="Y110" s="106">
        <v>0</v>
      </c>
      <c r="Z110" s="106">
        <v>0</v>
      </c>
      <c r="AA110" s="106">
        <v>0</v>
      </c>
      <c r="AB110" s="106">
        <v>0</v>
      </c>
      <c r="AC110" s="106">
        <v>0</v>
      </c>
      <c r="AD110" s="106">
        <v>0</v>
      </c>
      <c r="AE110" s="106">
        <v>0</v>
      </c>
      <c r="AF110" s="106">
        <v>0</v>
      </c>
      <c r="AG110" s="106">
        <v>0</v>
      </c>
      <c r="AH110" s="106">
        <v>0</v>
      </c>
      <c r="AI110" s="106">
        <v>0</v>
      </c>
      <c r="AJ110" s="106">
        <v>0</v>
      </c>
      <c r="AK110" s="106">
        <v>0</v>
      </c>
      <c r="AL110" s="106">
        <v>0</v>
      </c>
      <c r="AM110" s="106">
        <v>0</v>
      </c>
      <c r="AN110" s="106">
        <v>0</v>
      </c>
      <c r="AO110" s="106">
        <v>0</v>
      </c>
      <c r="AP110" s="106">
        <v>0</v>
      </c>
      <c r="AQ110" s="106">
        <v>0</v>
      </c>
      <c r="AR110" s="106">
        <v>0</v>
      </c>
      <c r="AS110" s="106">
        <v>0</v>
      </c>
      <c r="AT110" s="106">
        <v>0</v>
      </c>
      <c r="AU110" s="106">
        <v>0</v>
      </c>
      <c r="AV110" s="106">
        <v>0</v>
      </c>
      <c r="AW110" s="106">
        <v>0</v>
      </c>
      <c r="AX110" s="106">
        <v>0</v>
      </c>
      <c r="AY110" s="106">
        <v>0</v>
      </c>
    </row>
    <row r="111" spans="1:52">
      <c r="A111" s="109"/>
      <c r="B111" s="119">
        <v>3</v>
      </c>
      <c r="C111" s="106">
        <v>0</v>
      </c>
      <c r="D111" s="106">
        <v>0</v>
      </c>
      <c r="E111" s="106">
        <v>0</v>
      </c>
      <c r="F111" s="106">
        <v>0</v>
      </c>
      <c r="G111" s="106">
        <v>0</v>
      </c>
      <c r="H111" s="106">
        <v>0</v>
      </c>
      <c r="I111" s="106">
        <v>0</v>
      </c>
      <c r="J111" s="106">
        <v>0</v>
      </c>
      <c r="K111" s="106">
        <v>0</v>
      </c>
      <c r="L111" s="106">
        <v>0</v>
      </c>
      <c r="M111" s="106">
        <v>0</v>
      </c>
      <c r="N111" s="106">
        <v>0</v>
      </c>
      <c r="O111" s="106">
        <v>0</v>
      </c>
      <c r="P111" s="106">
        <v>0</v>
      </c>
      <c r="Q111" s="106">
        <v>0</v>
      </c>
      <c r="R111" s="106">
        <v>0</v>
      </c>
      <c r="S111" s="106">
        <v>0</v>
      </c>
      <c r="T111" s="106">
        <v>0</v>
      </c>
      <c r="U111" s="106">
        <v>0</v>
      </c>
      <c r="V111" s="106">
        <v>0</v>
      </c>
      <c r="W111" s="106">
        <v>0</v>
      </c>
      <c r="X111" s="106">
        <v>0</v>
      </c>
      <c r="Y111" s="106">
        <v>0</v>
      </c>
      <c r="Z111" s="106">
        <v>0</v>
      </c>
      <c r="AA111" s="106">
        <v>0</v>
      </c>
      <c r="AB111" s="106">
        <v>0</v>
      </c>
      <c r="AC111" s="106">
        <v>0</v>
      </c>
      <c r="AD111" s="106">
        <v>0</v>
      </c>
      <c r="AE111" s="106">
        <v>0</v>
      </c>
      <c r="AF111" s="106">
        <v>0</v>
      </c>
      <c r="AG111" s="106">
        <v>0</v>
      </c>
      <c r="AH111" s="106">
        <v>0</v>
      </c>
      <c r="AI111" s="106">
        <v>0</v>
      </c>
      <c r="AJ111" s="106">
        <v>0</v>
      </c>
      <c r="AK111" s="106">
        <v>0</v>
      </c>
      <c r="AL111" s="106">
        <v>0</v>
      </c>
      <c r="AM111" s="106">
        <v>0</v>
      </c>
      <c r="AN111" s="106">
        <v>0</v>
      </c>
      <c r="AO111" s="106">
        <v>0</v>
      </c>
      <c r="AP111" s="106">
        <v>0</v>
      </c>
      <c r="AQ111" s="106">
        <v>0</v>
      </c>
      <c r="AR111" s="106">
        <v>0</v>
      </c>
      <c r="AS111" s="106">
        <v>0</v>
      </c>
      <c r="AT111" s="106">
        <v>0</v>
      </c>
      <c r="AU111" s="106">
        <v>0</v>
      </c>
      <c r="AV111" s="106">
        <v>0</v>
      </c>
      <c r="AW111" s="106">
        <v>0</v>
      </c>
      <c r="AX111" s="106">
        <v>0</v>
      </c>
      <c r="AY111" s="106">
        <v>0</v>
      </c>
    </row>
    <row r="112" spans="1:52">
      <c r="A112" s="109"/>
      <c r="B112" s="120">
        <v>4</v>
      </c>
      <c r="C112" s="106">
        <v>0</v>
      </c>
      <c r="D112" s="106">
        <v>0</v>
      </c>
      <c r="E112" s="106">
        <v>0</v>
      </c>
      <c r="F112" s="106">
        <v>0</v>
      </c>
      <c r="G112" s="106">
        <v>0</v>
      </c>
      <c r="H112" s="106">
        <v>0</v>
      </c>
      <c r="I112" s="106">
        <v>0</v>
      </c>
      <c r="J112" s="106">
        <v>0</v>
      </c>
      <c r="K112" s="106">
        <v>0</v>
      </c>
      <c r="L112" s="106">
        <v>0</v>
      </c>
      <c r="M112" s="106">
        <v>0</v>
      </c>
      <c r="N112" s="106">
        <v>0</v>
      </c>
      <c r="O112" s="106">
        <v>0</v>
      </c>
      <c r="P112" s="106">
        <v>0</v>
      </c>
      <c r="Q112" s="106">
        <v>0</v>
      </c>
      <c r="R112" s="106">
        <v>0</v>
      </c>
      <c r="S112" s="106">
        <v>0</v>
      </c>
      <c r="T112" s="106">
        <v>0</v>
      </c>
      <c r="U112" s="106">
        <v>0</v>
      </c>
      <c r="V112" s="106">
        <v>0</v>
      </c>
      <c r="W112" s="106">
        <v>0</v>
      </c>
      <c r="X112" s="106">
        <v>0</v>
      </c>
      <c r="Y112" s="106">
        <v>0</v>
      </c>
      <c r="Z112" s="106">
        <v>0</v>
      </c>
      <c r="AA112" s="106">
        <v>0</v>
      </c>
      <c r="AB112" s="106">
        <v>0</v>
      </c>
      <c r="AC112" s="106">
        <v>0</v>
      </c>
      <c r="AD112" s="106">
        <v>0</v>
      </c>
      <c r="AE112" s="106">
        <v>0</v>
      </c>
      <c r="AF112" s="106">
        <v>0</v>
      </c>
      <c r="AG112" s="106">
        <v>0</v>
      </c>
      <c r="AH112" s="106">
        <v>0</v>
      </c>
      <c r="AI112" s="106">
        <v>0</v>
      </c>
      <c r="AJ112" s="106">
        <v>0</v>
      </c>
      <c r="AK112" s="106">
        <v>0</v>
      </c>
      <c r="AL112" s="106">
        <v>0</v>
      </c>
      <c r="AM112" s="106">
        <v>0</v>
      </c>
      <c r="AN112" s="106">
        <v>0</v>
      </c>
      <c r="AO112" s="106">
        <v>0</v>
      </c>
      <c r="AP112" s="106">
        <v>0</v>
      </c>
      <c r="AQ112" s="106">
        <v>0</v>
      </c>
      <c r="AR112" s="106">
        <v>0</v>
      </c>
      <c r="AS112" s="106">
        <v>0</v>
      </c>
      <c r="AT112" s="106">
        <v>0</v>
      </c>
      <c r="AU112" s="106">
        <v>0</v>
      </c>
      <c r="AV112" s="106">
        <v>0</v>
      </c>
      <c r="AW112" s="106">
        <v>0</v>
      </c>
      <c r="AX112" s="106">
        <v>0</v>
      </c>
      <c r="AY112" s="106">
        <v>0</v>
      </c>
    </row>
    <row r="113" spans="1:52">
      <c r="A113" s="109"/>
      <c r="B113" s="120">
        <v>5</v>
      </c>
      <c r="C113" s="106">
        <v>0</v>
      </c>
      <c r="D113" s="106">
        <v>0</v>
      </c>
      <c r="E113" s="106">
        <v>0</v>
      </c>
      <c r="F113" s="106">
        <v>0</v>
      </c>
      <c r="G113" s="106">
        <v>0</v>
      </c>
      <c r="H113" s="106">
        <v>0</v>
      </c>
      <c r="I113" s="106">
        <v>0</v>
      </c>
      <c r="J113" s="106">
        <v>0</v>
      </c>
      <c r="K113" s="106">
        <v>0</v>
      </c>
      <c r="L113" s="106">
        <v>0</v>
      </c>
      <c r="M113" s="106">
        <v>0</v>
      </c>
      <c r="N113" s="106">
        <v>0</v>
      </c>
      <c r="O113" s="106">
        <v>0</v>
      </c>
      <c r="P113" s="106">
        <v>0</v>
      </c>
      <c r="Q113" s="106">
        <v>0</v>
      </c>
      <c r="R113" s="106">
        <v>0</v>
      </c>
      <c r="S113" s="106">
        <v>0</v>
      </c>
      <c r="T113" s="106">
        <v>0</v>
      </c>
      <c r="U113" s="106">
        <v>0</v>
      </c>
      <c r="V113" s="106">
        <v>0</v>
      </c>
      <c r="W113" s="106">
        <v>0</v>
      </c>
      <c r="X113" s="106">
        <v>0</v>
      </c>
      <c r="Y113" s="106">
        <v>0</v>
      </c>
      <c r="Z113" s="106">
        <v>0</v>
      </c>
      <c r="AA113" s="106">
        <v>0</v>
      </c>
      <c r="AB113" s="106">
        <v>0</v>
      </c>
      <c r="AC113" s="106">
        <v>0</v>
      </c>
      <c r="AD113" s="106">
        <v>0</v>
      </c>
      <c r="AE113" s="106">
        <v>0</v>
      </c>
      <c r="AF113" s="106">
        <v>0</v>
      </c>
      <c r="AG113" s="106">
        <v>0</v>
      </c>
      <c r="AH113" s="106">
        <v>0</v>
      </c>
      <c r="AI113" s="106">
        <v>0</v>
      </c>
      <c r="AJ113" s="106">
        <v>0</v>
      </c>
      <c r="AK113" s="106">
        <v>0</v>
      </c>
      <c r="AL113" s="106">
        <v>0</v>
      </c>
      <c r="AM113" s="106">
        <v>0</v>
      </c>
      <c r="AN113" s="106">
        <v>0</v>
      </c>
      <c r="AO113" s="106">
        <v>0</v>
      </c>
      <c r="AP113" s="106">
        <v>0</v>
      </c>
      <c r="AQ113" s="106">
        <v>0</v>
      </c>
      <c r="AR113" s="106">
        <v>0</v>
      </c>
      <c r="AS113" s="106">
        <v>0</v>
      </c>
      <c r="AT113" s="106">
        <v>0</v>
      </c>
      <c r="AU113" s="106">
        <v>0</v>
      </c>
      <c r="AV113" s="106">
        <v>0</v>
      </c>
      <c r="AW113" s="106">
        <v>0</v>
      </c>
      <c r="AX113" s="106">
        <v>0</v>
      </c>
      <c r="AY113" s="106">
        <v>0</v>
      </c>
    </row>
    <row r="114" spans="1:52">
      <c r="A114" s="109"/>
      <c r="B114" s="120">
        <v>6</v>
      </c>
      <c r="C114" s="106">
        <v>0</v>
      </c>
      <c r="D114" s="106">
        <v>0</v>
      </c>
      <c r="E114" s="106">
        <v>0</v>
      </c>
      <c r="F114" s="106">
        <v>0</v>
      </c>
      <c r="G114" s="106">
        <v>0</v>
      </c>
      <c r="H114" s="106">
        <v>0</v>
      </c>
      <c r="I114" s="106">
        <v>0</v>
      </c>
      <c r="J114" s="106">
        <v>0</v>
      </c>
      <c r="K114" s="106">
        <v>0</v>
      </c>
      <c r="L114" s="106">
        <v>0</v>
      </c>
      <c r="M114" s="106">
        <v>0</v>
      </c>
      <c r="N114" s="106">
        <v>0</v>
      </c>
      <c r="O114" s="106">
        <v>0</v>
      </c>
      <c r="P114" s="106">
        <v>0</v>
      </c>
      <c r="Q114" s="106">
        <v>0</v>
      </c>
      <c r="R114" s="106">
        <v>0</v>
      </c>
      <c r="S114" s="106">
        <v>0</v>
      </c>
      <c r="T114" s="106">
        <v>0</v>
      </c>
      <c r="U114" s="106">
        <v>0</v>
      </c>
      <c r="V114" s="106">
        <v>0</v>
      </c>
      <c r="W114" s="106">
        <v>0</v>
      </c>
      <c r="X114" s="106">
        <v>0</v>
      </c>
      <c r="Y114" s="106">
        <v>0</v>
      </c>
      <c r="Z114" s="106">
        <v>0</v>
      </c>
      <c r="AA114" s="106">
        <v>0</v>
      </c>
      <c r="AB114" s="106">
        <v>0</v>
      </c>
      <c r="AC114" s="106">
        <v>0</v>
      </c>
      <c r="AD114" s="106">
        <v>0</v>
      </c>
      <c r="AE114" s="106">
        <v>0</v>
      </c>
      <c r="AF114" s="106">
        <v>0</v>
      </c>
      <c r="AG114" s="106">
        <v>0</v>
      </c>
      <c r="AH114" s="106">
        <v>0</v>
      </c>
      <c r="AI114" s="106">
        <v>0</v>
      </c>
      <c r="AJ114" s="106">
        <v>0</v>
      </c>
      <c r="AK114" s="106">
        <v>0</v>
      </c>
      <c r="AL114" s="106">
        <v>0</v>
      </c>
      <c r="AM114" s="106">
        <v>0</v>
      </c>
      <c r="AN114" s="106">
        <v>0</v>
      </c>
      <c r="AO114" s="106">
        <v>0</v>
      </c>
      <c r="AP114" s="106">
        <v>0</v>
      </c>
      <c r="AQ114" s="106">
        <v>0</v>
      </c>
      <c r="AR114" s="106">
        <v>0</v>
      </c>
      <c r="AS114" s="106">
        <v>0</v>
      </c>
      <c r="AT114" s="106">
        <v>0</v>
      </c>
      <c r="AU114" s="106">
        <v>0</v>
      </c>
      <c r="AV114" s="106">
        <v>0</v>
      </c>
      <c r="AW114" s="106">
        <v>0</v>
      </c>
      <c r="AX114" s="106">
        <v>0</v>
      </c>
      <c r="AY114" s="106">
        <v>0</v>
      </c>
    </row>
    <row r="115" spans="1:52">
      <c r="A115" s="109"/>
      <c r="B115" s="127">
        <v>7</v>
      </c>
      <c r="C115" s="106">
        <v>0</v>
      </c>
      <c r="D115" s="106">
        <v>0</v>
      </c>
      <c r="E115" s="106">
        <v>0</v>
      </c>
      <c r="F115" s="106">
        <v>0</v>
      </c>
      <c r="G115" s="106">
        <v>0</v>
      </c>
      <c r="H115" s="106">
        <v>0</v>
      </c>
      <c r="I115" s="106">
        <v>0</v>
      </c>
      <c r="J115" s="106">
        <v>0</v>
      </c>
      <c r="K115" s="106">
        <v>0</v>
      </c>
      <c r="L115" s="106">
        <v>0</v>
      </c>
      <c r="M115" s="106">
        <v>0</v>
      </c>
      <c r="N115" s="106">
        <v>0</v>
      </c>
      <c r="O115" s="106">
        <v>0</v>
      </c>
      <c r="P115" s="106">
        <v>0</v>
      </c>
      <c r="Q115" s="106">
        <v>0</v>
      </c>
      <c r="R115" s="106">
        <v>0</v>
      </c>
      <c r="S115" s="106">
        <v>0</v>
      </c>
      <c r="T115" s="106">
        <v>0</v>
      </c>
      <c r="U115" s="106">
        <v>0</v>
      </c>
      <c r="V115" s="106">
        <v>0</v>
      </c>
      <c r="W115" s="106">
        <v>0</v>
      </c>
      <c r="X115" s="106">
        <v>0</v>
      </c>
      <c r="Y115" s="106">
        <v>0</v>
      </c>
      <c r="Z115" s="106">
        <v>0</v>
      </c>
      <c r="AA115" s="106">
        <v>0</v>
      </c>
      <c r="AB115" s="106">
        <v>0</v>
      </c>
      <c r="AC115" s="106">
        <v>0</v>
      </c>
      <c r="AD115" s="106">
        <v>0</v>
      </c>
      <c r="AE115" s="106">
        <v>0</v>
      </c>
      <c r="AF115" s="106">
        <v>0</v>
      </c>
      <c r="AG115" s="106">
        <v>0</v>
      </c>
      <c r="AH115" s="106">
        <v>0</v>
      </c>
      <c r="AI115" s="106">
        <v>0</v>
      </c>
      <c r="AJ115" s="106">
        <v>0</v>
      </c>
      <c r="AK115" s="106">
        <v>0</v>
      </c>
      <c r="AL115" s="106">
        <v>0</v>
      </c>
      <c r="AM115" s="106">
        <v>0</v>
      </c>
      <c r="AN115" s="106">
        <v>0</v>
      </c>
      <c r="AO115" s="106">
        <v>0</v>
      </c>
      <c r="AP115" s="106">
        <v>0</v>
      </c>
      <c r="AQ115" s="106">
        <v>0</v>
      </c>
      <c r="AR115" s="106">
        <v>0</v>
      </c>
      <c r="AS115" s="106">
        <v>0</v>
      </c>
      <c r="AT115" s="106">
        <v>0</v>
      </c>
      <c r="AU115" s="106">
        <v>0</v>
      </c>
      <c r="AV115" s="106">
        <v>0</v>
      </c>
      <c r="AW115" s="106">
        <v>0</v>
      </c>
      <c r="AX115" s="106">
        <v>0</v>
      </c>
      <c r="AY115" s="106">
        <v>0</v>
      </c>
    </row>
    <row r="116" spans="1:52">
      <c r="A116" s="109"/>
      <c r="B116" s="127">
        <v>8</v>
      </c>
      <c r="C116" s="106">
        <v>0</v>
      </c>
      <c r="D116" s="106">
        <v>0</v>
      </c>
      <c r="E116" s="106">
        <v>0</v>
      </c>
      <c r="F116" s="106">
        <v>0</v>
      </c>
      <c r="G116" s="106">
        <v>0</v>
      </c>
      <c r="H116" s="106">
        <v>0</v>
      </c>
      <c r="I116" s="106">
        <v>0</v>
      </c>
      <c r="J116" s="106">
        <v>0</v>
      </c>
      <c r="K116" s="106">
        <v>0</v>
      </c>
      <c r="L116" s="106">
        <v>0</v>
      </c>
      <c r="M116" s="106">
        <v>0</v>
      </c>
      <c r="N116" s="106">
        <v>0</v>
      </c>
      <c r="O116" s="106">
        <v>0</v>
      </c>
      <c r="P116" s="106">
        <v>0</v>
      </c>
      <c r="Q116" s="106">
        <v>0</v>
      </c>
      <c r="R116" s="106">
        <v>0</v>
      </c>
      <c r="S116" s="106">
        <v>0</v>
      </c>
      <c r="T116" s="106">
        <v>0</v>
      </c>
      <c r="U116" s="106">
        <v>0</v>
      </c>
      <c r="V116" s="106">
        <v>0</v>
      </c>
      <c r="W116" s="106">
        <v>0</v>
      </c>
      <c r="X116" s="106">
        <v>0</v>
      </c>
      <c r="Y116" s="106">
        <v>0</v>
      </c>
      <c r="Z116" s="106">
        <v>0</v>
      </c>
      <c r="AA116" s="106">
        <v>0</v>
      </c>
      <c r="AB116" s="106">
        <v>0</v>
      </c>
      <c r="AC116" s="106">
        <v>0</v>
      </c>
      <c r="AD116" s="106">
        <v>0</v>
      </c>
      <c r="AE116" s="106">
        <v>0</v>
      </c>
      <c r="AF116" s="106">
        <v>0</v>
      </c>
      <c r="AG116" s="106">
        <v>0</v>
      </c>
      <c r="AH116" s="106">
        <v>0</v>
      </c>
      <c r="AI116" s="106">
        <v>0</v>
      </c>
      <c r="AJ116" s="106">
        <v>0</v>
      </c>
      <c r="AK116" s="106">
        <v>0</v>
      </c>
      <c r="AL116" s="106">
        <v>0</v>
      </c>
      <c r="AM116" s="106">
        <v>0</v>
      </c>
      <c r="AN116" s="106">
        <v>0</v>
      </c>
      <c r="AO116" s="106">
        <v>0</v>
      </c>
      <c r="AP116" s="106">
        <v>0</v>
      </c>
      <c r="AQ116" s="106">
        <v>0</v>
      </c>
      <c r="AR116" s="106">
        <v>0</v>
      </c>
      <c r="AS116" s="106">
        <v>0</v>
      </c>
      <c r="AT116" s="106">
        <v>0</v>
      </c>
      <c r="AU116" s="106">
        <v>0</v>
      </c>
      <c r="AV116" s="106">
        <v>0</v>
      </c>
      <c r="AW116" s="106">
        <v>0</v>
      </c>
      <c r="AX116" s="106">
        <v>0</v>
      </c>
      <c r="AY116" s="106">
        <v>0</v>
      </c>
    </row>
    <row r="117" spans="1:52">
      <c r="A117" s="109"/>
      <c r="B117" s="127">
        <v>9</v>
      </c>
      <c r="C117" s="106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6">
        <v>0</v>
      </c>
      <c r="J117" s="106">
        <v>0</v>
      </c>
      <c r="K117" s="106">
        <v>0</v>
      </c>
      <c r="L117" s="106">
        <v>0</v>
      </c>
      <c r="M117" s="106">
        <v>0</v>
      </c>
      <c r="N117" s="106">
        <v>0</v>
      </c>
      <c r="O117" s="106">
        <v>0</v>
      </c>
      <c r="P117" s="106">
        <v>0</v>
      </c>
      <c r="Q117" s="106">
        <v>0</v>
      </c>
      <c r="R117" s="106">
        <v>0</v>
      </c>
      <c r="S117" s="106">
        <v>0</v>
      </c>
      <c r="T117" s="106">
        <v>0</v>
      </c>
      <c r="U117" s="106">
        <v>0</v>
      </c>
      <c r="V117" s="106">
        <v>0</v>
      </c>
      <c r="W117" s="106">
        <v>0</v>
      </c>
      <c r="X117" s="106">
        <v>0</v>
      </c>
      <c r="Y117" s="106">
        <v>0</v>
      </c>
      <c r="Z117" s="106">
        <v>0</v>
      </c>
      <c r="AA117" s="106">
        <v>0</v>
      </c>
      <c r="AB117" s="106">
        <v>0</v>
      </c>
      <c r="AC117" s="106">
        <v>0</v>
      </c>
      <c r="AD117" s="106">
        <v>0</v>
      </c>
      <c r="AE117" s="106">
        <v>0</v>
      </c>
      <c r="AF117" s="106">
        <v>0</v>
      </c>
      <c r="AG117" s="106">
        <v>0</v>
      </c>
      <c r="AH117" s="106">
        <v>0</v>
      </c>
      <c r="AI117" s="106">
        <v>0</v>
      </c>
      <c r="AJ117" s="106">
        <v>0</v>
      </c>
      <c r="AK117" s="106">
        <v>0</v>
      </c>
      <c r="AL117" s="106">
        <v>0</v>
      </c>
      <c r="AM117" s="106">
        <v>0</v>
      </c>
      <c r="AN117" s="106">
        <v>0</v>
      </c>
      <c r="AO117" s="106">
        <v>0</v>
      </c>
      <c r="AP117" s="106">
        <v>0</v>
      </c>
      <c r="AQ117" s="106">
        <v>0</v>
      </c>
      <c r="AR117" s="106">
        <v>0</v>
      </c>
      <c r="AS117" s="106">
        <v>0</v>
      </c>
      <c r="AT117" s="106">
        <v>0</v>
      </c>
      <c r="AU117" s="106">
        <v>0</v>
      </c>
      <c r="AV117" s="106">
        <v>0</v>
      </c>
      <c r="AW117" s="106">
        <v>0</v>
      </c>
      <c r="AX117" s="106">
        <v>0</v>
      </c>
      <c r="AY117" s="106">
        <v>0</v>
      </c>
    </row>
    <row r="118" spans="1:52">
      <c r="A118" s="109"/>
      <c r="B118" s="130">
        <v>10</v>
      </c>
      <c r="C118" s="106">
        <v>0</v>
      </c>
      <c r="D118" s="106">
        <v>0</v>
      </c>
      <c r="E118" s="106">
        <v>0</v>
      </c>
      <c r="F118" s="106">
        <v>0</v>
      </c>
      <c r="G118" s="106">
        <v>0</v>
      </c>
      <c r="H118" s="106">
        <v>0</v>
      </c>
      <c r="I118" s="106">
        <v>0</v>
      </c>
      <c r="J118" s="106">
        <v>0</v>
      </c>
      <c r="K118" s="106">
        <v>0</v>
      </c>
      <c r="L118" s="106">
        <v>0</v>
      </c>
      <c r="M118" s="106">
        <v>0</v>
      </c>
      <c r="N118" s="106">
        <v>0</v>
      </c>
      <c r="O118" s="106">
        <v>0</v>
      </c>
      <c r="P118" s="106">
        <v>0</v>
      </c>
      <c r="Q118" s="106">
        <v>0</v>
      </c>
      <c r="R118" s="106">
        <v>0</v>
      </c>
      <c r="S118" s="106">
        <v>0</v>
      </c>
      <c r="T118" s="106">
        <v>0</v>
      </c>
      <c r="U118" s="106">
        <v>0</v>
      </c>
      <c r="V118" s="106">
        <v>0</v>
      </c>
      <c r="W118" s="106">
        <v>0</v>
      </c>
      <c r="X118" s="106">
        <v>0</v>
      </c>
      <c r="Y118" s="106">
        <v>0</v>
      </c>
      <c r="Z118" s="106">
        <v>0</v>
      </c>
      <c r="AA118" s="106">
        <v>0</v>
      </c>
      <c r="AB118" s="106">
        <v>0</v>
      </c>
      <c r="AC118" s="106">
        <v>0</v>
      </c>
      <c r="AD118" s="106">
        <v>0</v>
      </c>
      <c r="AE118" s="106">
        <v>0</v>
      </c>
      <c r="AF118" s="106">
        <v>0</v>
      </c>
      <c r="AG118" s="106">
        <v>0</v>
      </c>
      <c r="AH118" s="106">
        <v>0</v>
      </c>
      <c r="AI118" s="106">
        <v>0</v>
      </c>
      <c r="AJ118" s="106">
        <v>0</v>
      </c>
      <c r="AK118" s="106">
        <v>0</v>
      </c>
      <c r="AL118" s="106">
        <v>0</v>
      </c>
      <c r="AM118" s="106">
        <v>0</v>
      </c>
      <c r="AN118" s="106">
        <v>0</v>
      </c>
      <c r="AO118" s="106">
        <v>0</v>
      </c>
      <c r="AP118" s="106">
        <v>0</v>
      </c>
      <c r="AQ118" s="106">
        <v>0</v>
      </c>
      <c r="AR118" s="106">
        <v>0</v>
      </c>
      <c r="AS118" s="106">
        <v>0</v>
      </c>
      <c r="AT118" s="106">
        <v>0</v>
      </c>
      <c r="AU118" s="106">
        <v>0</v>
      </c>
      <c r="AV118" s="106">
        <v>0</v>
      </c>
      <c r="AW118" s="106">
        <v>0</v>
      </c>
      <c r="AX118" s="106">
        <v>0</v>
      </c>
      <c r="AY118" s="106">
        <v>0</v>
      </c>
    </row>
    <row r="119" spans="1:52">
      <c r="A119" s="109"/>
      <c r="B119" s="130">
        <v>11</v>
      </c>
      <c r="C119" s="106">
        <v>0</v>
      </c>
      <c r="D119" s="106">
        <v>0</v>
      </c>
      <c r="E119" s="106">
        <v>0</v>
      </c>
      <c r="F119" s="106">
        <v>0</v>
      </c>
      <c r="G119" s="106">
        <v>0</v>
      </c>
      <c r="H119" s="106">
        <v>0</v>
      </c>
      <c r="I119" s="106">
        <v>0</v>
      </c>
      <c r="J119" s="106">
        <v>0</v>
      </c>
      <c r="K119" s="106">
        <v>0</v>
      </c>
      <c r="L119" s="106">
        <v>0</v>
      </c>
      <c r="M119" s="106">
        <v>0</v>
      </c>
      <c r="N119" s="106">
        <v>0</v>
      </c>
      <c r="O119" s="106">
        <v>0</v>
      </c>
      <c r="P119" s="106">
        <v>0</v>
      </c>
      <c r="Q119" s="106">
        <v>0</v>
      </c>
      <c r="R119" s="106">
        <v>0</v>
      </c>
      <c r="S119" s="106">
        <v>0</v>
      </c>
      <c r="T119" s="106">
        <v>0</v>
      </c>
      <c r="U119" s="106">
        <v>0</v>
      </c>
      <c r="V119" s="106">
        <v>0</v>
      </c>
      <c r="W119" s="106">
        <v>0</v>
      </c>
      <c r="X119" s="106">
        <v>0</v>
      </c>
      <c r="Y119" s="106">
        <v>0</v>
      </c>
      <c r="Z119" s="106">
        <v>0</v>
      </c>
      <c r="AA119" s="106">
        <v>0</v>
      </c>
      <c r="AB119" s="106">
        <v>0</v>
      </c>
      <c r="AC119" s="106">
        <v>0</v>
      </c>
      <c r="AD119" s="106">
        <v>0</v>
      </c>
      <c r="AE119" s="106">
        <v>0</v>
      </c>
      <c r="AF119" s="106">
        <v>0</v>
      </c>
      <c r="AG119" s="106">
        <v>0</v>
      </c>
      <c r="AH119" s="106">
        <v>0</v>
      </c>
      <c r="AI119" s="106">
        <v>0</v>
      </c>
      <c r="AJ119" s="106">
        <v>0</v>
      </c>
      <c r="AK119" s="106">
        <v>0</v>
      </c>
      <c r="AL119" s="106">
        <v>0</v>
      </c>
      <c r="AM119" s="106">
        <v>0</v>
      </c>
      <c r="AN119" s="106">
        <v>0</v>
      </c>
      <c r="AO119" s="106">
        <v>0</v>
      </c>
      <c r="AP119" s="106">
        <v>0</v>
      </c>
      <c r="AQ119" s="106">
        <v>0</v>
      </c>
      <c r="AR119" s="106">
        <v>0</v>
      </c>
      <c r="AS119" s="106">
        <v>0</v>
      </c>
      <c r="AT119" s="106">
        <v>0</v>
      </c>
      <c r="AU119" s="106">
        <v>0</v>
      </c>
      <c r="AV119" s="106">
        <v>0</v>
      </c>
      <c r="AW119" s="106">
        <v>0</v>
      </c>
      <c r="AX119" s="106">
        <v>0</v>
      </c>
      <c r="AY119" s="106">
        <v>0</v>
      </c>
    </row>
    <row r="120" spans="1:52">
      <c r="A120" s="109"/>
      <c r="B120" s="130">
        <v>12</v>
      </c>
      <c r="C120" s="106">
        <v>0</v>
      </c>
      <c r="D120" s="106">
        <v>0</v>
      </c>
      <c r="E120" s="106">
        <v>0</v>
      </c>
      <c r="F120" s="106">
        <v>0</v>
      </c>
      <c r="G120" s="106">
        <v>0</v>
      </c>
      <c r="H120" s="106">
        <v>0</v>
      </c>
      <c r="I120" s="106">
        <v>0</v>
      </c>
      <c r="J120" s="106">
        <v>0</v>
      </c>
      <c r="K120" s="106">
        <v>0</v>
      </c>
      <c r="L120" s="106">
        <v>0</v>
      </c>
      <c r="M120" s="106">
        <v>0</v>
      </c>
      <c r="N120" s="106">
        <v>0</v>
      </c>
      <c r="O120" s="106">
        <v>0</v>
      </c>
      <c r="P120" s="106">
        <v>0</v>
      </c>
      <c r="Q120" s="106">
        <v>0</v>
      </c>
      <c r="R120" s="106">
        <v>0</v>
      </c>
      <c r="S120" s="106">
        <v>0</v>
      </c>
      <c r="T120" s="106">
        <v>0</v>
      </c>
      <c r="U120" s="106">
        <v>0</v>
      </c>
      <c r="V120" s="106">
        <v>0</v>
      </c>
      <c r="W120" s="106">
        <v>0</v>
      </c>
      <c r="X120" s="106">
        <v>0</v>
      </c>
      <c r="Y120" s="106">
        <v>0</v>
      </c>
      <c r="Z120" s="106">
        <v>0</v>
      </c>
      <c r="AA120" s="106">
        <v>0</v>
      </c>
      <c r="AB120" s="106">
        <v>0</v>
      </c>
      <c r="AC120" s="106">
        <v>0</v>
      </c>
      <c r="AD120" s="106">
        <v>0</v>
      </c>
      <c r="AE120" s="106">
        <v>0</v>
      </c>
      <c r="AF120" s="106">
        <v>0</v>
      </c>
      <c r="AG120" s="106">
        <v>0</v>
      </c>
      <c r="AH120" s="106">
        <v>0</v>
      </c>
      <c r="AI120" s="106">
        <v>0</v>
      </c>
      <c r="AJ120" s="106">
        <v>0</v>
      </c>
      <c r="AK120" s="106">
        <v>0</v>
      </c>
      <c r="AL120" s="106">
        <v>0</v>
      </c>
      <c r="AM120" s="106">
        <v>0</v>
      </c>
      <c r="AN120" s="106">
        <v>0</v>
      </c>
      <c r="AO120" s="106">
        <v>0</v>
      </c>
      <c r="AP120" s="106">
        <v>0</v>
      </c>
      <c r="AQ120" s="106">
        <v>0</v>
      </c>
      <c r="AR120" s="106">
        <v>0</v>
      </c>
      <c r="AS120" s="106">
        <v>0</v>
      </c>
      <c r="AT120" s="106">
        <v>0</v>
      </c>
      <c r="AU120" s="106">
        <v>0</v>
      </c>
      <c r="AV120" s="106">
        <v>0</v>
      </c>
      <c r="AW120" s="106">
        <v>0</v>
      </c>
      <c r="AX120" s="106">
        <v>0</v>
      </c>
      <c r="AY120" s="106">
        <v>0</v>
      </c>
    </row>
    <row r="121" spans="1:52">
      <c r="A121" s="128"/>
      <c r="B121" s="132" t="s">
        <v>296</v>
      </c>
      <c r="C121" s="114">
        <v>0</v>
      </c>
      <c r="D121" s="125">
        <v>0</v>
      </c>
      <c r="E121" s="125">
        <v>0</v>
      </c>
      <c r="F121" s="125">
        <v>0</v>
      </c>
      <c r="G121" s="125">
        <v>0</v>
      </c>
      <c r="H121" s="125">
        <v>0</v>
      </c>
      <c r="I121" s="125">
        <v>0</v>
      </c>
      <c r="J121" s="125">
        <v>0</v>
      </c>
      <c r="K121" s="125">
        <v>0</v>
      </c>
      <c r="L121" s="125">
        <v>0</v>
      </c>
      <c r="M121" s="125">
        <v>0</v>
      </c>
      <c r="N121" s="125">
        <v>0</v>
      </c>
      <c r="O121" s="125">
        <v>0</v>
      </c>
      <c r="P121" s="125">
        <v>0</v>
      </c>
      <c r="Q121" s="125">
        <v>0</v>
      </c>
      <c r="R121" s="125">
        <v>0</v>
      </c>
      <c r="S121" s="125">
        <v>0</v>
      </c>
      <c r="T121" s="125">
        <v>0</v>
      </c>
      <c r="U121" s="125">
        <v>0</v>
      </c>
      <c r="V121" s="125">
        <v>0</v>
      </c>
      <c r="W121" s="125">
        <v>0</v>
      </c>
      <c r="X121" s="125">
        <v>0</v>
      </c>
      <c r="Y121" s="125">
        <v>0</v>
      </c>
      <c r="Z121" s="125">
        <v>0</v>
      </c>
      <c r="AA121" s="125">
        <v>0</v>
      </c>
      <c r="AB121" s="125">
        <v>0</v>
      </c>
      <c r="AC121" s="125">
        <v>0</v>
      </c>
      <c r="AD121" s="125">
        <v>0</v>
      </c>
      <c r="AE121" s="125">
        <v>0</v>
      </c>
      <c r="AF121" s="125">
        <v>0</v>
      </c>
      <c r="AG121" s="125">
        <v>0</v>
      </c>
      <c r="AH121" s="125">
        <v>0</v>
      </c>
      <c r="AI121" s="125">
        <v>0</v>
      </c>
      <c r="AJ121" s="125">
        <v>0</v>
      </c>
      <c r="AK121" s="125">
        <v>0</v>
      </c>
      <c r="AL121" s="125">
        <v>0</v>
      </c>
      <c r="AM121" s="125">
        <v>0</v>
      </c>
      <c r="AN121" s="125">
        <v>0</v>
      </c>
      <c r="AO121" s="125">
        <v>0</v>
      </c>
      <c r="AP121" s="125">
        <v>0</v>
      </c>
      <c r="AQ121" s="125">
        <v>0</v>
      </c>
      <c r="AR121" s="125">
        <v>0</v>
      </c>
      <c r="AS121" s="125">
        <v>0</v>
      </c>
      <c r="AT121" s="125">
        <v>0</v>
      </c>
      <c r="AU121" s="125">
        <v>0</v>
      </c>
      <c r="AV121" s="125">
        <v>0</v>
      </c>
      <c r="AW121" s="125">
        <v>0</v>
      </c>
      <c r="AX121" s="125">
        <v>0</v>
      </c>
      <c r="AY121" s="125">
        <v>0</v>
      </c>
      <c r="AZ121" s="107">
        <f>SUM($D121:$AY121)</f>
        <v>0</v>
      </c>
    </row>
    <row r="122" spans="1:52">
      <c r="A122" s="131" t="s">
        <v>123</v>
      </c>
      <c r="B122" s="119">
        <v>1</v>
      </c>
      <c r="C122" s="106">
        <v>206.95974463835506</v>
      </c>
      <c r="D122" s="106">
        <v>726.24251609767805</v>
      </c>
      <c r="E122" s="106">
        <v>726.24251609767805</v>
      </c>
      <c r="F122" s="106">
        <v>726.24251609767805</v>
      </c>
      <c r="G122" s="106">
        <v>726.24251609767805</v>
      </c>
      <c r="H122" s="106">
        <v>726.24251609767805</v>
      </c>
      <c r="I122" s="106">
        <v>726.24251609767805</v>
      </c>
      <c r="J122" s="106">
        <v>726.24251609767805</v>
      </c>
      <c r="K122" s="106">
        <v>726.24251609767805</v>
      </c>
      <c r="L122" s="106">
        <v>726.24251609767805</v>
      </c>
      <c r="M122" s="106">
        <v>726.24251609767805</v>
      </c>
      <c r="N122" s="106">
        <v>726.24251609767805</v>
      </c>
      <c r="O122" s="106">
        <v>726.24251609767805</v>
      </c>
      <c r="P122" s="106">
        <v>726.24251609767805</v>
      </c>
      <c r="Q122" s="106">
        <v>726.24251609767805</v>
      </c>
      <c r="R122" s="106">
        <v>726.24251609767805</v>
      </c>
      <c r="S122" s="106">
        <v>726.24251609767805</v>
      </c>
      <c r="T122" s="106">
        <v>726.24251609767805</v>
      </c>
      <c r="U122" s="106">
        <v>726.24251609767805</v>
      </c>
      <c r="V122" s="106">
        <v>726.24251609767805</v>
      </c>
      <c r="W122" s="106">
        <v>726.24251609767805</v>
      </c>
      <c r="X122" s="106">
        <v>726.24251609767805</v>
      </c>
      <c r="Y122" s="106">
        <v>726.24251609767805</v>
      </c>
      <c r="Z122" s="106">
        <v>726.24251609767805</v>
      </c>
      <c r="AA122" s="106">
        <v>726.24251609767805</v>
      </c>
      <c r="AB122" s="106">
        <v>726.24251609767805</v>
      </c>
      <c r="AC122" s="106">
        <v>726.24251609767805</v>
      </c>
      <c r="AD122" s="106">
        <v>726.24251609767805</v>
      </c>
      <c r="AE122" s="106">
        <v>726.24251609767805</v>
      </c>
      <c r="AF122" s="106">
        <v>726.24251609767805</v>
      </c>
      <c r="AG122" s="106">
        <v>726.24251609767805</v>
      </c>
      <c r="AH122" s="106">
        <v>726.24251609767805</v>
      </c>
      <c r="AI122" s="106">
        <v>726.24251609767805</v>
      </c>
      <c r="AJ122" s="106">
        <v>726.24251609767805</v>
      </c>
      <c r="AK122" s="106">
        <v>726.24251609767805</v>
      </c>
      <c r="AL122" s="106">
        <v>726.24251609767805</v>
      </c>
      <c r="AM122" s="106">
        <v>726.24251609767805</v>
      </c>
      <c r="AN122" s="106">
        <v>726.24251609767805</v>
      </c>
      <c r="AO122" s="106">
        <v>726.24251609767805</v>
      </c>
      <c r="AP122" s="106">
        <v>726.24251609767805</v>
      </c>
      <c r="AQ122" s="106">
        <v>726.24251609767805</v>
      </c>
      <c r="AR122" s="106">
        <v>726.24251609767805</v>
      </c>
      <c r="AS122" s="106">
        <v>726.24251609767805</v>
      </c>
      <c r="AT122" s="106">
        <v>726.24251609767805</v>
      </c>
      <c r="AU122" s="106">
        <v>726.24251609767805</v>
      </c>
      <c r="AV122" s="106">
        <v>726.24251609767805</v>
      </c>
      <c r="AW122" s="106">
        <v>726.24251609767805</v>
      </c>
      <c r="AX122" s="106">
        <v>726.24251609767805</v>
      </c>
      <c r="AY122" s="106">
        <v>726.24251609767805</v>
      </c>
    </row>
    <row r="123" spans="1:52">
      <c r="A123" s="109"/>
      <c r="B123" s="119">
        <v>2</v>
      </c>
      <c r="C123" s="106">
        <v>0</v>
      </c>
      <c r="D123" s="106">
        <v>0</v>
      </c>
      <c r="E123" s="106">
        <v>0</v>
      </c>
      <c r="F123" s="106">
        <v>0</v>
      </c>
      <c r="G123" s="106">
        <v>0</v>
      </c>
      <c r="H123" s="106">
        <v>0</v>
      </c>
      <c r="I123" s="106">
        <v>154.28172697497075</v>
      </c>
      <c r="J123" s="106">
        <v>269.80004658293274</v>
      </c>
      <c r="K123" s="106">
        <v>236.06806055272236</v>
      </c>
      <c r="L123" s="106">
        <v>265.98210332391579</v>
      </c>
      <c r="M123" s="106">
        <v>0</v>
      </c>
      <c r="N123" s="106">
        <v>0</v>
      </c>
      <c r="O123" s="106">
        <v>0</v>
      </c>
      <c r="P123" s="106">
        <v>0</v>
      </c>
      <c r="Q123" s="106">
        <v>7.6883676969022758</v>
      </c>
      <c r="R123" s="106">
        <v>213.26922478093431</v>
      </c>
      <c r="S123" s="106">
        <v>70.788266814945246</v>
      </c>
      <c r="T123" s="106">
        <v>133.38139810601274</v>
      </c>
      <c r="U123" s="106">
        <v>0</v>
      </c>
      <c r="V123" s="106">
        <v>0</v>
      </c>
      <c r="W123" s="106">
        <v>0</v>
      </c>
      <c r="X123" s="106">
        <v>7.4044793237245585</v>
      </c>
      <c r="Y123" s="106">
        <v>0</v>
      </c>
      <c r="Z123" s="106">
        <v>0</v>
      </c>
      <c r="AA123" s="106">
        <v>0</v>
      </c>
      <c r="AB123" s="106">
        <v>0</v>
      </c>
      <c r="AC123" s="106">
        <v>0</v>
      </c>
      <c r="AD123" s="106">
        <v>0</v>
      </c>
      <c r="AE123" s="106">
        <v>30.519712871019067</v>
      </c>
      <c r="AF123" s="106">
        <v>21.836286259685153</v>
      </c>
      <c r="AG123" s="106">
        <v>0</v>
      </c>
      <c r="AH123" s="106">
        <v>0</v>
      </c>
      <c r="AI123" s="106">
        <v>0</v>
      </c>
      <c r="AJ123" s="106">
        <v>0</v>
      </c>
      <c r="AK123" s="106">
        <v>0</v>
      </c>
      <c r="AL123" s="106">
        <v>0</v>
      </c>
      <c r="AM123" s="106">
        <v>0</v>
      </c>
      <c r="AN123" s="106">
        <v>0</v>
      </c>
      <c r="AO123" s="106">
        <v>93.199691325307072</v>
      </c>
      <c r="AP123" s="106">
        <v>168.82793338635139</v>
      </c>
      <c r="AQ123" s="106">
        <v>47.295888593411121</v>
      </c>
      <c r="AR123" s="106">
        <v>102.71320020783617</v>
      </c>
      <c r="AS123" s="106">
        <v>267.26971935867437</v>
      </c>
      <c r="AT123" s="106">
        <v>316.17568278508634</v>
      </c>
      <c r="AU123" s="106">
        <v>307.30014596998222</v>
      </c>
      <c r="AV123" s="106">
        <v>366.29142191128778</v>
      </c>
      <c r="AW123" s="106">
        <v>0</v>
      </c>
      <c r="AX123" s="106">
        <v>0</v>
      </c>
      <c r="AY123" s="106">
        <v>0</v>
      </c>
    </row>
    <row r="124" spans="1:52">
      <c r="A124" s="109"/>
      <c r="B124" s="119">
        <v>3</v>
      </c>
      <c r="C124" s="106">
        <v>0</v>
      </c>
      <c r="D124" s="106">
        <v>0</v>
      </c>
      <c r="E124" s="106">
        <v>0</v>
      </c>
      <c r="F124" s="106">
        <v>0</v>
      </c>
      <c r="G124" s="106">
        <v>0</v>
      </c>
      <c r="H124" s="106">
        <v>0</v>
      </c>
      <c r="I124" s="106">
        <v>0</v>
      </c>
      <c r="J124" s="106">
        <v>0</v>
      </c>
      <c r="K124" s="106">
        <v>0</v>
      </c>
      <c r="L124" s="106">
        <v>0</v>
      </c>
      <c r="M124" s="106">
        <v>0</v>
      </c>
      <c r="N124" s="106">
        <v>0</v>
      </c>
      <c r="O124" s="106">
        <v>0</v>
      </c>
      <c r="P124" s="106">
        <v>0</v>
      </c>
      <c r="Q124" s="106">
        <v>0</v>
      </c>
      <c r="R124" s="106">
        <v>0</v>
      </c>
      <c r="S124" s="106">
        <v>0</v>
      </c>
      <c r="T124" s="106">
        <v>0</v>
      </c>
      <c r="U124" s="106">
        <v>0</v>
      </c>
      <c r="V124" s="106">
        <v>0</v>
      </c>
      <c r="W124" s="106">
        <v>0</v>
      </c>
      <c r="X124" s="106">
        <v>0</v>
      </c>
      <c r="Y124" s="106">
        <v>0</v>
      </c>
      <c r="Z124" s="106">
        <v>0</v>
      </c>
      <c r="AA124" s="106">
        <v>0</v>
      </c>
      <c r="AB124" s="106">
        <v>0</v>
      </c>
      <c r="AC124" s="106">
        <v>0</v>
      </c>
      <c r="AD124" s="106">
        <v>0</v>
      </c>
      <c r="AE124" s="106">
        <v>0</v>
      </c>
      <c r="AF124" s="106">
        <v>0</v>
      </c>
      <c r="AG124" s="106">
        <v>0</v>
      </c>
      <c r="AH124" s="106">
        <v>0</v>
      </c>
      <c r="AI124" s="106">
        <v>0</v>
      </c>
      <c r="AJ124" s="106">
        <v>0</v>
      </c>
      <c r="AK124" s="106">
        <v>0</v>
      </c>
      <c r="AL124" s="106">
        <v>0</v>
      </c>
      <c r="AM124" s="106">
        <v>0</v>
      </c>
      <c r="AN124" s="106">
        <v>0</v>
      </c>
      <c r="AO124" s="106">
        <v>0</v>
      </c>
      <c r="AP124" s="106">
        <v>0</v>
      </c>
      <c r="AQ124" s="106">
        <v>0</v>
      </c>
      <c r="AR124" s="106">
        <v>0</v>
      </c>
      <c r="AS124" s="106">
        <v>0</v>
      </c>
      <c r="AT124" s="106">
        <v>0</v>
      </c>
      <c r="AU124" s="106">
        <v>0</v>
      </c>
      <c r="AV124" s="106">
        <v>0</v>
      </c>
      <c r="AW124" s="106">
        <v>0</v>
      </c>
      <c r="AX124" s="106">
        <v>0</v>
      </c>
      <c r="AY124" s="106">
        <v>0</v>
      </c>
    </row>
    <row r="125" spans="1:52">
      <c r="A125" s="109"/>
      <c r="B125" s="119">
        <v>4</v>
      </c>
      <c r="C125" s="106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6">
        <v>0</v>
      </c>
      <c r="J125" s="106">
        <v>0</v>
      </c>
      <c r="K125" s="106">
        <v>0</v>
      </c>
      <c r="L125" s="106">
        <v>0</v>
      </c>
      <c r="M125" s="106">
        <v>0</v>
      </c>
      <c r="N125" s="106">
        <v>0</v>
      </c>
      <c r="O125" s="106">
        <v>0</v>
      </c>
      <c r="P125" s="106">
        <v>0</v>
      </c>
      <c r="Q125" s="106">
        <v>0</v>
      </c>
      <c r="R125" s="106">
        <v>0</v>
      </c>
      <c r="S125" s="106">
        <v>0</v>
      </c>
      <c r="T125" s="106">
        <v>0</v>
      </c>
      <c r="U125" s="106">
        <v>0</v>
      </c>
      <c r="V125" s="106">
        <v>0</v>
      </c>
      <c r="W125" s="106">
        <v>0</v>
      </c>
      <c r="X125" s="106">
        <v>0</v>
      </c>
      <c r="Y125" s="106">
        <v>0</v>
      </c>
      <c r="Z125" s="106">
        <v>0</v>
      </c>
      <c r="AA125" s="106">
        <v>0</v>
      </c>
      <c r="AB125" s="106">
        <v>0</v>
      </c>
      <c r="AC125" s="106">
        <v>0</v>
      </c>
      <c r="AD125" s="106">
        <v>0</v>
      </c>
      <c r="AE125" s="106">
        <v>0</v>
      </c>
      <c r="AF125" s="106">
        <v>0</v>
      </c>
      <c r="AG125" s="106">
        <v>0</v>
      </c>
      <c r="AH125" s="106">
        <v>0</v>
      </c>
      <c r="AI125" s="106">
        <v>0</v>
      </c>
      <c r="AJ125" s="106">
        <v>0</v>
      </c>
      <c r="AK125" s="106">
        <v>0</v>
      </c>
      <c r="AL125" s="106">
        <v>0</v>
      </c>
      <c r="AM125" s="106">
        <v>0</v>
      </c>
      <c r="AN125" s="106">
        <v>0</v>
      </c>
      <c r="AO125" s="106">
        <v>0</v>
      </c>
      <c r="AP125" s="106">
        <v>0</v>
      </c>
      <c r="AQ125" s="106">
        <v>0</v>
      </c>
      <c r="AR125" s="106">
        <v>0</v>
      </c>
      <c r="AS125" s="106">
        <v>0</v>
      </c>
      <c r="AT125" s="106">
        <v>0</v>
      </c>
      <c r="AU125" s="106">
        <v>0</v>
      </c>
      <c r="AV125" s="106">
        <v>0</v>
      </c>
      <c r="AW125" s="106">
        <v>0</v>
      </c>
      <c r="AX125" s="106">
        <v>0</v>
      </c>
      <c r="AY125" s="106">
        <v>0</v>
      </c>
    </row>
    <row r="126" spans="1:52">
      <c r="A126" s="109"/>
      <c r="B126" s="119">
        <v>5</v>
      </c>
      <c r="C126" s="106">
        <v>0</v>
      </c>
      <c r="D126" s="106">
        <v>0</v>
      </c>
      <c r="E126" s="106">
        <v>0</v>
      </c>
      <c r="F126" s="106">
        <v>0</v>
      </c>
      <c r="G126" s="106">
        <v>0</v>
      </c>
      <c r="H126" s="106">
        <v>0</v>
      </c>
      <c r="I126" s="106">
        <v>0</v>
      </c>
      <c r="J126" s="106">
        <v>0</v>
      </c>
      <c r="K126" s="106">
        <v>0</v>
      </c>
      <c r="L126" s="106">
        <v>0</v>
      </c>
      <c r="M126" s="106">
        <v>0</v>
      </c>
      <c r="N126" s="106">
        <v>0</v>
      </c>
      <c r="O126" s="106">
        <v>0</v>
      </c>
      <c r="P126" s="106">
        <v>0</v>
      </c>
      <c r="Q126" s="106">
        <v>0</v>
      </c>
      <c r="R126" s="106">
        <v>0</v>
      </c>
      <c r="S126" s="106">
        <v>0</v>
      </c>
      <c r="T126" s="106">
        <v>0</v>
      </c>
      <c r="U126" s="106">
        <v>0</v>
      </c>
      <c r="V126" s="106">
        <v>0</v>
      </c>
      <c r="W126" s="106">
        <v>0</v>
      </c>
      <c r="X126" s="106">
        <v>0</v>
      </c>
      <c r="Y126" s="106">
        <v>0</v>
      </c>
      <c r="Z126" s="106">
        <v>0</v>
      </c>
      <c r="AA126" s="106">
        <v>0</v>
      </c>
      <c r="AB126" s="106">
        <v>0</v>
      </c>
      <c r="AC126" s="106">
        <v>0</v>
      </c>
      <c r="AD126" s="106">
        <v>0</v>
      </c>
      <c r="AE126" s="106">
        <v>0</v>
      </c>
      <c r="AF126" s="106">
        <v>0</v>
      </c>
      <c r="AG126" s="106">
        <v>0</v>
      </c>
      <c r="AH126" s="106">
        <v>0</v>
      </c>
      <c r="AI126" s="106">
        <v>0</v>
      </c>
      <c r="AJ126" s="106">
        <v>0</v>
      </c>
      <c r="AK126" s="106">
        <v>0</v>
      </c>
      <c r="AL126" s="106">
        <v>0</v>
      </c>
      <c r="AM126" s="106">
        <v>0</v>
      </c>
      <c r="AN126" s="106">
        <v>0</v>
      </c>
      <c r="AO126" s="106">
        <v>0</v>
      </c>
      <c r="AP126" s="106">
        <v>0</v>
      </c>
      <c r="AQ126" s="106">
        <v>0</v>
      </c>
      <c r="AR126" s="106">
        <v>0</v>
      </c>
      <c r="AS126" s="106">
        <v>0</v>
      </c>
      <c r="AT126" s="106">
        <v>0</v>
      </c>
      <c r="AU126" s="106">
        <v>0</v>
      </c>
      <c r="AV126" s="106">
        <v>0</v>
      </c>
      <c r="AW126" s="106">
        <v>0</v>
      </c>
      <c r="AX126" s="106">
        <v>0</v>
      </c>
      <c r="AY126" s="106">
        <v>0</v>
      </c>
    </row>
    <row r="127" spans="1:52">
      <c r="A127" s="109"/>
      <c r="B127" s="119">
        <v>6</v>
      </c>
      <c r="C127" s="106">
        <v>0</v>
      </c>
      <c r="D127" s="106">
        <v>0</v>
      </c>
      <c r="E127" s="106">
        <v>0</v>
      </c>
      <c r="F127" s="106">
        <v>0</v>
      </c>
      <c r="G127" s="106">
        <v>0</v>
      </c>
      <c r="H127" s="106">
        <v>0</v>
      </c>
      <c r="I127" s="106">
        <v>0</v>
      </c>
      <c r="J127" s="106">
        <v>0</v>
      </c>
      <c r="K127" s="106">
        <v>0</v>
      </c>
      <c r="L127" s="106">
        <v>0</v>
      </c>
      <c r="M127" s="106">
        <v>0</v>
      </c>
      <c r="N127" s="106">
        <v>0</v>
      </c>
      <c r="O127" s="106">
        <v>0</v>
      </c>
      <c r="P127" s="106">
        <v>0</v>
      </c>
      <c r="Q127" s="106">
        <v>0</v>
      </c>
      <c r="R127" s="106">
        <v>0</v>
      </c>
      <c r="S127" s="106">
        <v>0</v>
      </c>
      <c r="T127" s="106">
        <v>0</v>
      </c>
      <c r="U127" s="106">
        <v>0</v>
      </c>
      <c r="V127" s="106">
        <v>0</v>
      </c>
      <c r="W127" s="106">
        <v>0</v>
      </c>
      <c r="X127" s="106">
        <v>0</v>
      </c>
      <c r="Y127" s="106">
        <v>0</v>
      </c>
      <c r="Z127" s="106">
        <v>0</v>
      </c>
      <c r="AA127" s="106">
        <v>0</v>
      </c>
      <c r="AB127" s="106">
        <v>0</v>
      </c>
      <c r="AC127" s="106">
        <v>0</v>
      </c>
      <c r="AD127" s="106">
        <v>0</v>
      </c>
      <c r="AE127" s="106">
        <v>0</v>
      </c>
      <c r="AF127" s="106">
        <v>0</v>
      </c>
      <c r="AG127" s="106">
        <v>0</v>
      </c>
      <c r="AH127" s="106">
        <v>0</v>
      </c>
      <c r="AI127" s="106">
        <v>0</v>
      </c>
      <c r="AJ127" s="106">
        <v>0</v>
      </c>
      <c r="AK127" s="106">
        <v>0</v>
      </c>
      <c r="AL127" s="106">
        <v>0</v>
      </c>
      <c r="AM127" s="106">
        <v>0</v>
      </c>
      <c r="AN127" s="106">
        <v>0</v>
      </c>
      <c r="AO127" s="106">
        <v>0</v>
      </c>
      <c r="AP127" s="106">
        <v>0</v>
      </c>
      <c r="AQ127" s="106">
        <v>0</v>
      </c>
      <c r="AR127" s="106">
        <v>0</v>
      </c>
      <c r="AS127" s="106">
        <v>0</v>
      </c>
      <c r="AT127" s="106">
        <v>0</v>
      </c>
      <c r="AU127" s="106">
        <v>0</v>
      </c>
      <c r="AV127" s="106">
        <v>0</v>
      </c>
      <c r="AW127" s="106">
        <v>0</v>
      </c>
      <c r="AX127" s="106">
        <v>0</v>
      </c>
      <c r="AY127" s="106">
        <v>0</v>
      </c>
    </row>
    <row r="128" spans="1:52">
      <c r="A128" s="109"/>
      <c r="B128" s="119">
        <v>7</v>
      </c>
      <c r="C128" s="106">
        <v>0</v>
      </c>
      <c r="D128" s="106">
        <v>0</v>
      </c>
      <c r="E128" s="106">
        <v>0</v>
      </c>
      <c r="F128" s="106">
        <v>0</v>
      </c>
      <c r="G128" s="106">
        <v>0</v>
      </c>
      <c r="H128" s="106">
        <v>0</v>
      </c>
      <c r="I128" s="106">
        <v>0</v>
      </c>
      <c r="J128" s="106">
        <v>0</v>
      </c>
      <c r="K128" s="106">
        <v>0</v>
      </c>
      <c r="L128" s="106">
        <v>0</v>
      </c>
      <c r="M128" s="106">
        <v>0</v>
      </c>
      <c r="N128" s="106">
        <v>0</v>
      </c>
      <c r="O128" s="106">
        <v>0</v>
      </c>
      <c r="P128" s="106">
        <v>0</v>
      </c>
      <c r="Q128" s="106">
        <v>0</v>
      </c>
      <c r="R128" s="106">
        <v>0</v>
      </c>
      <c r="S128" s="106">
        <v>0</v>
      </c>
      <c r="T128" s="106">
        <v>0</v>
      </c>
      <c r="U128" s="106">
        <v>0</v>
      </c>
      <c r="V128" s="106">
        <v>0</v>
      </c>
      <c r="W128" s="106">
        <v>0</v>
      </c>
      <c r="X128" s="106">
        <v>0</v>
      </c>
      <c r="Y128" s="106">
        <v>0</v>
      </c>
      <c r="Z128" s="106">
        <v>0</v>
      </c>
      <c r="AA128" s="106">
        <v>0</v>
      </c>
      <c r="AB128" s="106">
        <v>0</v>
      </c>
      <c r="AC128" s="106">
        <v>0</v>
      </c>
      <c r="AD128" s="106">
        <v>0</v>
      </c>
      <c r="AE128" s="106">
        <v>0</v>
      </c>
      <c r="AF128" s="106">
        <v>0</v>
      </c>
      <c r="AG128" s="106">
        <v>0</v>
      </c>
      <c r="AH128" s="106">
        <v>0</v>
      </c>
      <c r="AI128" s="106">
        <v>0</v>
      </c>
      <c r="AJ128" s="106">
        <v>0</v>
      </c>
      <c r="AK128" s="106">
        <v>0</v>
      </c>
      <c r="AL128" s="106">
        <v>0</v>
      </c>
      <c r="AM128" s="106">
        <v>0</v>
      </c>
      <c r="AN128" s="106">
        <v>0</v>
      </c>
      <c r="AO128" s="106">
        <v>0</v>
      </c>
      <c r="AP128" s="106">
        <v>0</v>
      </c>
      <c r="AQ128" s="106">
        <v>0</v>
      </c>
      <c r="AR128" s="106">
        <v>0</v>
      </c>
      <c r="AS128" s="106">
        <v>0</v>
      </c>
      <c r="AT128" s="106">
        <v>0</v>
      </c>
      <c r="AU128" s="106">
        <v>0</v>
      </c>
      <c r="AV128" s="106">
        <v>0</v>
      </c>
      <c r="AW128" s="106">
        <v>0</v>
      </c>
      <c r="AX128" s="106">
        <v>0</v>
      </c>
      <c r="AY128" s="106">
        <v>0</v>
      </c>
    </row>
    <row r="129" spans="1:51">
      <c r="A129" s="109"/>
      <c r="B129" s="119">
        <v>8</v>
      </c>
      <c r="C129" s="106">
        <v>0</v>
      </c>
      <c r="D129" s="106">
        <v>0</v>
      </c>
      <c r="E129" s="106">
        <v>0</v>
      </c>
      <c r="F129" s="106">
        <v>0</v>
      </c>
      <c r="G129" s="106">
        <v>0</v>
      </c>
      <c r="H129" s="106">
        <v>0</v>
      </c>
      <c r="I129" s="106">
        <v>0</v>
      </c>
      <c r="J129" s="106">
        <v>0</v>
      </c>
      <c r="K129" s="106">
        <v>0</v>
      </c>
      <c r="L129" s="106">
        <v>0</v>
      </c>
      <c r="M129" s="106">
        <v>0</v>
      </c>
      <c r="N129" s="106">
        <v>0</v>
      </c>
      <c r="O129" s="106">
        <v>0</v>
      </c>
      <c r="P129" s="106">
        <v>0</v>
      </c>
      <c r="Q129" s="106">
        <v>0</v>
      </c>
      <c r="R129" s="106">
        <v>0</v>
      </c>
      <c r="S129" s="106">
        <v>0</v>
      </c>
      <c r="T129" s="106">
        <v>0</v>
      </c>
      <c r="U129" s="106">
        <v>0</v>
      </c>
      <c r="V129" s="106">
        <v>0</v>
      </c>
      <c r="W129" s="106">
        <v>0</v>
      </c>
      <c r="X129" s="106">
        <v>0</v>
      </c>
      <c r="Y129" s="106">
        <v>0</v>
      </c>
      <c r="Z129" s="106">
        <v>0</v>
      </c>
      <c r="AA129" s="106">
        <v>0</v>
      </c>
      <c r="AB129" s="106">
        <v>0</v>
      </c>
      <c r="AC129" s="106">
        <v>0</v>
      </c>
      <c r="AD129" s="106">
        <v>0</v>
      </c>
      <c r="AE129" s="106">
        <v>0</v>
      </c>
      <c r="AF129" s="106">
        <v>0</v>
      </c>
      <c r="AG129" s="106">
        <v>0</v>
      </c>
      <c r="AH129" s="106">
        <v>0</v>
      </c>
      <c r="AI129" s="106">
        <v>0</v>
      </c>
      <c r="AJ129" s="106">
        <v>0</v>
      </c>
      <c r="AK129" s="106">
        <v>0</v>
      </c>
      <c r="AL129" s="106">
        <v>0</v>
      </c>
      <c r="AM129" s="106">
        <v>0</v>
      </c>
      <c r="AN129" s="106">
        <v>0</v>
      </c>
      <c r="AO129" s="106">
        <v>0</v>
      </c>
      <c r="AP129" s="106">
        <v>0</v>
      </c>
      <c r="AQ129" s="106">
        <v>0</v>
      </c>
      <c r="AR129" s="106">
        <v>0</v>
      </c>
      <c r="AS129" s="106">
        <v>0</v>
      </c>
      <c r="AT129" s="106">
        <v>0</v>
      </c>
      <c r="AU129" s="106">
        <v>0</v>
      </c>
      <c r="AV129" s="106">
        <v>0</v>
      </c>
      <c r="AW129" s="106">
        <v>0</v>
      </c>
      <c r="AX129" s="106">
        <v>0</v>
      </c>
      <c r="AY129" s="106">
        <v>0</v>
      </c>
    </row>
    <row r="130" spans="1:51">
      <c r="A130" s="109"/>
      <c r="B130" s="119">
        <v>9</v>
      </c>
      <c r="C130" s="106">
        <v>0</v>
      </c>
      <c r="D130" s="106">
        <v>0</v>
      </c>
      <c r="E130" s="106">
        <v>0</v>
      </c>
      <c r="F130" s="106">
        <v>0</v>
      </c>
      <c r="G130" s="106">
        <v>0</v>
      </c>
      <c r="H130" s="106">
        <v>0</v>
      </c>
      <c r="I130" s="106">
        <v>0</v>
      </c>
      <c r="J130" s="106">
        <v>0</v>
      </c>
      <c r="K130" s="106">
        <v>0</v>
      </c>
      <c r="L130" s="106">
        <v>0</v>
      </c>
      <c r="M130" s="106">
        <v>0</v>
      </c>
      <c r="N130" s="106">
        <v>0</v>
      </c>
      <c r="O130" s="106">
        <v>0</v>
      </c>
      <c r="P130" s="106">
        <v>0</v>
      </c>
      <c r="Q130" s="106">
        <v>0</v>
      </c>
      <c r="R130" s="106">
        <v>0</v>
      </c>
      <c r="S130" s="106">
        <v>0</v>
      </c>
      <c r="T130" s="106">
        <v>0</v>
      </c>
      <c r="U130" s="106">
        <v>0</v>
      </c>
      <c r="V130" s="106">
        <v>0</v>
      </c>
      <c r="W130" s="106">
        <v>0</v>
      </c>
      <c r="X130" s="106">
        <v>0</v>
      </c>
      <c r="Y130" s="106">
        <v>0</v>
      </c>
      <c r="Z130" s="106">
        <v>0</v>
      </c>
      <c r="AA130" s="106">
        <v>0</v>
      </c>
      <c r="AB130" s="106">
        <v>0</v>
      </c>
      <c r="AC130" s="106">
        <v>0</v>
      </c>
      <c r="AD130" s="106">
        <v>0</v>
      </c>
      <c r="AE130" s="106">
        <v>0</v>
      </c>
      <c r="AF130" s="106">
        <v>0</v>
      </c>
      <c r="AG130" s="106">
        <v>0</v>
      </c>
      <c r="AH130" s="106">
        <v>0</v>
      </c>
      <c r="AI130" s="106">
        <v>0</v>
      </c>
      <c r="AJ130" s="106">
        <v>0</v>
      </c>
      <c r="AK130" s="106">
        <v>0</v>
      </c>
      <c r="AL130" s="106">
        <v>0</v>
      </c>
      <c r="AM130" s="106">
        <v>0</v>
      </c>
      <c r="AN130" s="106">
        <v>0</v>
      </c>
      <c r="AO130" s="106">
        <v>0</v>
      </c>
      <c r="AP130" s="106">
        <v>0</v>
      </c>
      <c r="AQ130" s="106">
        <v>0</v>
      </c>
      <c r="AR130" s="106">
        <v>0</v>
      </c>
      <c r="AS130" s="106">
        <v>0</v>
      </c>
      <c r="AT130" s="106">
        <v>0</v>
      </c>
      <c r="AU130" s="106">
        <v>0</v>
      </c>
      <c r="AV130" s="106">
        <v>0</v>
      </c>
      <c r="AW130" s="106">
        <v>0</v>
      </c>
      <c r="AX130" s="106">
        <v>0</v>
      </c>
      <c r="AY130" s="106">
        <v>0</v>
      </c>
    </row>
    <row r="131" spans="1:51">
      <c r="A131" s="109"/>
      <c r="B131" s="119">
        <v>10</v>
      </c>
      <c r="C131" s="106">
        <v>0</v>
      </c>
      <c r="D131" s="106">
        <v>0</v>
      </c>
      <c r="E131" s="106">
        <v>0</v>
      </c>
      <c r="F131" s="106">
        <v>0</v>
      </c>
      <c r="G131" s="106">
        <v>0</v>
      </c>
      <c r="H131" s="106">
        <v>0</v>
      </c>
      <c r="I131" s="106">
        <v>0</v>
      </c>
      <c r="J131" s="106">
        <v>0</v>
      </c>
      <c r="K131" s="106">
        <v>0</v>
      </c>
      <c r="L131" s="106">
        <v>0</v>
      </c>
      <c r="M131" s="106">
        <v>0</v>
      </c>
      <c r="N131" s="106">
        <v>0</v>
      </c>
      <c r="O131" s="106">
        <v>0</v>
      </c>
      <c r="P131" s="106">
        <v>0</v>
      </c>
      <c r="Q131" s="106">
        <v>0</v>
      </c>
      <c r="R131" s="106">
        <v>0</v>
      </c>
      <c r="S131" s="106">
        <v>0</v>
      </c>
      <c r="T131" s="106">
        <v>0</v>
      </c>
      <c r="U131" s="106">
        <v>0</v>
      </c>
      <c r="V131" s="106">
        <v>0</v>
      </c>
      <c r="W131" s="106">
        <v>0</v>
      </c>
      <c r="X131" s="106">
        <v>0</v>
      </c>
      <c r="Y131" s="106">
        <v>0</v>
      </c>
      <c r="Z131" s="106">
        <v>0</v>
      </c>
      <c r="AA131" s="106">
        <v>0</v>
      </c>
      <c r="AB131" s="106">
        <v>0</v>
      </c>
      <c r="AC131" s="106">
        <v>0</v>
      </c>
      <c r="AD131" s="106">
        <v>0</v>
      </c>
      <c r="AE131" s="106">
        <v>0</v>
      </c>
      <c r="AF131" s="106">
        <v>0</v>
      </c>
      <c r="AG131" s="106">
        <v>0</v>
      </c>
      <c r="AH131" s="106">
        <v>0</v>
      </c>
      <c r="AI131" s="106">
        <v>0</v>
      </c>
      <c r="AJ131" s="106">
        <v>0</v>
      </c>
      <c r="AK131" s="106">
        <v>0</v>
      </c>
      <c r="AL131" s="106">
        <v>0</v>
      </c>
      <c r="AM131" s="106">
        <v>0</v>
      </c>
      <c r="AN131" s="106">
        <v>0</v>
      </c>
      <c r="AO131" s="106">
        <v>0</v>
      </c>
      <c r="AP131" s="106">
        <v>0</v>
      </c>
      <c r="AQ131" s="106">
        <v>0</v>
      </c>
      <c r="AR131" s="106">
        <v>0</v>
      </c>
      <c r="AS131" s="106">
        <v>0</v>
      </c>
      <c r="AT131" s="106">
        <v>0</v>
      </c>
      <c r="AU131" s="106">
        <v>0</v>
      </c>
      <c r="AV131" s="106">
        <v>0</v>
      </c>
      <c r="AW131" s="106">
        <v>0</v>
      </c>
      <c r="AX131" s="106">
        <v>0</v>
      </c>
      <c r="AY131" s="106">
        <v>0</v>
      </c>
    </row>
    <row r="132" spans="1:51">
      <c r="A132" s="109"/>
      <c r="B132" s="119">
        <v>11</v>
      </c>
      <c r="C132" s="106">
        <v>0</v>
      </c>
      <c r="D132" s="106">
        <v>0</v>
      </c>
      <c r="E132" s="106">
        <v>0</v>
      </c>
      <c r="F132" s="106">
        <v>0</v>
      </c>
      <c r="G132" s="106">
        <v>0</v>
      </c>
      <c r="H132" s="106">
        <v>0</v>
      </c>
      <c r="I132" s="106">
        <v>0</v>
      </c>
      <c r="J132" s="106">
        <v>0</v>
      </c>
      <c r="K132" s="106">
        <v>0</v>
      </c>
      <c r="L132" s="106">
        <v>0</v>
      </c>
      <c r="M132" s="106">
        <v>0</v>
      </c>
      <c r="N132" s="106">
        <v>0</v>
      </c>
      <c r="O132" s="106">
        <v>0</v>
      </c>
      <c r="P132" s="106">
        <v>0</v>
      </c>
      <c r="Q132" s="106">
        <v>0</v>
      </c>
      <c r="R132" s="106">
        <v>0</v>
      </c>
      <c r="S132" s="106">
        <v>0</v>
      </c>
      <c r="T132" s="106">
        <v>0</v>
      </c>
      <c r="U132" s="106">
        <v>0</v>
      </c>
      <c r="V132" s="106">
        <v>0</v>
      </c>
      <c r="W132" s="106">
        <v>0</v>
      </c>
      <c r="X132" s="106">
        <v>0</v>
      </c>
      <c r="Y132" s="106">
        <v>0</v>
      </c>
      <c r="Z132" s="106">
        <v>0</v>
      </c>
      <c r="AA132" s="106">
        <v>0</v>
      </c>
      <c r="AB132" s="106">
        <v>0</v>
      </c>
      <c r="AC132" s="106">
        <v>0</v>
      </c>
      <c r="AD132" s="106">
        <v>0</v>
      </c>
      <c r="AE132" s="106">
        <v>0</v>
      </c>
      <c r="AF132" s="106">
        <v>0</v>
      </c>
      <c r="AG132" s="106">
        <v>0</v>
      </c>
      <c r="AH132" s="106">
        <v>0</v>
      </c>
      <c r="AI132" s="106">
        <v>0</v>
      </c>
      <c r="AJ132" s="106">
        <v>0</v>
      </c>
      <c r="AK132" s="106">
        <v>0</v>
      </c>
      <c r="AL132" s="106">
        <v>0</v>
      </c>
      <c r="AM132" s="106">
        <v>0</v>
      </c>
      <c r="AN132" s="106">
        <v>0</v>
      </c>
      <c r="AO132" s="106">
        <v>0</v>
      </c>
      <c r="AP132" s="106">
        <v>0</v>
      </c>
      <c r="AQ132" s="106">
        <v>0</v>
      </c>
      <c r="AR132" s="106">
        <v>0</v>
      </c>
      <c r="AS132" s="106">
        <v>0</v>
      </c>
      <c r="AT132" s="106">
        <v>0</v>
      </c>
      <c r="AU132" s="106">
        <v>0</v>
      </c>
      <c r="AV132" s="106">
        <v>0</v>
      </c>
      <c r="AW132" s="106">
        <v>0</v>
      </c>
      <c r="AX132" s="106">
        <v>0</v>
      </c>
      <c r="AY132" s="106">
        <v>0</v>
      </c>
    </row>
    <row r="133" spans="1:51">
      <c r="A133" s="109"/>
      <c r="B133" s="119">
        <v>12</v>
      </c>
      <c r="C133" s="106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6">
        <v>0</v>
      </c>
      <c r="J133" s="106">
        <v>0</v>
      </c>
      <c r="K133" s="106">
        <v>0</v>
      </c>
      <c r="L133" s="106">
        <v>0</v>
      </c>
      <c r="M133" s="106">
        <v>0</v>
      </c>
      <c r="N133" s="106">
        <v>0</v>
      </c>
      <c r="O133" s="106">
        <v>0</v>
      </c>
      <c r="P133" s="106">
        <v>0</v>
      </c>
      <c r="Q133" s="106">
        <v>0</v>
      </c>
      <c r="R133" s="106">
        <v>0</v>
      </c>
      <c r="S133" s="106">
        <v>0</v>
      </c>
      <c r="T133" s="106">
        <v>0</v>
      </c>
      <c r="U133" s="106">
        <v>0</v>
      </c>
      <c r="V133" s="106">
        <v>0</v>
      </c>
      <c r="W133" s="106">
        <v>0</v>
      </c>
      <c r="X133" s="106">
        <v>0</v>
      </c>
      <c r="Y133" s="106">
        <v>0</v>
      </c>
      <c r="Z133" s="106">
        <v>0</v>
      </c>
      <c r="AA133" s="106">
        <v>0</v>
      </c>
      <c r="AB133" s="106">
        <v>0</v>
      </c>
      <c r="AC133" s="106">
        <v>0</v>
      </c>
      <c r="AD133" s="106">
        <v>0</v>
      </c>
      <c r="AE133" s="106">
        <v>0</v>
      </c>
      <c r="AF133" s="106">
        <v>0</v>
      </c>
      <c r="AG133" s="106">
        <v>0</v>
      </c>
      <c r="AH133" s="106">
        <v>0</v>
      </c>
      <c r="AI133" s="106">
        <v>0</v>
      </c>
      <c r="AJ133" s="106">
        <v>0</v>
      </c>
      <c r="AK133" s="106">
        <v>0</v>
      </c>
      <c r="AL133" s="106">
        <v>0</v>
      </c>
      <c r="AM133" s="106">
        <v>0</v>
      </c>
      <c r="AN133" s="106">
        <v>0</v>
      </c>
      <c r="AO133" s="106">
        <v>0</v>
      </c>
      <c r="AP133" s="106">
        <v>0</v>
      </c>
      <c r="AQ133" s="106">
        <v>0</v>
      </c>
      <c r="AR133" s="106">
        <v>0</v>
      </c>
      <c r="AS133" s="106">
        <v>0</v>
      </c>
      <c r="AT133" s="106">
        <v>0</v>
      </c>
      <c r="AU133" s="106">
        <v>0</v>
      </c>
      <c r="AV133" s="106">
        <v>0</v>
      </c>
      <c r="AW133" s="106">
        <v>0</v>
      </c>
      <c r="AX133" s="106">
        <v>0</v>
      </c>
      <c r="AY133" s="106">
        <v>0</v>
      </c>
    </row>
    <row r="134" spans="1:51">
      <c r="A134" s="109"/>
      <c r="B134" s="120">
        <v>13</v>
      </c>
      <c r="C134" s="106">
        <v>0</v>
      </c>
      <c r="D134" s="106">
        <v>0</v>
      </c>
      <c r="E134" s="106">
        <v>0</v>
      </c>
      <c r="F134" s="106">
        <v>0</v>
      </c>
      <c r="G134" s="106">
        <v>0</v>
      </c>
      <c r="H134" s="106">
        <v>0</v>
      </c>
      <c r="I134" s="106">
        <v>0</v>
      </c>
      <c r="J134" s="106">
        <v>0</v>
      </c>
      <c r="K134" s="106">
        <v>0</v>
      </c>
      <c r="L134" s="106">
        <v>0</v>
      </c>
      <c r="M134" s="106">
        <v>0</v>
      </c>
      <c r="N134" s="106">
        <v>0</v>
      </c>
      <c r="O134" s="106">
        <v>0</v>
      </c>
      <c r="P134" s="106">
        <v>0</v>
      </c>
      <c r="Q134" s="106">
        <v>0</v>
      </c>
      <c r="R134" s="106">
        <v>0</v>
      </c>
      <c r="S134" s="106">
        <v>0</v>
      </c>
      <c r="T134" s="106">
        <v>0</v>
      </c>
      <c r="U134" s="106">
        <v>0</v>
      </c>
      <c r="V134" s="106">
        <v>0</v>
      </c>
      <c r="W134" s="106">
        <v>0</v>
      </c>
      <c r="X134" s="106">
        <v>0</v>
      </c>
      <c r="Y134" s="106">
        <v>0</v>
      </c>
      <c r="Z134" s="106">
        <v>0</v>
      </c>
      <c r="AA134" s="106">
        <v>0</v>
      </c>
      <c r="AB134" s="106">
        <v>0</v>
      </c>
      <c r="AC134" s="106">
        <v>0</v>
      </c>
      <c r="AD134" s="106">
        <v>0</v>
      </c>
      <c r="AE134" s="106">
        <v>0</v>
      </c>
      <c r="AF134" s="106">
        <v>0</v>
      </c>
      <c r="AG134" s="106">
        <v>0</v>
      </c>
      <c r="AH134" s="106">
        <v>0</v>
      </c>
      <c r="AI134" s="106">
        <v>0</v>
      </c>
      <c r="AJ134" s="106">
        <v>0</v>
      </c>
      <c r="AK134" s="106">
        <v>0</v>
      </c>
      <c r="AL134" s="106">
        <v>0</v>
      </c>
      <c r="AM134" s="106">
        <v>0</v>
      </c>
      <c r="AN134" s="106">
        <v>0</v>
      </c>
      <c r="AO134" s="106">
        <v>0</v>
      </c>
      <c r="AP134" s="106">
        <v>0</v>
      </c>
      <c r="AQ134" s="106">
        <v>0</v>
      </c>
      <c r="AR134" s="106">
        <v>0</v>
      </c>
      <c r="AS134" s="106">
        <v>0</v>
      </c>
      <c r="AT134" s="106">
        <v>0</v>
      </c>
      <c r="AU134" s="106">
        <v>0</v>
      </c>
      <c r="AV134" s="106">
        <v>0</v>
      </c>
      <c r="AW134" s="106">
        <v>0</v>
      </c>
      <c r="AX134" s="106">
        <v>0</v>
      </c>
      <c r="AY134" s="106">
        <v>0</v>
      </c>
    </row>
    <row r="135" spans="1:51">
      <c r="A135" s="109"/>
      <c r="B135" s="120">
        <v>14</v>
      </c>
      <c r="C135" s="106">
        <v>0</v>
      </c>
      <c r="D135" s="106">
        <v>0</v>
      </c>
      <c r="E135" s="106">
        <v>0</v>
      </c>
      <c r="F135" s="106">
        <v>0</v>
      </c>
      <c r="G135" s="106">
        <v>0</v>
      </c>
      <c r="H135" s="106">
        <v>0</v>
      </c>
      <c r="I135" s="106">
        <v>0</v>
      </c>
      <c r="J135" s="106">
        <v>0</v>
      </c>
      <c r="K135" s="106">
        <v>0</v>
      </c>
      <c r="L135" s="106">
        <v>0</v>
      </c>
      <c r="M135" s="106">
        <v>0</v>
      </c>
      <c r="N135" s="106">
        <v>0</v>
      </c>
      <c r="O135" s="106">
        <v>0</v>
      </c>
      <c r="P135" s="106">
        <v>0</v>
      </c>
      <c r="Q135" s="106">
        <v>0</v>
      </c>
      <c r="R135" s="106">
        <v>0</v>
      </c>
      <c r="S135" s="106">
        <v>0</v>
      </c>
      <c r="T135" s="106">
        <v>0</v>
      </c>
      <c r="U135" s="106">
        <v>0</v>
      </c>
      <c r="V135" s="106">
        <v>0</v>
      </c>
      <c r="W135" s="106">
        <v>0</v>
      </c>
      <c r="X135" s="106">
        <v>0</v>
      </c>
      <c r="Y135" s="106">
        <v>0</v>
      </c>
      <c r="Z135" s="106">
        <v>0</v>
      </c>
      <c r="AA135" s="106">
        <v>0</v>
      </c>
      <c r="AB135" s="106">
        <v>0</v>
      </c>
      <c r="AC135" s="106">
        <v>0</v>
      </c>
      <c r="AD135" s="106">
        <v>0</v>
      </c>
      <c r="AE135" s="106">
        <v>0</v>
      </c>
      <c r="AF135" s="106">
        <v>0</v>
      </c>
      <c r="AG135" s="106">
        <v>0</v>
      </c>
      <c r="AH135" s="106">
        <v>0</v>
      </c>
      <c r="AI135" s="106">
        <v>0</v>
      </c>
      <c r="AJ135" s="106">
        <v>0</v>
      </c>
      <c r="AK135" s="106">
        <v>0</v>
      </c>
      <c r="AL135" s="106">
        <v>0</v>
      </c>
      <c r="AM135" s="106">
        <v>0</v>
      </c>
      <c r="AN135" s="106">
        <v>0</v>
      </c>
      <c r="AO135" s="106">
        <v>0</v>
      </c>
      <c r="AP135" s="106">
        <v>0</v>
      </c>
      <c r="AQ135" s="106">
        <v>0</v>
      </c>
      <c r="AR135" s="106">
        <v>0</v>
      </c>
      <c r="AS135" s="106">
        <v>0</v>
      </c>
      <c r="AT135" s="106">
        <v>0</v>
      </c>
      <c r="AU135" s="106">
        <v>0</v>
      </c>
      <c r="AV135" s="106">
        <v>0</v>
      </c>
      <c r="AW135" s="106">
        <v>0</v>
      </c>
      <c r="AX135" s="106">
        <v>0</v>
      </c>
      <c r="AY135" s="106">
        <v>0</v>
      </c>
    </row>
    <row r="136" spans="1:51">
      <c r="A136" s="109"/>
      <c r="B136" s="120">
        <v>15</v>
      </c>
      <c r="C136" s="106">
        <v>0</v>
      </c>
      <c r="D136" s="106">
        <v>0</v>
      </c>
      <c r="E136" s="106">
        <v>0</v>
      </c>
      <c r="F136" s="106">
        <v>0</v>
      </c>
      <c r="G136" s="106">
        <v>0</v>
      </c>
      <c r="H136" s="106">
        <v>0</v>
      </c>
      <c r="I136" s="106">
        <v>0</v>
      </c>
      <c r="J136" s="106">
        <v>0</v>
      </c>
      <c r="K136" s="106">
        <v>0</v>
      </c>
      <c r="L136" s="106">
        <v>0</v>
      </c>
      <c r="M136" s="106">
        <v>0</v>
      </c>
      <c r="N136" s="106">
        <v>0</v>
      </c>
      <c r="O136" s="106">
        <v>0</v>
      </c>
      <c r="P136" s="106">
        <v>0</v>
      </c>
      <c r="Q136" s="106">
        <v>0</v>
      </c>
      <c r="R136" s="106">
        <v>0</v>
      </c>
      <c r="S136" s="106">
        <v>0</v>
      </c>
      <c r="T136" s="106">
        <v>0</v>
      </c>
      <c r="U136" s="106">
        <v>0</v>
      </c>
      <c r="V136" s="106">
        <v>0</v>
      </c>
      <c r="W136" s="106">
        <v>0</v>
      </c>
      <c r="X136" s="106">
        <v>0</v>
      </c>
      <c r="Y136" s="106">
        <v>0</v>
      </c>
      <c r="Z136" s="106">
        <v>0</v>
      </c>
      <c r="AA136" s="106">
        <v>0</v>
      </c>
      <c r="AB136" s="106">
        <v>0</v>
      </c>
      <c r="AC136" s="106">
        <v>0</v>
      </c>
      <c r="AD136" s="106">
        <v>0</v>
      </c>
      <c r="AE136" s="106">
        <v>0</v>
      </c>
      <c r="AF136" s="106">
        <v>0</v>
      </c>
      <c r="AG136" s="106">
        <v>0</v>
      </c>
      <c r="AH136" s="106">
        <v>0</v>
      </c>
      <c r="AI136" s="106">
        <v>0</v>
      </c>
      <c r="AJ136" s="106">
        <v>0</v>
      </c>
      <c r="AK136" s="106">
        <v>0</v>
      </c>
      <c r="AL136" s="106">
        <v>0</v>
      </c>
      <c r="AM136" s="106">
        <v>0</v>
      </c>
      <c r="AN136" s="106">
        <v>0</v>
      </c>
      <c r="AO136" s="106">
        <v>0</v>
      </c>
      <c r="AP136" s="106">
        <v>0</v>
      </c>
      <c r="AQ136" s="106">
        <v>0</v>
      </c>
      <c r="AR136" s="106">
        <v>0</v>
      </c>
      <c r="AS136" s="106">
        <v>0</v>
      </c>
      <c r="AT136" s="106">
        <v>0</v>
      </c>
      <c r="AU136" s="106">
        <v>0</v>
      </c>
      <c r="AV136" s="106">
        <v>0</v>
      </c>
      <c r="AW136" s="106">
        <v>0</v>
      </c>
      <c r="AX136" s="106">
        <v>0</v>
      </c>
      <c r="AY136" s="106">
        <v>0</v>
      </c>
    </row>
    <row r="137" spans="1:51">
      <c r="A137" s="109"/>
      <c r="B137" s="120">
        <v>16</v>
      </c>
      <c r="C137" s="106">
        <v>0</v>
      </c>
      <c r="D137" s="106">
        <v>0</v>
      </c>
      <c r="E137" s="106">
        <v>0</v>
      </c>
      <c r="F137" s="106">
        <v>0</v>
      </c>
      <c r="G137" s="106">
        <v>0</v>
      </c>
      <c r="H137" s="106">
        <v>0</v>
      </c>
      <c r="I137" s="106">
        <v>0</v>
      </c>
      <c r="J137" s="106">
        <v>0</v>
      </c>
      <c r="K137" s="106">
        <v>0</v>
      </c>
      <c r="L137" s="106">
        <v>0</v>
      </c>
      <c r="M137" s="106">
        <v>0</v>
      </c>
      <c r="N137" s="106">
        <v>0</v>
      </c>
      <c r="O137" s="106">
        <v>0</v>
      </c>
      <c r="P137" s="106">
        <v>0</v>
      </c>
      <c r="Q137" s="106">
        <v>0</v>
      </c>
      <c r="R137" s="106">
        <v>0</v>
      </c>
      <c r="S137" s="106">
        <v>0</v>
      </c>
      <c r="T137" s="106">
        <v>0</v>
      </c>
      <c r="U137" s="106">
        <v>0</v>
      </c>
      <c r="V137" s="106">
        <v>0</v>
      </c>
      <c r="W137" s="106">
        <v>0</v>
      </c>
      <c r="X137" s="106">
        <v>0</v>
      </c>
      <c r="Y137" s="106">
        <v>0</v>
      </c>
      <c r="Z137" s="106">
        <v>0</v>
      </c>
      <c r="AA137" s="106">
        <v>0</v>
      </c>
      <c r="AB137" s="106">
        <v>0</v>
      </c>
      <c r="AC137" s="106">
        <v>0</v>
      </c>
      <c r="AD137" s="106">
        <v>0</v>
      </c>
      <c r="AE137" s="106">
        <v>0</v>
      </c>
      <c r="AF137" s="106">
        <v>0</v>
      </c>
      <c r="AG137" s="106">
        <v>0</v>
      </c>
      <c r="AH137" s="106">
        <v>0</v>
      </c>
      <c r="AI137" s="106">
        <v>0</v>
      </c>
      <c r="AJ137" s="106">
        <v>0</v>
      </c>
      <c r="AK137" s="106">
        <v>0</v>
      </c>
      <c r="AL137" s="106">
        <v>0</v>
      </c>
      <c r="AM137" s="106">
        <v>0</v>
      </c>
      <c r="AN137" s="106">
        <v>0</v>
      </c>
      <c r="AO137" s="106">
        <v>0</v>
      </c>
      <c r="AP137" s="106">
        <v>0</v>
      </c>
      <c r="AQ137" s="106">
        <v>0</v>
      </c>
      <c r="AR137" s="106">
        <v>0</v>
      </c>
      <c r="AS137" s="106">
        <v>0</v>
      </c>
      <c r="AT137" s="106">
        <v>0</v>
      </c>
      <c r="AU137" s="106">
        <v>0</v>
      </c>
      <c r="AV137" s="106">
        <v>0</v>
      </c>
      <c r="AW137" s="106">
        <v>0</v>
      </c>
      <c r="AX137" s="106">
        <v>0</v>
      </c>
      <c r="AY137" s="106">
        <v>0</v>
      </c>
    </row>
    <row r="138" spans="1:51">
      <c r="A138" s="109"/>
      <c r="B138" s="120">
        <v>17</v>
      </c>
      <c r="C138" s="106">
        <v>0</v>
      </c>
      <c r="D138" s="106">
        <v>0</v>
      </c>
      <c r="E138" s="106">
        <v>0</v>
      </c>
      <c r="F138" s="106">
        <v>0</v>
      </c>
      <c r="G138" s="106">
        <v>0</v>
      </c>
      <c r="H138" s="106">
        <v>0</v>
      </c>
      <c r="I138" s="106">
        <v>0</v>
      </c>
      <c r="J138" s="106">
        <v>0</v>
      </c>
      <c r="K138" s="106">
        <v>0</v>
      </c>
      <c r="L138" s="106">
        <v>0</v>
      </c>
      <c r="M138" s="106">
        <v>0</v>
      </c>
      <c r="N138" s="106">
        <v>0</v>
      </c>
      <c r="O138" s="106">
        <v>0</v>
      </c>
      <c r="P138" s="106">
        <v>0</v>
      </c>
      <c r="Q138" s="106">
        <v>0</v>
      </c>
      <c r="R138" s="106">
        <v>0</v>
      </c>
      <c r="S138" s="106">
        <v>0</v>
      </c>
      <c r="T138" s="106">
        <v>0</v>
      </c>
      <c r="U138" s="106">
        <v>0</v>
      </c>
      <c r="V138" s="106">
        <v>0</v>
      </c>
      <c r="W138" s="106">
        <v>0</v>
      </c>
      <c r="X138" s="106">
        <v>0</v>
      </c>
      <c r="Y138" s="106">
        <v>0</v>
      </c>
      <c r="Z138" s="106">
        <v>0</v>
      </c>
      <c r="AA138" s="106">
        <v>0</v>
      </c>
      <c r="AB138" s="106">
        <v>0</v>
      </c>
      <c r="AC138" s="106">
        <v>0</v>
      </c>
      <c r="AD138" s="106">
        <v>0</v>
      </c>
      <c r="AE138" s="106">
        <v>0</v>
      </c>
      <c r="AF138" s="106">
        <v>0</v>
      </c>
      <c r="AG138" s="106">
        <v>0</v>
      </c>
      <c r="AH138" s="106">
        <v>0</v>
      </c>
      <c r="AI138" s="106">
        <v>0</v>
      </c>
      <c r="AJ138" s="106">
        <v>0</v>
      </c>
      <c r="AK138" s="106">
        <v>0</v>
      </c>
      <c r="AL138" s="106">
        <v>0</v>
      </c>
      <c r="AM138" s="106">
        <v>0</v>
      </c>
      <c r="AN138" s="106">
        <v>0</v>
      </c>
      <c r="AO138" s="106">
        <v>0</v>
      </c>
      <c r="AP138" s="106">
        <v>0</v>
      </c>
      <c r="AQ138" s="106">
        <v>0</v>
      </c>
      <c r="AR138" s="106">
        <v>0</v>
      </c>
      <c r="AS138" s="106">
        <v>0</v>
      </c>
      <c r="AT138" s="106">
        <v>0</v>
      </c>
      <c r="AU138" s="106">
        <v>0</v>
      </c>
      <c r="AV138" s="106">
        <v>0</v>
      </c>
      <c r="AW138" s="106">
        <v>0</v>
      </c>
      <c r="AX138" s="106">
        <v>0</v>
      </c>
      <c r="AY138" s="106">
        <v>0</v>
      </c>
    </row>
    <row r="139" spans="1:51">
      <c r="A139" s="109"/>
      <c r="B139" s="120">
        <v>18</v>
      </c>
      <c r="C139" s="106">
        <v>0</v>
      </c>
      <c r="D139" s="106">
        <v>0</v>
      </c>
      <c r="E139" s="106">
        <v>0</v>
      </c>
      <c r="F139" s="106">
        <v>0</v>
      </c>
      <c r="G139" s="106">
        <v>0</v>
      </c>
      <c r="H139" s="106">
        <v>0</v>
      </c>
      <c r="I139" s="106">
        <v>0</v>
      </c>
      <c r="J139" s="106">
        <v>0</v>
      </c>
      <c r="K139" s="106">
        <v>0</v>
      </c>
      <c r="L139" s="106">
        <v>0</v>
      </c>
      <c r="M139" s="106">
        <v>0</v>
      </c>
      <c r="N139" s="106">
        <v>0</v>
      </c>
      <c r="O139" s="106">
        <v>0</v>
      </c>
      <c r="P139" s="106">
        <v>0</v>
      </c>
      <c r="Q139" s="106">
        <v>0</v>
      </c>
      <c r="R139" s="106">
        <v>0</v>
      </c>
      <c r="S139" s="106">
        <v>0</v>
      </c>
      <c r="T139" s="106">
        <v>0</v>
      </c>
      <c r="U139" s="106">
        <v>0</v>
      </c>
      <c r="V139" s="106">
        <v>0</v>
      </c>
      <c r="W139" s="106">
        <v>0</v>
      </c>
      <c r="X139" s="106">
        <v>0</v>
      </c>
      <c r="Y139" s="106">
        <v>0</v>
      </c>
      <c r="Z139" s="106">
        <v>0</v>
      </c>
      <c r="AA139" s="106">
        <v>0</v>
      </c>
      <c r="AB139" s="106">
        <v>0</v>
      </c>
      <c r="AC139" s="106">
        <v>0</v>
      </c>
      <c r="AD139" s="106">
        <v>0</v>
      </c>
      <c r="AE139" s="106">
        <v>0</v>
      </c>
      <c r="AF139" s="106">
        <v>0</v>
      </c>
      <c r="AG139" s="106">
        <v>0</v>
      </c>
      <c r="AH139" s="106">
        <v>0</v>
      </c>
      <c r="AI139" s="106">
        <v>0</v>
      </c>
      <c r="AJ139" s="106">
        <v>0</v>
      </c>
      <c r="AK139" s="106">
        <v>0</v>
      </c>
      <c r="AL139" s="106">
        <v>0</v>
      </c>
      <c r="AM139" s="106">
        <v>0</v>
      </c>
      <c r="AN139" s="106">
        <v>0</v>
      </c>
      <c r="AO139" s="106">
        <v>0</v>
      </c>
      <c r="AP139" s="106">
        <v>0</v>
      </c>
      <c r="AQ139" s="106">
        <v>0</v>
      </c>
      <c r="AR139" s="106">
        <v>0</v>
      </c>
      <c r="AS139" s="106">
        <v>0</v>
      </c>
      <c r="AT139" s="106">
        <v>0</v>
      </c>
      <c r="AU139" s="106">
        <v>0</v>
      </c>
      <c r="AV139" s="106">
        <v>0</v>
      </c>
      <c r="AW139" s="106">
        <v>0</v>
      </c>
      <c r="AX139" s="106">
        <v>0</v>
      </c>
      <c r="AY139" s="106">
        <v>0</v>
      </c>
    </row>
    <row r="140" spans="1:51">
      <c r="A140" s="109"/>
      <c r="B140" s="120">
        <v>19</v>
      </c>
      <c r="C140" s="106">
        <v>0</v>
      </c>
      <c r="D140" s="106">
        <v>0</v>
      </c>
      <c r="E140" s="106">
        <v>0</v>
      </c>
      <c r="F140" s="106">
        <v>0</v>
      </c>
      <c r="G140" s="106">
        <v>0</v>
      </c>
      <c r="H140" s="106">
        <v>0</v>
      </c>
      <c r="I140" s="106">
        <v>0</v>
      </c>
      <c r="J140" s="106">
        <v>0</v>
      </c>
      <c r="K140" s="106">
        <v>0</v>
      </c>
      <c r="L140" s="106">
        <v>0</v>
      </c>
      <c r="M140" s="106">
        <v>0</v>
      </c>
      <c r="N140" s="106">
        <v>0</v>
      </c>
      <c r="O140" s="106">
        <v>0</v>
      </c>
      <c r="P140" s="106">
        <v>0</v>
      </c>
      <c r="Q140" s="106">
        <v>0</v>
      </c>
      <c r="R140" s="106">
        <v>0</v>
      </c>
      <c r="S140" s="106">
        <v>0</v>
      </c>
      <c r="T140" s="106">
        <v>0</v>
      </c>
      <c r="U140" s="106">
        <v>0</v>
      </c>
      <c r="V140" s="106">
        <v>0</v>
      </c>
      <c r="W140" s="106">
        <v>0</v>
      </c>
      <c r="X140" s="106">
        <v>0</v>
      </c>
      <c r="Y140" s="106">
        <v>0</v>
      </c>
      <c r="Z140" s="106">
        <v>0</v>
      </c>
      <c r="AA140" s="106">
        <v>0</v>
      </c>
      <c r="AB140" s="106">
        <v>0</v>
      </c>
      <c r="AC140" s="106">
        <v>0</v>
      </c>
      <c r="AD140" s="106">
        <v>0</v>
      </c>
      <c r="AE140" s="106">
        <v>0</v>
      </c>
      <c r="AF140" s="106">
        <v>0</v>
      </c>
      <c r="AG140" s="106">
        <v>0</v>
      </c>
      <c r="AH140" s="106">
        <v>0</v>
      </c>
      <c r="AI140" s="106">
        <v>0</v>
      </c>
      <c r="AJ140" s="106">
        <v>0</v>
      </c>
      <c r="AK140" s="106">
        <v>0</v>
      </c>
      <c r="AL140" s="106">
        <v>0</v>
      </c>
      <c r="AM140" s="106">
        <v>0</v>
      </c>
      <c r="AN140" s="106">
        <v>0</v>
      </c>
      <c r="AO140" s="106">
        <v>0</v>
      </c>
      <c r="AP140" s="106">
        <v>0</v>
      </c>
      <c r="AQ140" s="106">
        <v>0</v>
      </c>
      <c r="AR140" s="106">
        <v>0</v>
      </c>
      <c r="AS140" s="106">
        <v>0</v>
      </c>
      <c r="AT140" s="106">
        <v>0</v>
      </c>
      <c r="AU140" s="106">
        <v>0</v>
      </c>
      <c r="AV140" s="106">
        <v>0</v>
      </c>
      <c r="AW140" s="106">
        <v>0</v>
      </c>
      <c r="AX140" s="106">
        <v>0</v>
      </c>
      <c r="AY140" s="106">
        <v>0</v>
      </c>
    </row>
    <row r="141" spans="1:51">
      <c r="A141" s="109"/>
      <c r="B141" s="120">
        <v>20</v>
      </c>
      <c r="C141" s="106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6">
        <v>0</v>
      </c>
      <c r="J141" s="106">
        <v>0</v>
      </c>
      <c r="K141" s="106">
        <v>0</v>
      </c>
      <c r="L141" s="106">
        <v>0</v>
      </c>
      <c r="M141" s="106">
        <v>0</v>
      </c>
      <c r="N141" s="106">
        <v>0</v>
      </c>
      <c r="O141" s="106">
        <v>0</v>
      </c>
      <c r="P141" s="106">
        <v>0</v>
      </c>
      <c r="Q141" s="106">
        <v>0</v>
      </c>
      <c r="R141" s="106">
        <v>0</v>
      </c>
      <c r="S141" s="106">
        <v>0</v>
      </c>
      <c r="T141" s="106">
        <v>0</v>
      </c>
      <c r="U141" s="106">
        <v>0</v>
      </c>
      <c r="V141" s="106">
        <v>0</v>
      </c>
      <c r="W141" s="106">
        <v>0</v>
      </c>
      <c r="X141" s="106">
        <v>0</v>
      </c>
      <c r="Y141" s="106">
        <v>0</v>
      </c>
      <c r="Z141" s="106">
        <v>0</v>
      </c>
      <c r="AA141" s="106">
        <v>0</v>
      </c>
      <c r="AB141" s="106">
        <v>0</v>
      </c>
      <c r="AC141" s="106">
        <v>0</v>
      </c>
      <c r="AD141" s="106">
        <v>0</v>
      </c>
      <c r="AE141" s="106">
        <v>0</v>
      </c>
      <c r="AF141" s="106">
        <v>0</v>
      </c>
      <c r="AG141" s="106">
        <v>0</v>
      </c>
      <c r="AH141" s="106">
        <v>0</v>
      </c>
      <c r="AI141" s="106">
        <v>0</v>
      </c>
      <c r="AJ141" s="106">
        <v>0</v>
      </c>
      <c r="AK141" s="106">
        <v>0</v>
      </c>
      <c r="AL141" s="106">
        <v>0</v>
      </c>
      <c r="AM141" s="106">
        <v>0</v>
      </c>
      <c r="AN141" s="106">
        <v>0</v>
      </c>
      <c r="AO141" s="106">
        <v>0</v>
      </c>
      <c r="AP141" s="106">
        <v>0</v>
      </c>
      <c r="AQ141" s="106">
        <v>0</v>
      </c>
      <c r="AR141" s="106">
        <v>0</v>
      </c>
      <c r="AS141" s="106">
        <v>0</v>
      </c>
      <c r="AT141" s="106">
        <v>0</v>
      </c>
      <c r="AU141" s="106">
        <v>0</v>
      </c>
      <c r="AV141" s="106">
        <v>0</v>
      </c>
      <c r="AW141" s="106">
        <v>0</v>
      </c>
      <c r="AX141" s="106">
        <v>0</v>
      </c>
      <c r="AY141" s="106">
        <v>0</v>
      </c>
    </row>
    <row r="142" spans="1:51">
      <c r="A142" s="109"/>
      <c r="B142" s="120">
        <v>21</v>
      </c>
      <c r="C142" s="106">
        <v>0</v>
      </c>
      <c r="D142" s="106">
        <v>0</v>
      </c>
      <c r="E142" s="106">
        <v>0</v>
      </c>
      <c r="F142" s="106">
        <v>0</v>
      </c>
      <c r="G142" s="106">
        <v>0</v>
      </c>
      <c r="H142" s="106">
        <v>0</v>
      </c>
      <c r="I142" s="106">
        <v>0</v>
      </c>
      <c r="J142" s="106">
        <v>0</v>
      </c>
      <c r="K142" s="106">
        <v>0</v>
      </c>
      <c r="L142" s="106">
        <v>0</v>
      </c>
      <c r="M142" s="106">
        <v>0</v>
      </c>
      <c r="N142" s="106">
        <v>0</v>
      </c>
      <c r="O142" s="106">
        <v>0</v>
      </c>
      <c r="P142" s="106">
        <v>0</v>
      </c>
      <c r="Q142" s="106">
        <v>0</v>
      </c>
      <c r="R142" s="106">
        <v>0</v>
      </c>
      <c r="S142" s="106">
        <v>0</v>
      </c>
      <c r="T142" s="106">
        <v>0</v>
      </c>
      <c r="U142" s="106">
        <v>0</v>
      </c>
      <c r="V142" s="106">
        <v>0</v>
      </c>
      <c r="W142" s="106">
        <v>0</v>
      </c>
      <c r="X142" s="106">
        <v>0</v>
      </c>
      <c r="Y142" s="106">
        <v>0</v>
      </c>
      <c r="Z142" s="106">
        <v>0</v>
      </c>
      <c r="AA142" s="106">
        <v>0</v>
      </c>
      <c r="AB142" s="106">
        <v>0</v>
      </c>
      <c r="AC142" s="106">
        <v>0</v>
      </c>
      <c r="AD142" s="106">
        <v>0</v>
      </c>
      <c r="AE142" s="106">
        <v>0</v>
      </c>
      <c r="AF142" s="106">
        <v>0</v>
      </c>
      <c r="AG142" s="106">
        <v>0</v>
      </c>
      <c r="AH142" s="106">
        <v>0</v>
      </c>
      <c r="AI142" s="106">
        <v>0</v>
      </c>
      <c r="AJ142" s="106">
        <v>0</v>
      </c>
      <c r="AK142" s="106">
        <v>0</v>
      </c>
      <c r="AL142" s="106">
        <v>0</v>
      </c>
      <c r="AM142" s="106">
        <v>0</v>
      </c>
      <c r="AN142" s="106">
        <v>0</v>
      </c>
      <c r="AO142" s="106">
        <v>0</v>
      </c>
      <c r="AP142" s="106">
        <v>0</v>
      </c>
      <c r="AQ142" s="106">
        <v>0</v>
      </c>
      <c r="AR142" s="106">
        <v>0</v>
      </c>
      <c r="AS142" s="106">
        <v>0</v>
      </c>
      <c r="AT142" s="106">
        <v>0</v>
      </c>
      <c r="AU142" s="106">
        <v>0</v>
      </c>
      <c r="AV142" s="106">
        <v>0</v>
      </c>
      <c r="AW142" s="106">
        <v>0</v>
      </c>
      <c r="AX142" s="106">
        <v>0</v>
      </c>
      <c r="AY142" s="106">
        <v>0</v>
      </c>
    </row>
    <row r="143" spans="1:51">
      <c r="A143" s="109"/>
      <c r="B143" s="120">
        <v>22</v>
      </c>
      <c r="C143" s="106">
        <v>0</v>
      </c>
      <c r="D143" s="106">
        <v>0</v>
      </c>
      <c r="E143" s="106">
        <v>0</v>
      </c>
      <c r="F143" s="106">
        <v>0</v>
      </c>
      <c r="G143" s="106">
        <v>0</v>
      </c>
      <c r="H143" s="106">
        <v>0</v>
      </c>
      <c r="I143" s="106">
        <v>0</v>
      </c>
      <c r="J143" s="106">
        <v>0</v>
      </c>
      <c r="K143" s="106">
        <v>0</v>
      </c>
      <c r="L143" s="106">
        <v>0</v>
      </c>
      <c r="M143" s="106">
        <v>0</v>
      </c>
      <c r="N143" s="106">
        <v>0</v>
      </c>
      <c r="O143" s="106">
        <v>0</v>
      </c>
      <c r="P143" s="106">
        <v>0</v>
      </c>
      <c r="Q143" s="106">
        <v>0</v>
      </c>
      <c r="R143" s="106">
        <v>0</v>
      </c>
      <c r="S143" s="106">
        <v>0</v>
      </c>
      <c r="T143" s="106">
        <v>0</v>
      </c>
      <c r="U143" s="106">
        <v>0</v>
      </c>
      <c r="V143" s="106">
        <v>0</v>
      </c>
      <c r="W143" s="106">
        <v>0</v>
      </c>
      <c r="X143" s="106">
        <v>0</v>
      </c>
      <c r="Y143" s="106">
        <v>0</v>
      </c>
      <c r="Z143" s="106">
        <v>0</v>
      </c>
      <c r="AA143" s="106">
        <v>0</v>
      </c>
      <c r="AB143" s="106">
        <v>0</v>
      </c>
      <c r="AC143" s="106">
        <v>0</v>
      </c>
      <c r="AD143" s="106">
        <v>0</v>
      </c>
      <c r="AE143" s="106">
        <v>0</v>
      </c>
      <c r="AF143" s="106">
        <v>0</v>
      </c>
      <c r="AG143" s="106">
        <v>0</v>
      </c>
      <c r="AH143" s="106">
        <v>0</v>
      </c>
      <c r="AI143" s="106">
        <v>0</v>
      </c>
      <c r="AJ143" s="106">
        <v>0</v>
      </c>
      <c r="AK143" s="106">
        <v>0</v>
      </c>
      <c r="AL143" s="106">
        <v>0</v>
      </c>
      <c r="AM143" s="106">
        <v>0</v>
      </c>
      <c r="AN143" s="106">
        <v>0</v>
      </c>
      <c r="AO143" s="106">
        <v>0</v>
      </c>
      <c r="AP143" s="106">
        <v>0</v>
      </c>
      <c r="AQ143" s="106">
        <v>0</v>
      </c>
      <c r="AR143" s="106">
        <v>0</v>
      </c>
      <c r="AS143" s="106">
        <v>0</v>
      </c>
      <c r="AT143" s="106">
        <v>0</v>
      </c>
      <c r="AU143" s="106">
        <v>0</v>
      </c>
      <c r="AV143" s="106">
        <v>0</v>
      </c>
      <c r="AW143" s="106">
        <v>0</v>
      </c>
      <c r="AX143" s="106">
        <v>0</v>
      </c>
      <c r="AY143" s="106">
        <v>0</v>
      </c>
    </row>
    <row r="144" spans="1:51">
      <c r="A144" s="109"/>
      <c r="B144" s="120">
        <v>23</v>
      </c>
      <c r="C144" s="106">
        <v>0</v>
      </c>
      <c r="D144" s="106">
        <v>0</v>
      </c>
      <c r="E144" s="106">
        <v>0</v>
      </c>
      <c r="F144" s="106">
        <v>0</v>
      </c>
      <c r="G144" s="106">
        <v>0</v>
      </c>
      <c r="H144" s="106">
        <v>0</v>
      </c>
      <c r="I144" s="106">
        <v>0</v>
      </c>
      <c r="J144" s="106">
        <v>0</v>
      </c>
      <c r="K144" s="106">
        <v>0</v>
      </c>
      <c r="L144" s="106">
        <v>0</v>
      </c>
      <c r="M144" s="106">
        <v>0</v>
      </c>
      <c r="N144" s="106">
        <v>0</v>
      </c>
      <c r="O144" s="106">
        <v>0</v>
      </c>
      <c r="P144" s="106">
        <v>0</v>
      </c>
      <c r="Q144" s="106">
        <v>0</v>
      </c>
      <c r="R144" s="106">
        <v>0</v>
      </c>
      <c r="S144" s="106">
        <v>0</v>
      </c>
      <c r="T144" s="106">
        <v>0</v>
      </c>
      <c r="U144" s="106">
        <v>0</v>
      </c>
      <c r="V144" s="106">
        <v>0</v>
      </c>
      <c r="W144" s="106">
        <v>0</v>
      </c>
      <c r="X144" s="106">
        <v>0</v>
      </c>
      <c r="Y144" s="106">
        <v>0</v>
      </c>
      <c r="Z144" s="106">
        <v>0</v>
      </c>
      <c r="AA144" s="106">
        <v>0</v>
      </c>
      <c r="AB144" s="106">
        <v>0</v>
      </c>
      <c r="AC144" s="106">
        <v>0</v>
      </c>
      <c r="AD144" s="106">
        <v>0</v>
      </c>
      <c r="AE144" s="106">
        <v>0</v>
      </c>
      <c r="AF144" s="106">
        <v>0</v>
      </c>
      <c r="AG144" s="106">
        <v>0</v>
      </c>
      <c r="AH144" s="106">
        <v>0</v>
      </c>
      <c r="AI144" s="106">
        <v>0</v>
      </c>
      <c r="AJ144" s="106">
        <v>0</v>
      </c>
      <c r="AK144" s="106">
        <v>0</v>
      </c>
      <c r="AL144" s="106">
        <v>0</v>
      </c>
      <c r="AM144" s="106">
        <v>0</v>
      </c>
      <c r="AN144" s="106">
        <v>0</v>
      </c>
      <c r="AO144" s="106">
        <v>0</v>
      </c>
      <c r="AP144" s="106">
        <v>0</v>
      </c>
      <c r="AQ144" s="106">
        <v>0</v>
      </c>
      <c r="AR144" s="106">
        <v>0</v>
      </c>
      <c r="AS144" s="106">
        <v>0</v>
      </c>
      <c r="AT144" s="106">
        <v>0</v>
      </c>
      <c r="AU144" s="106">
        <v>0</v>
      </c>
      <c r="AV144" s="106">
        <v>0</v>
      </c>
      <c r="AW144" s="106">
        <v>0</v>
      </c>
      <c r="AX144" s="106">
        <v>0</v>
      </c>
      <c r="AY144" s="106">
        <v>0</v>
      </c>
    </row>
    <row r="145" spans="1:51">
      <c r="A145" s="109"/>
      <c r="B145" s="120">
        <v>24</v>
      </c>
      <c r="C145" s="106">
        <v>0</v>
      </c>
      <c r="D145" s="106">
        <v>0</v>
      </c>
      <c r="E145" s="106">
        <v>0</v>
      </c>
      <c r="F145" s="106">
        <v>0</v>
      </c>
      <c r="G145" s="106">
        <v>0</v>
      </c>
      <c r="H145" s="106">
        <v>0</v>
      </c>
      <c r="I145" s="106">
        <v>0</v>
      </c>
      <c r="J145" s="106">
        <v>0</v>
      </c>
      <c r="K145" s="106">
        <v>0</v>
      </c>
      <c r="L145" s="106">
        <v>0</v>
      </c>
      <c r="M145" s="106">
        <v>0</v>
      </c>
      <c r="N145" s="106">
        <v>0</v>
      </c>
      <c r="O145" s="106">
        <v>0</v>
      </c>
      <c r="P145" s="106">
        <v>0</v>
      </c>
      <c r="Q145" s="106">
        <v>0</v>
      </c>
      <c r="R145" s="106">
        <v>0</v>
      </c>
      <c r="S145" s="106">
        <v>0</v>
      </c>
      <c r="T145" s="106">
        <v>0</v>
      </c>
      <c r="U145" s="106">
        <v>0</v>
      </c>
      <c r="V145" s="106">
        <v>0</v>
      </c>
      <c r="W145" s="106">
        <v>0</v>
      </c>
      <c r="X145" s="106">
        <v>0</v>
      </c>
      <c r="Y145" s="106">
        <v>0</v>
      </c>
      <c r="Z145" s="106">
        <v>0</v>
      </c>
      <c r="AA145" s="106">
        <v>0</v>
      </c>
      <c r="AB145" s="106">
        <v>0</v>
      </c>
      <c r="AC145" s="106">
        <v>0</v>
      </c>
      <c r="AD145" s="106">
        <v>0</v>
      </c>
      <c r="AE145" s="106">
        <v>0</v>
      </c>
      <c r="AF145" s="106">
        <v>0</v>
      </c>
      <c r="AG145" s="106">
        <v>0</v>
      </c>
      <c r="AH145" s="106">
        <v>0</v>
      </c>
      <c r="AI145" s="106">
        <v>0</v>
      </c>
      <c r="AJ145" s="106">
        <v>0</v>
      </c>
      <c r="AK145" s="106">
        <v>0</v>
      </c>
      <c r="AL145" s="106">
        <v>0</v>
      </c>
      <c r="AM145" s="106">
        <v>0</v>
      </c>
      <c r="AN145" s="106">
        <v>0</v>
      </c>
      <c r="AO145" s="106">
        <v>0</v>
      </c>
      <c r="AP145" s="106">
        <v>0</v>
      </c>
      <c r="AQ145" s="106">
        <v>0</v>
      </c>
      <c r="AR145" s="106">
        <v>0</v>
      </c>
      <c r="AS145" s="106">
        <v>0</v>
      </c>
      <c r="AT145" s="106">
        <v>0</v>
      </c>
      <c r="AU145" s="106">
        <v>0</v>
      </c>
      <c r="AV145" s="106">
        <v>0</v>
      </c>
      <c r="AW145" s="106">
        <v>0</v>
      </c>
      <c r="AX145" s="106">
        <v>0</v>
      </c>
      <c r="AY145" s="106">
        <v>0</v>
      </c>
    </row>
    <row r="146" spans="1:51">
      <c r="A146" s="109"/>
      <c r="B146" s="127">
        <v>25</v>
      </c>
      <c r="C146" s="106">
        <v>0</v>
      </c>
      <c r="D146" s="106">
        <v>0</v>
      </c>
      <c r="E146" s="106">
        <v>0</v>
      </c>
      <c r="F146" s="106">
        <v>0</v>
      </c>
      <c r="G146" s="106">
        <v>0</v>
      </c>
      <c r="H146" s="106">
        <v>0</v>
      </c>
      <c r="I146" s="106">
        <v>0</v>
      </c>
      <c r="J146" s="106">
        <v>0</v>
      </c>
      <c r="K146" s="106">
        <v>0</v>
      </c>
      <c r="L146" s="106">
        <v>0</v>
      </c>
      <c r="M146" s="106">
        <v>0</v>
      </c>
      <c r="N146" s="106">
        <v>0</v>
      </c>
      <c r="O146" s="106">
        <v>0</v>
      </c>
      <c r="P146" s="106">
        <v>0</v>
      </c>
      <c r="Q146" s="106">
        <v>0</v>
      </c>
      <c r="R146" s="106">
        <v>0</v>
      </c>
      <c r="S146" s="106">
        <v>0</v>
      </c>
      <c r="T146" s="106">
        <v>0</v>
      </c>
      <c r="U146" s="106">
        <v>0</v>
      </c>
      <c r="V146" s="106">
        <v>0</v>
      </c>
      <c r="W146" s="106">
        <v>0</v>
      </c>
      <c r="X146" s="106">
        <v>0</v>
      </c>
      <c r="Y146" s="106">
        <v>0</v>
      </c>
      <c r="Z146" s="106">
        <v>0</v>
      </c>
      <c r="AA146" s="106">
        <v>0</v>
      </c>
      <c r="AB146" s="106">
        <v>0</v>
      </c>
      <c r="AC146" s="106">
        <v>0</v>
      </c>
      <c r="AD146" s="106">
        <v>0</v>
      </c>
      <c r="AE146" s="106">
        <v>0</v>
      </c>
      <c r="AF146" s="106">
        <v>0</v>
      </c>
      <c r="AG146" s="106">
        <v>0</v>
      </c>
      <c r="AH146" s="106">
        <v>0</v>
      </c>
      <c r="AI146" s="106">
        <v>0</v>
      </c>
      <c r="AJ146" s="106">
        <v>0</v>
      </c>
      <c r="AK146" s="106">
        <v>0</v>
      </c>
      <c r="AL146" s="106">
        <v>0</v>
      </c>
      <c r="AM146" s="106">
        <v>0</v>
      </c>
      <c r="AN146" s="106">
        <v>0</v>
      </c>
      <c r="AO146" s="106">
        <v>0</v>
      </c>
      <c r="AP146" s="106">
        <v>0</v>
      </c>
      <c r="AQ146" s="106">
        <v>0</v>
      </c>
      <c r="AR146" s="106">
        <v>0</v>
      </c>
      <c r="AS146" s="106">
        <v>0</v>
      </c>
      <c r="AT146" s="106">
        <v>0</v>
      </c>
      <c r="AU146" s="106">
        <v>0</v>
      </c>
      <c r="AV146" s="106">
        <v>0</v>
      </c>
      <c r="AW146" s="106">
        <v>0</v>
      </c>
      <c r="AX146" s="106">
        <v>0</v>
      </c>
      <c r="AY146" s="106">
        <v>0</v>
      </c>
    </row>
    <row r="147" spans="1:51">
      <c r="A147" s="109"/>
      <c r="B147" s="127">
        <v>26</v>
      </c>
      <c r="C147" s="106">
        <v>0</v>
      </c>
      <c r="D147" s="106">
        <v>0</v>
      </c>
      <c r="E147" s="106">
        <v>0</v>
      </c>
      <c r="F147" s="106">
        <v>0</v>
      </c>
      <c r="G147" s="106">
        <v>0</v>
      </c>
      <c r="H147" s="106">
        <v>0</v>
      </c>
      <c r="I147" s="106">
        <v>0</v>
      </c>
      <c r="J147" s="106">
        <v>0</v>
      </c>
      <c r="K147" s="106">
        <v>0</v>
      </c>
      <c r="L147" s="106">
        <v>0</v>
      </c>
      <c r="M147" s="106">
        <v>0</v>
      </c>
      <c r="N147" s="106">
        <v>0</v>
      </c>
      <c r="O147" s="106">
        <v>0</v>
      </c>
      <c r="P147" s="106">
        <v>0</v>
      </c>
      <c r="Q147" s="106">
        <v>0</v>
      </c>
      <c r="R147" s="106">
        <v>0</v>
      </c>
      <c r="S147" s="106">
        <v>0</v>
      </c>
      <c r="T147" s="106">
        <v>0</v>
      </c>
      <c r="U147" s="106">
        <v>0</v>
      </c>
      <c r="V147" s="106">
        <v>0</v>
      </c>
      <c r="W147" s="106">
        <v>0</v>
      </c>
      <c r="X147" s="106">
        <v>0</v>
      </c>
      <c r="Y147" s="106">
        <v>0</v>
      </c>
      <c r="Z147" s="106">
        <v>0</v>
      </c>
      <c r="AA147" s="106">
        <v>0</v>
      </c>
      <c r="AB147" s="106">
        <v>0</v>
      </c>
      <c r="AC147" s="106">
        <v>0</v>
      </c>
      <c r="AD147" s="106">
        <v>0</v>
      </c>
      <c r="AE147" s="106">
        <v>0</v>
      </c>
      <c r="AF147" s="106">
        <v>0</v>
      </c>
      <c r="AG147" s="106">
        <v>0</v>
      </c>
      <c r="AH147" s="106">
        <v>0</v>
      </c>
      <c r="AI147" s="106">
        <v>0</v>
      </c>
      <c r="AJ147" s="106">
        <v>0</v>
      </c>
      <c r="AK147" s="106">
        <v>0</v>
      </c>
      <c r="AL147" s="106">
        <v>0</v>
      </c>
      <c r="AM147" s="106">
        <v>0</v>
      </c>
      <c r="AN147" s="106">
        <v>0</v>
      </c>
      <c r="AO147" s="106">
        <v>0</v>
      </c>
      <c r="AP147" s="106">
        <v>0</v>
      </c>
      <c r="AQ147" s="106">
        <v>0</v>
      </c>
      <c r="AR147" s="106">
        <v>0</v>
      </c>
      <c r="AS147" s="106">
        <v>0</v>
      </c>
      <c r="AT147" s="106">
        <v>0</v>
      </c>
      <c r="AU147" s="106">
        <v>0</v>
      </c>
      <c r="AV147" s="106">
        <v>0</v>
      </c>
      <c r="AW147" s="106">
        <v>0</v>
      </c>
      <c r="AX147" s="106">
        <v>0</v>
      </c>
      <c r="AY147" s="106">
        <v>0</v>
      </c>
    </row>
    <row r="148" spans="1:51">
      <c r="A148" s="109"/>
      <c r="B148" s="127">
        <v>27</v>
      </c>
      <c r="C148" s="106">
        <v>0</v>
      </c>
      <c r="D148" s="106">
        <v>0</v>
      </c>
      <c r="E148" s="106">
        <v>0</v>
      </c>
      <c r="F148" s="106">
        <v>0</v>
      </c>
      <c r="G148" s="106">
        <v>0</v>
      </c>
      <c r="H148" s="106">
        <v>0</v>
      </c>
      <c r="I148" s="106">
        <v>0</v>
      </c>
      <c r="J148" s="106">
        <v>0</v>
      </c>
      <c r="K148" s="106">
        <v>0</v>
      </c>
      <c r="L148" s="106">
        <v>0</v>
      </c>
      <c r="M148" s="106">
        <v>0</v>
      </c>
      <c r="N148" s="106">
        <v>0</v>
      </c>
      <c r="O148" s="106">
        <v>0</v>
      </c>
      <c r="P148" s="106">
        <v>0</v>
      </c>
      <c r="Q148" s="106">
        <v>0</v>
      </c>
      <c r="R148" s="106">
        <v>0</v>
      </c>
      <c r="S148" s="106">
        <v>0</v>
      </c>
      <c r="T148" s="106">
        <v>0</v>
      </c>
      <c r="U148" s="106">
        <v>0</v>
      </c>
      <c r="V148" s="106">
        <v>0</v>
      </c>
      <c r="W148" s="106">
        <v>0</v>
      </c>
      <c r="X148" s="106">
        <v>0</v>
      </c>
      <c r="Y148" s="106">
        <v>0</v>
      </c>
      <c r="Z148" s="106">
        <v>0</v>
      </c>
      <c r="AA148" s="106">
        <v>0</v>
      </c>
      <c r="AB148" s="106">
        <v>0</v>
      </c>
      <c r="AC148" s="106">
        <v>0</v>
      </c>
      <c r="AD148" s="106">
        <v>0</v>
      </c>
      <c r="AE148" s="106">
        <v>0</v>
      </c>
      <c r="AF148" s="106">
        <v>0</v>
      </c>
      <c r="AG148" s="106">
        <v>0</v>
      </c>
      <c r="AH148" s="106">
        <v>0</v>
      </c>
      <c r="AI148" s="106">
        <v>0</v>
      </c>
      <c r="AJ148" s="106">
        <v>0</v>
      </c>
      <c r="AK148" s="106">
        <v>0</v>
      </c>
      <c r="AL148" s="106">
        <v>0</v>
      </c>
      <c r="AM148" s="106">
        <v>0</v>
      </c>
      <c r="AN148" s="106">
        <v>0</v>
      </c>
      <c r="AO148" s="106">
        <v>0</v>
      </c>
      <c r="AP148" s="106">
        <v>0</v>
      </c>
      <c r="AQ148" s="106">
        <v>0</v>
      </c>
      <c r="AR148" s="106">
        <v>0</v>
      </c>
      <c r="AS148" s="106">
        <v>0</v>
      </c>
      <c r="AT148" s="106">
        <v>0</v>
      </c>
      <c r="AU148" s="106">
        <v>0</v>
      </c>
      <c r="AV148" s="106">
        <v>0</v>
      </c>
      <c r="AW148" s="106">
        <v>0</v>
      </c>
      <c r="AX148" s="106">
        <v>0</v>
      </c>
      <c r="AY148" s="106">
        <v>0</v>
      </c>
    </row>
    <row r="149" spans="1:51">
      <c r="A149" s="109"/>
      <c r="B149" s="127">
        <v>28</v>
      </c>
      <c r="C149" s="106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6">
        <v>0</v>
      </c>
      <c r="J149" s="106">
        <v>0</v>
      </c>
      <c r="K149" s="106">
        <v>0</v>
      </c>
      <c r="L149" s="106">
        <v>0</v>
      </c>
      <c r="M149" s="106">
        <v>0</v>
      </c>
      <c r="N149" s="106">
        <v>0</v>
      </c>
      <c r="O149" s="106">
        <v>0</v>
      </c>
      <c r="P149" s="106">
        <v>0</v>
      </c>
      <c r="Q149" s="106">
        <v>0</v>
      </c>
      <c r="R149" s="106">
        <v>0</v>
      </c>
      <c r="S149" s="106">
        <v>0</v>
      </c>
      <c r="T149" s="106">
        <v>0</v>
      </c>
      <c r="U149" s="106">
        <v>0</v>
      </c>
      <c r="V149" s="106">
        <v>0</v>
      </c>
      <c r="W149" s="106">
        <v>0</v>
      </c>
      <c r="X149" s="106">
        <v>0</v>
      </c>
      <c r="Y149" s="106">
        <v>0</v>
      </c>
      <c r="Z149" s="106">
        <v>0</v>
      </c>
      <c r="AA149" s="106">
        <v>0</v>
      </c>
      <c r="AB149" s="106">
        <v>0</v>
      </c>
      <c r="AC149" s="106">
        <v>0</v>
      </c>
      <c r="AD149" s="106">
        <v>0</v>
      </c>
      <c r="AE149" s="106">
        <v>0</v>
      </c>
      <c r="AF149" s="106">
        <v>0</v>
      </c>
      <c r="AG149" s="106">
        <v>0</v>
      </c>
      <c r="AH149" s="106">
        <v>0</v>
      </c>
      <c r="AI149" s="106">
        <v>0</v>
      </c>
      <c r="AJ149" s="106">
        <v>0</v>
      </c>
      <c r="AK149" s="106">
        <v>0</v>
      </c>
      <c r="AL149" s="106">
        <v>0</v>
      </c>
      <c r="AM149" s="106">
        <v>0</v>
      </c>
      <c r="AN149" s="106">
        <v>0</v>
      </c>
      <c r="AO149" s="106">
        <v>0</v>
      </c>
      <c r="AP149" s="106">
        <v>0</v>
      </c>
      <c r="AQ149" s="106">
        <v>0</v>
      </c>
      <c r="AR149" s="106">
        <v>0</v>
      </c>
      <c r="AS149" s="106">
        <v>0</v>
      </c>
      <c r="AT149" s="106">
        <v>0</v>
      </c>
      <c r="AU149" s="106">
        <v>0</v>
      </c>
      <c r="AV149" s="106">
        <v>0</v>
      </c>
      <c r="AW149" s="106">
        <v>0</v>
      </c>
      <c r="AX149" s="106">
        <v>0</v>
      </c>
      <c r="AY149" s="106">
        <v>0</v>
      </c>
    </row>
    <row r="150" spans="1:51">
      <c r="A150" s="109"/>
      <c r="B150" s="127">
        <v>29</v>
      </c>
      <c r="C150" s="106">
        <v>0</v>
      </c>
      <c r="D150" s="106">
        <v>0</v>
      </c>
      <c r="E150" s="106">
        <v>0</v>
      </c>
      <c r="F150" s="106">
        <v>0</v>
      </c>
      <c r="G150" s="106">
        <v>0</v>
      </c>
      <c r="H150" s="106">
        <v>0</v>
      </c>
      <c r="I150" s="106">
        <v>0</v>
      </c>
      <c r="J150" s="106">
        <v>0</v>
      </c>
      <c r="K150" s="106">
        <v>0</v>
      </c>
      <c r="L150" s="106">
        <v>0</v>
      </c>
      <c r="M150" s="106">
        <v>0</v>
      </c>
      <c r="N150" s="106">
        <v>0</v>
      </c>
      <c r="O150" s="106">
        <v>0</v>
      </c>
      <c r="P150" s="106">
        <v>0</v>
      </c>
      <c r="Q150" s="106">
        <v>0</v>
      </c>
      <c r="R150" s="106">
        <v>0</v>
      </c>
      <c r="S150" s="106">
        <v>0</v>
      </c>
      <c r="T150" s="106">
        <v>0</v>
      </c>
      <c r="U150" s="106">
        <v>0</v>
      </c>
      <c r="V150" s="106">
        <v>0</v>
      </c>
      <c r="W150" s="106">
        <v>0</v>
      </c>
      <c r="X150" s="106">
        <v>0</v>
      </c>
      <c r="Y150" s="106">
        <v>0</v>
      </c>
      <c r="Z150" s="106">
        <v>0</v>
      </c>
      <c r="AA150" s="106">
        <v>0</v>
      </c>
      <c r="AB150" s="106">
        <v>0</v>
      </c>
      <c r="AC150" s="106">
        <v>0</v>
      </c>
      <c r="AD150" s="106">
        <v>0</v>
      </c>
      <c r="AE150" s="106">
        <v>0</v>
      </c>
      <c r="AF150" s="106">
        <v>0</v>
      </c>
      <c r="AG150" s="106">
        <v>0</v>
      </c>
      <c r="AH150" s="106">
        <v>0</v>
      </c>
      <c r="AI150" s="106">
        <v>0</v>
      </c>
      <c r="AJ150" s="106">
        <v>0</v>
      </c>
      <c r="AK150" s="106">
        <v>0</v>
      </c>
      <c r="AL150" s="106">
        <v>0</v>
      </c>
      <c r="AM150" s="106">
        <v>0</v>
      </c>
      <c r="AN150" s="106">
        <v>0</v>
      </c>
      <c r="AO150" s="106">
        <v>0</v>
      </c>
      <c r="AP150" s="106">
        <v>0</v>
      </c>
      <c r="AQ150" s="106">
        <v>0</v>
      </c>
      <c r="AR150" s="106">
        <v>0</v>
      </c>
      <c r="AS150" s="106">
        <v>0</v>
      </c>
      <c r="AT150" s="106">
        <v>0</v>
      </c>
      <c r="AU150" s="106">
        <v>0</v>
      </c>
      <c r="AV150" s="106">
        <v>0</v>
      </c>
      <c r="AW150" s="106">
        <v>0</v>
      </c>
      <c r="AX150" s="106">
        <v>0</v>
      </c>
      <c r="AY150" s="106">
        <v>0</v>
      </c>
    </row>
    <row r="151" spans="1:51">
      <c r="A151" s="109"/>
      <c r="B151" s="127">
        <v>30</v>
      </c>
      <c r="C151" s="106">
        <v>0</v>
      </c>
      <c r="D151" s="106">
        <v>0</v>
      </c>
      <c r="E151" s="106">
        <v>0</v>
      </c>
      <c r="F151" s="106">
        <v>0</v>
      </c>
      <c r="G151" s="106">
        <v>0</v>
      </c>
      <c r="H151" s="106">
        <v>0</v>
      </c>
      <c r="I151" s="106">
        <v>0</v>
      </c>
      <c r="J151" s="106">
        <v>0</v>
      </c>
      <c r="K151" s="106">
        <v>0</v>
      </c>
      <c r="L151" s="106">
        <v>0</v>
      </c>
      <c r="M151" s="106">
        <v>0</v>
      </c>
      <c r="N151" s="106">
        <v>0</v>
      </c>
      <c r="O151" s="106">
        <v>0</v>
      </c>
      <c r="P151" s="106">
        <v>0</v>
      </c>
      <c r="Q151" s="106">
        <v>0</v>
      </c>
      <c r="R151" s="106">
        <v>0</v>
      </c>
      <c r="S151" s="106">
        <v>0</v>
      </c>
      <c r="T151" s="106">
        <v>0</v>
      </c>
      <c r="U151" s="106">
        <v>0</v>
      </c>
      <c r="V151" s="106">
        <v>0</v>
      </c>
      <c r="W151" s="106">
        <v>0</v>
      </c>
      <c r="X151" s="106">
        <v>0</v>
      </c>
      <c r="Y151" s="106">
        <v>0</v>
      </c>
      <c r="Z151" s="106">
        <v>0</v>
      </c>
      <c r="AA151" s="106">
        <v>0</v>
      </c>
      <c r="AB151" s="106">
        <v>0</v>
      </c>
      <c r="AC151" s="106">
        <v>0</v>
      </c>
      <c r="AD151" s="106">
        <v>0</v>
      </c>
      <c r="AE151" s="106">
        <v>0</v>
      </c>
      <c r="AF151" s="106">
        <v>0</v>
      </c>
      <c r="AG151" s="106">
        <v>0</v>
      </c>
      <c r="AH151" s="106">
        <v>0</v>
      </c>
      <c r="AI151" s="106">
        <v>0</v>
      </c>
      <c r="AJ151" s="106">
        <v>0</v>
      </c>
      <c r="AK151" s="106">
        <v>0</v>
      </c>
      <c r="AL151" s="106">
        <v>0</v>
      </c>
      <c r="AM151" s="106">
        <v>0</v>
      </c>
      <c r="AN151" s="106">
        <v>0</v>
      </c>
      <c r="AO151" s="106">
        <v>0</v>
      </c>
      <c r="AP151" s="106">
        <v>0</v>
      </c>
      <c r="AQ151" s="106">
        <v>0</v>
      </c>
      <c r="AR151" s="106">
        <v>0</v>
      </c>
      <c r="AS151" s="106">
        <v>0</v>
      </c>
      <c r="AT151" s="106">
        <v>0</v>
      </c>
      <c r="AU151" s="106">
        <v>0</v>
      </c>
      <c r="AV151" s="106">
        <v>0</v>
      </c>
      <c r="AW151" s="106">
        <v>0</v>
      </c>
      <c r="AX151" s="106">
        <v>0</v>
      </c>
      <c r="AY151" s="106">
        <v>0</v>
      </c>
    </row>
    <row r="152" spans="1:51">
      <c r="A152" s="109"/>
      <c r="B152" s="127">
        <v>31</v>
      </c>
      <c r="C152" s="106">
        <v>0</v>
      </c>
      <c r="D152" s="106">
        <v>0</v>
      </c>
      <c r="E152" s="106">
        <v>0</v>
      </c>
      <c r="F152" s="106">
        <v>0</v>
      </c>
      <c r="G152" s="106">
        <v>0</v>
      </c>
      <c r="H152" s="106">
        <v>0</v>
      </c>
      <c r="I152" s="106">
        <v>0</v>
      </c>
      <c r="J152" s="106">
        <v>0</v>
      </c>
      <c r="K152" s="106">
        <v>0</v>
      </c>
      <c r="L152" s="106">
        <v>0</v>
      </c>
      <c r="M152" s="106">
        <v>0</v>
      </c>
      <c r="N152" s="106">
        <v>0</v>
      </c>
      <c r="O152" s="106">
        <v>0</v>
      </c>
      <c r="P152" s="106">
        <v>0</v>
      </c>
      <c r="Q152" s="106">
        <v>0</v>
      </c>
      <c r="R152" s="106">
        <v>0</v>
      </c>
      <c r="S152" s="106">
        <v>0</v>
      </c>
      <c r="T152" s="106">
        <v>0</v>
      </c>
      <c r="U152" s="106">
        <v>0</v>
      </c>
      <c r="V152" s="106">
        <v>0</v>
      </c>
      <c r="W152" s="106">
        <v>0</v>
      </c>
      <c r="X152" s="106">
        <v>0</v>
      </c>
      <c r="Y152" s="106">
        <v>0</v>
      </c>
      <c r="Z152" s="106">
        <v>0</v>
      </c>
      <c r="AA152" s="106">
        <v>0</v>
      </c>
      <c r="AB152" s="106">
        <v>0</v>
      </c>
      <c r="AC152" s="106">
        <v>0</v>
      </c>
      <c r="AD152" s="106">
        <v>0</v>
      </c>
      <c r="AE152" s="106">
        <v>0</v>
      </c>
      <c r="AF152" s="106">
        <v>0</v>
      </c>
      <c r="AG152" s="106">
        <v>0</v>
      </c>
      <c r="AH152" s="106">
        <v>0</v>
      </c>
      <c r="AI152" s="106">
        <v>0</v>
      </c>
      <c r="AJ152" s="106">
        <v>0</v>
      </c>
      <c r="AK152" s="106">
        <v>0</v>
      </c>
      <c r="AL152" s="106">
        <v>0</v>
      </c>
      <c r="AM152" s="106">
        <v>0</v>
      </c>
      <c r="AN152" s="106">
        <v>0</v>
      </c>
      <c r="AO152" s="106">
        <v>0</v>
      </c>
      <c r="AP152" s="106">
        <v>0</v>
      </c>
      <c r="AQ152" s="106">
        <v>0</v>
      </c>
      <c r="AR152" s="106">
        <v>0</v>
      </c>
      <c r="AS152" s="106">
        <v>0</v>
      </c>
      <c r="AT152" s="106">
        <v>0</v>
      </c>
      <c r="AU152" s="106">
        <v>0</v>
      </c>
      <c r="AV152" s="106">
        <v>0</v>
      </c>
      <c r="AW152" s="106">
        <v>0</v>
      </c>
      <c r="AX152" s="106">
        <v>0</v>
      </c>
      <c r="AY152" s="106">
        <v>0</v>
      </c>
    </row>
    <row r="153" spans="1:51">
      <c r="A153" s="109"/>
      <c r="B153" s="127">
        <v>32</v>
      </c>
      <c r="C153" s="106">
        <v>0</v>
      </c>
      <c r="D153" s="106">
        <v>0</v>
      </c>
      <c r="E153" s="106">
        <v>0</v>
      </c>
      <c r="F153" s="106">
        <v>0</v>
      </c>
      <c r="G153" s="106">
        <v>0</v>
      </c>
      <c r="H153" s="106">
        <v>0</v>
      </c>
      <c r="I153" s="106">
        <v>0</v>
      </c>
      <c r="J153" s="106">
        <v>0</v>
      </c>
      <c r="K153" s="106">
        <v>0</v>
      </c>
      <c r="L153" s="106">
        <v>0</v>
      </c>
      <c r="M153" s="106">
        <v>0</v>
      </c>
      <c r="N153" s="106">
        <v>0</v>
      </c>
      <c r="O153" s="106">
        <v>0</v>
      </c>
      <c r="P153" s="106">
        <v>0</v>
      </c>
      <c r="Q153" s="106">
        <v>0</v>
      </c>
      <c r="R153" s="106">
        <v>0</v>
      </c>
      <c r="S153" s="106">
        <v>0</v>
      </c>
      <c r="T153" s="106">
        <v>0</v>
      </c>
      <c r="U153" s="106">
        <v>0</v>
      </c>
      <c r="V153" s="106">
        <v>0</v>
      </c>
      <c r="W153" s="106">
        <v>0</v>
      </c>
      <c r="X153" s="106">
        <v>0</v>
      </c>
      <c r="Y153" s="106">
        <v>0</v>
      </c>
      <c r="Z153" s="106">
        <v>0</v>
      </c>
      <c r="AA153" s="106">
        <v>0</v>
      </c>
      <c r="AB153" s="106">
        <v>0</v>
      </c>
      <c r="AC153" s="106">
        <v>0</v>
      </c>
      <c r="AD153" s="106">
        <v>0</v>
      </c>
      <c r="AE153" s="106">
        <v>0</v>
      </c>
      <c r="AF153" s="106">
        <v>0</v>
      </c>
      <c r="AG153" s="106">
        <v>0</v>
      </c>
      <c r="AH153" s="106">
        <v>0</v>
      </c>
      <c r="AI153" s="106">
        <v>0</v>
      </c>
      <c r="AJ153" s="106">
        <v>0</v>
      </c>
      <c r="AK153" s="106">
        <v>0</v>
      </c>
      <c r="AL153" s="106">
        <v>0</v>
      </c>
      <c r="AM153" s="106">
        <v>0</v>
      </c>
      <c r="AN153" s="106">
        <v>0</v>
      </c>
      <c r="AO153" s="106">
        <v>0</v>
      </c>
      <c r="AP153" s="106">
        <v>0</v>
      </c>
      <c r="AQ153" s="106">
        <v>0</v>
      </c>
      <c r="AR153" s="106">
        <v>0</v>
      </c>
      <c r="AS153" s="106">
        <v>0</v>
      </c>
      <c r="AT153" s="106">
        <v>0</v>
      </c>
      <c r="AU153" s="106">
        <v>0</v>
      </c>
      <c r="AV153" s="106">
        <v>0</v>
      </c>
      <c r="AW153" s="106">
        <v>0</v>
      </c>
      <c r="AX153" s="106">
        <v>0</v>
      </c>
      <c r="AY153" s="106">
        <v>0</v>
      </c>
    </row>
    <row r="154" spans="1:51">
      <c r="A154" s="109"/>
      <c r="B154" s="127">
        <v>33</v>
      </c>
      <c r="C154" s="106">
        <v>0</v>
      </c>
      <c r="D154" s="106">
        <v>0</v>
      </c>
      <c r="E154" s="106">
        <v>0</v>
      </c>
      <c r="F154" s="106">
        <v>0</v>
      </c>
      <c r="G154" s="106">
        <v>0</v>
      </c>
      <c r="H154" s="106">
        <v>0</v>
      </c>
      <c r="I154" s="106">
        <v>0</v>
      </c>
      <c r="J154" s="106">
        <v>0</v>
      </c>
      <c r="K154" s="106">
        <v>0</v>
      </c>
      <c r="L154" s="106">
        <v>0</v>
      </c>
      <c r="M154" s="106">
        <v>0</v>
      </c>
      <c r="N154" s="106">
        <v>0</v>
      </c>
      <c r="O154" s="106">
        <v>0</v>
      </c>
      <c r="P154" s="106">
        <v>0</v>
      </c>
      <c r="Q154" s="106">
        <v>0</v>
      </c>
      <c r="R154" s="106">
        <v>0</v>
      </c>
      <c r="S154" s="106">
        <v>0</v>
      </c>
      <c r="T154" s="106">
        <v>0</v>
      </c>
      <c r="U154" s="106">
        <v>0</v>
      </c>
      <c r="V154" s="106">
        <v>0</v>
      </c>
      <c r="W154" s="106">
        <v>0</v>
      </c>
      <c r="X154" s="106">
        <v>0</v>
      </c>
      <c r="Y154" s="106">
        <v>0</v>
      </c>
      <c r="Z154" s="106">
        <v>0</v>
      </c>
      <c r="AA154" s="106">
        <v>0</v>
      </c>
      <c r="AB154" s="106">
        <v>0</v>
      </c>
      <c r="AC154" s="106">
        <v>0</v>
      </c>
      <c r="AD154" s="106">
        <v>0</v>
      </c>
      <c r="AE154" s="106">
        <v>0</v>
      </c>
      <c r="AF154" s="106">
        <v>0</v>
      </c>
      <c r="AG154" s="106">
        <v>0</v>
      </c>
      <c r="AH154" s="106">
        <v>0</v>
      </c>
      <c r="AI154" s="106">
        <v>0</v>
      </c>
      <c r="AJ154" s="106">
        <v>0</v>
      </c>
      <c r="AK154" s="106">
        <v>0</v>
      </c>
      <c r="AL154" s="106">
        <v>0</v>
      </c>
      <c r="AM154" s="106">
        <v>0</v>
      </c>
      <c r="AN154" s="106">
        <v>0</v>
      </c>
      <c r="AO154" s="106">
        <v>0</v>
      </c>
      <c r="AP154" s="106">
        <v>0</v>
      </c>
      <c r="AQ154" s="106">
        <v>0</v>
      </c>
      <c r="AR154" s="106">
        <v>0</v>
      </c>
      <c r="AS154" s="106">
        <v>0</v>
      </c>
      <c r="AT154" s="106">
        <v>0</v>
      </c>
      <c r="AU154" s="106">
        <v>0</v>
      </c>
      <c r="AV154" s="106">
        <v>0</v>
      </c>
      <c r="AW154" s="106">
        <v>0</v>
      </c>
      <c r="AX154" s="106">
        <v>0</v>
      </c>
      <c r="AY154" s="106">
        <v>0</v>
      </c>
    </row>
    <row r="155" spans="1:51">
      <c r="A155" s="109"/>
      <c r="B155" s="127">
        <v>34</v>
      </c>
      <c r="C155" s="106">
        <v>0</v>
      </c>
      <c r="D155" s="106">
        <v>0</v>
      </c>
      <c r="E155" s="106">
        <v>0</v>
      </c>
      <c r="F155" s="106">
        <v>0</v>
      </c>
      <c r="G155" s="106">
        <v>0</v>
      </c>
      <c r="H155" s="106">
        <v>0</v>
      </c>
      <c r="I155" s="106">
        <v>0</v>
      </c>
      <c r="J155" s="106">
        <v>0</v>
      </c>
      <c r="K155" s="106">
        <v>0</v>
      </c>
      <c r="L155" s="106">
        <v>0</v>
      </c>
      <c r="M155" s="106">
        <v>0</v>
      </c>
      <c r="N155" s="106">
        <v>0</v>
      </c>
      <c r="O155" s="106">
        <v>0</v>
      </c>
      <c r="P155" s="106">
        <v>0</v>
      </c>
      <c r="Q155" s="106">
        <v>0</v>
      </c>
      <c r="R155" s="106">
        <v>0</v>
      </c>
      <c r="S155" s="106">
        <v>0</v>
      </c>
      <c r="T155" s="106">
        <v>0</v>
      </c>
      <c r="U155" s="106">
        <v>0</v>
      </c>
      <c r="V155" s="106">
        <v>0</v>
      </c>
      <c r="W155" s="106">
        <v>0</v>
      </c>
      <c r="X155" s="106">
        <v>0</v>
      </c>
      <c r="Y155" s="106">
        <v>0</v>
      </c>
      <c r="Z155" s="106">
        <v>0</v>
      </c>
      <c r="AA155" s="106">
        <v>0</v>
      </c>
      <c r="AB155" s="106">
        <v>0</v>
      </c>
      <c r="AC155" s="106">
        <v>0</v>
      </c>
      <c r="AD155" s="106">
        <v>0</v>
      </c>
      <c r="AE155" s="106">
        <v>0</v>
      </c>
      <c r="AF155" s="106">
        <v>0</v>
      </c>
      <c r="AG155" s="106">
        <v>0</v>
      </c>
      <c r="AH155" s="106">
        <v>0</v>
      </c>
      <c r="AI155" s="106">
        <v>0</v>
      </c>
      <c r="AJ155" s="106">
        <v>0</v>
      </c>
      <c r="AK155" s="106">
        <v>0</v>
      </c>
      <c r="AL155" s="106">
        <v>0</v>
      </c>
      <c r="AM155" s="106">
        <v>0</v>
      </c>
      <c r="AN155" s="106">
        <v>0</v>
      </c>
      <c r="AO155" s="106">
        <v>0</v>
      </c>
      <c r="AP155" s="106">
        <v>0</v>
      </c>
      <c r="AQ155" s="106">
        <v>0</v>
      </c>
      <c r="AR155" s="106">
        <v>0</v>
      </c>
      <c r="AS155" s="106">
        <v>0</v>
      </c>
      <c r="AT155" s="106">
        <v>0</v>
      </c>
      <c r="AU155" s="106">
        <v>0</v>
      </c>
      <c r="AV155" s="106">
        <v>0</v>
      </c>
      <c r="AW155" s="106">
        <v>0</v>
      </c>
      <c r="AX155" s="106">
        <v>0</v>
      </c>
      <c r="AY155" s="106">
        <v>0</v>
      </c>
    </row>
    <row r="156" spans="1:51">
      <c r="A156" s="109"/>
      <c r="B156" s="127">
        <v>35</v>
      </c>
      <c r="C156" s="106">
        <v>0</v>
      </c>
      <c r="D156" s="106">
        <v>0</v>
      </c>
      <c r="E156" s="106">
        <v>0</v>
      </c>
      <c r="F156" s="106">
        <v>0</v>
      </c>
      <c r="G156" s="106">
        <v>0</v>
      </c>
      <c r="H156" s="106">
        <v>0</v>
      </c>
      <c r="I156" s="106">
        <v>0</v>
      </c>
      <c r="J156" s="106">
        <v>0</v>
      </c>
      <c r="K156" s="106">
        <v>0</v>
      </c>
      <c r="L156" s="106">
        <v>0</v>
      </c>
      <c r="M156" s="106">
        <v>0</v>
      </c>
      <c r="N156" s="106">
        <v>0</v>
      </c>
      <c r="O156" s="106">
        <v>0</v>
      </c>
      <c r="P156" s="106">
        <v>0</v>
      </c>
      <c r="Q156" s="106">
        <v>0</v>
      </c>
      <c r="R156" s="106">
        <v>0</v>
      </c>
      <c r="S156" s="106">
        <v>0</v>
      </c>
      <c r="T156" s="106">
        <v>0</v>
      </c>
      <c r="U156" s="106">
        <v>0</v>
      </c>
      <c r="V156" s="106">
        <v>0</v>
      </c>
      <c r="W156" s="106">
        <v>0</v>
      </c>
      <c r="X156" s="106">
        <v>0</v>
      </c>
      <c r="Y156" s="106">
        <v>0</v>
      </c>
      <c r="Z156" s="106">
        <v>0</v>
      </c>
      <c r="AA156" s="106">
        <v>0</v>
      </c>
      <c r="AB156" s="106">
        <v>0</v>
      </c>
      <c r="AC156" s="106">
        <v>0</v>
      </c>
      <c r="AD156" s="106">
        <v>0</v>
      </c>
      <c r="AE156" s="106">
        <v>0</v>
      </c>
      <c r="AF156" s="106">
        <v>0</v>
      </c>
      <c r="AG156" s="106">
        <v>0</v>
      </c>
      <c r="AH156" s="106">
        <v>0</v>
      </c>
      <c r="AI156" s="106">
        <v>0</v>
      </c>
      <c r="AJ156" s="106">
        <v>0</v>
      </c>
      <c r="AK156" s="106">
        <v>0</v>
      </c>
      <c r="AL156" s="106">
        <v>0</v>
      </c>
      <c r="AM156" s="106">
        <v>0</v>
      </c>
      <c r="AN156" s="106">
        <v>0</v>
      </c>
      <c r="AO156" s="106">
        <v>0</v>
      </c>
      <c r="AP156" s="106">
        <v>0</v>
      </c>
      <c r="AQ156" s="106">
        <v>0</v>
      </c>
      <c r="AR156" s="106">
        <v>0</v>
      </c>
      <c r="AS156" s="106">
        <v>0</v>
      </c>
      <c r="AT156" s="106">
        <v>0</v>
      </c>
      <c r="AU156" s="106">
        <v>0</v>
      </c>
      <c r="AV156" s="106">
        <v>0</v>
      </c>
      <c r="AW156" s="106">
        <v>0</v>
      </c>
      <c r="AX156" s="106">
        <v>0</v>
      </c>
      <c r="AY156" s="106">
        <v>0</v>
      </c>
    </row>
    <row r="157" spans="1:51">
      <c r="A157" s="109"/>
      <c r="B157" s="127">
        <v>36</v>
      </c>
      <c r="C157" s="106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6">
        <v>0</v>
      </c>
      <c r="J157" s="106">
        <v>0</v>
      </c>
      <c r="K157" s="106">
        <v>0</v>
      </c>
      <c r="L157" s="106">
        <v>0</v>
      </c>
      <c r="M157" s="106">
        <v>0</v>
      </c>
      <c r="N157" s="106">
        <v>0</v>
      </c>
      <c r="O157" s="106">
        <v>0</v>
      </c>
      <c r="P157" s="106">
        <v>0</v>
      </c>
      <c r="Q157" s="106">
        <v>0</v>
      </c>
      <c r="R157" s="106">
        <v>0</v>
      </c>
      <c r="S157" s="106">
        <v>0</v>
      </c>
      <c r="T157" s="106">
        <v>0</v>
      </c>
      <c r="U157" s="106">
        <v>0</v>
      </c>
      <c r="V157" s="106">
        <v>0</v>
      </c>
      <c r="W157" s="106">
        <v>0</v>
      </c>
      <c r="X157" s="106">
        <v>0</v>
      </c>
      <c r="Y157" s="106">
        <v>0</v>
      </c>
      <c r="Z157" s="106">
        <v>0</v>
      </c>
      <c r="AA157" s="106">
        <v>0</v>
      </c>
      <c r="AB157" s="106">
        <v>0</v>
      </c>
      <c r="AC157" s="106">
        <v>0</v>
      </c>
      <c r="AD157" s="106">
        <v>0</v>
      </c>
      <c r="AE157" s="106">
        <v>0</v>
      </c>
      <c r="AF157" s="106">
        <v>0</v>
      </c>
      <c r="AG157" s="106">
        <v>0</v>
      </c>
      <c r="AH157" s="106">
        <v>0</v>
      </c>
      <c r="AI157" s="106">
        <v>0</v>
      </c>
      <c r="AJ157" s="106">
        <v>0</v>
      </c>
      <c r="AK157" s="106">
        <v>0</v>
      </c>
      <c r="AL157" s="106">
        <v>0</v>
      </c>
      <c r="AM157" s="106">
        <v>0</v>
      </c>
      <c r="AN157" s="106">
        <v>0</v>
      </c>
      <c r="AO157" s="106">
        <v>0</v>
      </c>
      <c r="AP157" s="106">
        <v>0</v>
      </c>
      <c r="AQ157" s="106">
        <v>0</v>
      </c>
      <c r="AR157" s="106">
        <v>0</v>
      </c>
      <c r="AS157" s="106">
        <v>0</v>
      </c>
      <c r="AT157" s="106">
        <v>0</v>
      </c>
      <c r="AU157" s="106">
        <v>0</v>
      </c>
      <c r="AV157" s="106">
        <v>0</v>
      </c>
      <c r="AW157" s="106">
        <v>0</v>
      </c>
      <c r="AX157" s="106">
        <v>0</v>
      </c>
      <c r="AY157" s="106">
        <v>0</v>
      </c>
    </row>
    <row r="158" spans="1:51">
      <c r="A158" s="109"/>
      <c r="B158" s="130">
        <v>37</v>
      </c>
      <c r="C158" s="106">
        <v>0</v>
      </c>
      <c r="D158" s="106">
        <v>0</v>
      </c>
      <c r="E158" s="106">
        <v>0</v>
      </c>
      <c r="F158" s="106">
        <v>0</v>
      </c>
      <c r="G158" s="106">
        <v>0</v>
      </c>
      <c r="H158" s="106">
        <v>0</v>
      </c>
      <c r="I158" s="106">
        <v>0</v>
      </c>
      <c r="J158" s="106">
        <v>0</v>
      </c>
      <c r="K158" s="106">
        <v>0</v>
      </c>
      <c r="L158" s="106">
        <v>0</v>
      </c>
      <c r="M158" s="106">
        <v>0</v>
      </c>
      <c r="N158" s="106">
        <v>0</v>
      </c>
      <c r="O158" s="106">
        <v>0</v>
      </c>
      <c r="P158" s="106">
        <v>0</v>
      </c>
      <c r="Q158" s="106">
        <v>0</v>
      </c>
      <c r="R158" s="106">
        <v>0</v>
      </c>
      <c r="S158" s="106">
        <v>0</v>
      </c>
      <c r="T158" s="106">
        <v>0</v>
      </c>
      <c r="U158" s="106">
        <v>0</v>
      </c>
      <c r="V158" s="106">
        <v>0</v>
      </c>
      <c r="W158" s="106">
        <v>0</v>
      </c>
      <c r="X158" s="106">
        <v>0</v>
      </c>
      <c r="Y158" s="106">
        <v>0</v>
      </c>
      <c r="Z158" s="106">
        <v>0</v>
      </c>
      <c r="AA158" s="106">
        <v>0</v>
      </c>
      <c r="AB158" s="106">
        <v>0</v>
      </c>
      <c r="AC158" s="106">
        <v>0</v>
      </c>
      <c r="AD158" s="106">
        <v>0</v>
      </c>
      <c r="AE158" s="106">
        <v>0</v>
      </c>
      <c r="AF158" s="106">
        <v>0</v>
      </c>
      <c r="AG158" s="106">
        <v>0</v>
      </c>
      <c r="AH158" s="106">
        <v>0</v>
      </c>
      <c r="AI158" s="106">
        <v>0</v>
      </c>
      <c r="AJ158" s="106">
        <v>0</v>
      </c>
      <c r="AK158" s="106">
        <v>0</v>
      </c>
      <c r="AL158" s="106">
        <v>0</v>
      </c>
      <c r="AM158" s="106">
        <v>0</v>
      </c>
      <c r="AN158" s="106">
        <v>0</v>
      </c>
      <c r="AO158" s="106">
        <v>0</v>
      </c>
      <c r="AP158" s="106">
        <v>0</v>
      </c>
      <c r="AQ158" s="106">
        <v>0</v>
      </c>
      <c r="AR158" s="106">
        <v>0</v>
      </c>
      <c r="AS158" s="106">
        <v>0</v>
      </c>
      <c r="AT158" s="106">
        <v>0</v>
      </c>
      <c r="AU158" s="106">
        <v>0</v>
      </c>
      <c r="AV158" s="106">
        <v>0</v>
      </c>
      <c r="AW158" s="106">
        <v>0</v>
      </c>
      <c r="AX158" s="106">
        <v>0</v>
      </c>
      <c r="AY158" s="106">
        <v>0</v>
      </c>
    </row>
    <row r="159" spans="1:51">
      <c r="A159" s="109"/>
      <c r="B159" s="130">
        <v>38</v>
      </c>
      <c r="C159" s="106">
        <v>0</v>
      </c>
      <c r="D159" s="106">
        <v>0</v>
      </c>
      <c r="E159" s="106">
        <v>0</v>
      </c>
      <c r="F159" s="106">
        <v>0</v>
      </c>
      <c r="G159" s="106">
        <v>0</v>
      </c>
      <c r="H159" s="106">
        <v>0</v>
      </c>
      <c r="I159" s="106">
        <v>0</v>
      </c>
      <c r="J159" s="106">
        <v>0</v>
      </c>
      <c r="K159" s="106">
        <v>0</v>
      </c>
      <c r="L159" s="106">
        <v>0</v>
      </c>
      <c r="M159" s="106">
        <v>0</v>
      </c>
      <c r="N159" s="106">
        <v>0</v>
      </c>
      <c r="O159" s="106">
        <v>0</v>
      </c>
      <c r="P159" s="106">
        <v>0</v>
      </c>
      <c r="Q159" s="106">
        <v>0</v>
      </c>
      <c r="R159" s="106">
        <v>0</v>
      </c>
      <c r="S159" s="106">
        <v>0</v>
      </c>
      <c r="T159" s="106">
        <v>0</v>
      </c>
      <c r="U159" s="106">
        <v>0</v>
      </c>
      <c r="V159" s="106">
        <v>0</v>
      </c>
      <c r="W159" s="106">
        <v>0</v>
      </c>
      <c r="X159" s="106">
        <v>0</v>
      </c>
      <c r="Y159" s="106">
        <v>0</v>
      </c>
      <c r="Z159" s="106">
        <v>0</v>
      </c>
      <c r="AA159" s="106">
        <v>0</v>
      </c>
      <c r="AB159" s="106">
        <v>0</v>
      </c>
      <c r="AC159" s="106">
        <v>0</v>
      </c>
      <c r="AD159" s="106">
        <v>0</v>
      </c>
      <c r="AE159" s="106">
        <v>0</v>
      </c>
      <c r="AF159" s="106">
        <v>0</v>
      </c>
      <c r="AG159" s="106">
        <v>0</v>
      </c>
      <c r="AH159" s="106">
        <v>0</v>
      </c>
      <c r="AI159" s="106">
        <v>0</v>
      </c>
      <c r="AJ159" s="106">
        <v>0</v>
      </c>
      <c r="AK159" s="106">
        <v>0</v>
      </c>
      <c r="AL159" s="106">
        <v>0</v>
      </c>
      <c r="AM159" s="106">
        <v>0</v>
      </c>
      <c r="AN159" s="106">
        <v>0</v>
      </c>
      <c r="AO159" s="106">
        <v>0</v>
      </c>
      <c r="AP159" s="106">
        <v>0</v>
      </c>
      <c r="AQ159" s="106">
        <v>0</v>
      </c>
      <c r="AR159" s="106">
        <v>0</v>
      </c>
      <c r="AS159" s="106">
        <v>0</v>
      </c>
      <c r="AT159" s="106">
        <v>0</v>
      </c>
      <c r="AU159" s="106">
        <v>0</v>
      </c>
      <c r="AV159" s="106">
        <v>0</v>
      </c>
      <c r="AW159" s="106">
        <v>0</v>
      </c>
      <c r="AX159" s="106">
        <v>0</v>
      </c>
      <c r="AY159" s="106">
        <v>0</v>
      </c>
    </row>
    <row r="160" spans="1:51">
      <c r="A160" s="109"/>
      <c r="B160" s="130">
        <v>39</v>
      </c>
      <c r="C160" s="106">
        <v>0</v>
      </c>
      <c r="D160" s="106">
        <v>0</v>
      </c>
      <c r="E160" s="106">
        <v>0</v>
      </c>
      <c r="F160" s="106">
        <v>0</v>
      </c>
      <c r="G160" s="106">
        <v>0</v>
      </c>
      <c r="H160" s="106">
        <v>0</v>
      </c>
      <c r="I160" s="106">
        <v>0</v>
      </c>
      <c r="J160" s="106">
        <v>0</v>
      </c>
      <c r="K160" s="106">
        <v>0</v>
      </c>
      <c r="L160" s="106">
        <v>0</v>
      </c>
      <c r="M160" s="106">
        <v>0</v>
      </c>
      <c r="N160" s="106">
        <v>0</v>
      </c>
      <c r="O160" s="106">
        <v>0</v>
      </c>
      <c r="P160" s="106">
        <v>0</v>
      </c>
      <c r="Q160" s="106">
        <v>0</v>
      </c>
      <c r="R160" s="106">
        <v>0</v>
      </c>
      <c r="S160" s="106">
        <v>0</v>
      </c>
      <c r="T160" s="106">
        <v>0</v>
      </c>
      <c r="U160" s="106">
        <v>0</v>
      </c>
      <c r="V160" s="106">
        <v>0</v>
      </c>
      <c r="W160" s="106">
        <v>0</v>
      </c>
      <c r="X160" s="106">
        <v>0</v>
      </c>
      <c r="Y160" s="106">
        <v>0</v>
      </c>
      <c r="Z160" s="106">
        <v>0</v>
      </c>
      <c r="AA160" s="106">
        <v>0</v>
      </c>
      <c r="AB160" s="106">
        <v>0</v>
      </c>
      <c r="AC160" s="106">
        <v>0</v>
      </c>
      <c r="AD160" s="106">
        <v>0</v>
      </c>
      <c r="AE160" s="106">
        <v>0</v>
      </c>
      <c r="AF160" s="106">
        <v>0</v>
      </c>
      <c r="AG160" s="106">
        <v>0</v>
      </c>
      <c r="AH160" s="106">
        <v>0</v>
      </c>
      <c r="AI160" s="106">
        <v>0</v>
      </c>
      <c r="AJ160" s="106">
        <v>0</v>
      </c>
      <c r="AK160" s="106">
        <v>0</v>
      </c>
      <c r="AL160" s="106">
        <v>0</v>
      </c>
      <c r="AM160" s="106">
        <v>0</v>
      </c>
      <c r="AN160" s="106">
        <v>0</v>
      </c>
      <c r="AO160" s="106">
        <v>0</v>
      </c>
      <c r="AP160" s="106">
        <v>0</v>
      </c>
      <c r="AQ160" s="106">
        <v>0</v>
      </c>
      <c r="AR160" s="106">
        <v>0</v>
      </c>
      <c r="AS160" s="106">
        <v>0</v>
      </c>
      <c r="AT160" s="106">
        <v>0</v>
      </c>
      <c r="AU160" s="106">
        <v>0</v>
      </c>
      <c r="AV160" s="106">
        <v>0</v>
      </c>
      <c r="AW160" s="106">
        <v>0</v>
      </c>
      <c r="AX160" s="106">
        <v>0</v>
      </c>
      <c r="AY160" s="106">
        <v>0</v>
      </c>
    </row>
    <row r="161" spans="1:52">
      <c r="A161" s="109"/>
      <c r="B161" s="130">
        <v>40</v>
      </c>
      <c r="C161" s="106">
        <v>0</v>
      </c>
      <c r="D161" s="106">
        <v>0</v>
      </c>
      <c r="E161" s="106">
        <v>0</v>
      </c>
      <c r="F161" s="106">
        <v>0</v>
      </c>
      <c r="G161" s="106">
        <v>0</v>
      </c>
      <c r="H161" s="106">
        <v>0</v>
      </c>
      <c r="I161" s="106">
        <v>0</v>
      </c>
      <c r="J161" s="106">
        <v>0</v>
      </c>
      <c r="K161" s="106">
        <v>0</v>
      </c>
      <c r="L161" s="106">
        <v>0</v>
      </c>
      <c r="M161" s="106">
        <v>0</v>
      </c>
      <c r="N161" s="106">
        <v>0</v>
      </c>
      <c r="O161" s="106">
        <v>0</v>
      </c>
      <c r="P161" s="106">
        <v>0</v>
      </c>
      <c r="Q161" s="106">
        <v>0</v>
      </c>
      <c r="R161" s="106">
        <v>0</v>
      </c>
      <c r="S161" s="106">
        <v>0</v>
      </c>
      <c r="T161" s="106">
        <v>0</v>
      </c>
      <c r="U161" s="106">
        <v>0</v>
      </c>
      <c r="V161" s="106">
        <v>0</v>
      </c>
      <c r="W161" s="106">
        <v>0</v>
      </c>
      <c r="X161" s="106">
        <v>0</v>
      </c>
      <c r="Y161" s="106">
        <v>0</v>
      </c>
      <c r="Z161" s="106">
        <v>0</v>
      </c>
      <c r="AA161" s="106">
        <v>0</v>
      </c>
      <c r="AB161" s="106">
        <v>0</v>
      </c>
      <c r="AC161" s="106">
        <v>0</v>
      </c>
      <c r="AD161" s="106">
        <v>0</v>
      </c>
      <c r="AE161" s="106">
        <v>0</v>
      </c>
      <c r="AF161" s="106">
        <v>0</v>
      </c>
      <c r="AG161" s="106">
        <v>0</v>
      </c>
      <c r="AH161" s="106">
        <v>0</v>
      </c>
      <c r="AI161" s="106">
        <v>0</v>
      </c>
      <c r="AJ161" s="106">
        <v>0</v>
      </c>
      <c r="AK161" s="106">
        <v>0</v>
      </c>
      <c r="AL161" s="106">
        <v>0</v>
      </c>
      <c r="AM161" s="106">
        <v>0</v>
      </c>
      <c r="AN161" s="106">
        <v>0</v>
      </c>
      <c r="AO161" s="106">
        <v>0</v>
      </c>
      <c r="AP161" s="106">
        <v>0</v>
      </c>
      <c r="AQ161" s="106">
        <v>0</v>
      </c>
      <c r="AR161" s="106">
        <v>0</v>
      </c>
      <c r="AS161" s="106">
        <v>0</v>
      </c>
      <c r="AT161" s="106">
        <v>0</v>
      </c>
      <c r="AU161" s="106">
        <v>0</v>
      </c>
      <c r="AV161" s="106">
        <v>0</v>
      </c>
      <c r="AW161" s="106">
        <v>0</v>
      </c>
      <c r="AX161" s="106">
        <v>0</v>
      </c>
      <c r="AY161" s="106">
        <v>0</v>
      </c>
    </row>
    <row r="162" spans="1:52">
      <c r="A162" s="109"/>
      <c r="B162" s="130">
        <v>41</v>
      </c>
      <c r="C162" s="106">
        <v>0</v>
      </c>
      <c r="D162" s="106">
        <v>0</v>
      </c>
      <c r="E162" s="106">
        <v>0</v>
      </c>
      <c r="F162" s="106">
        <v>0</v>
      </c>
      <c r="G162" s="106">
        <v>0</v>
      </c>
      <c r="H162" s="106">
        <v>0</v>
      </c>
      <c r="I162" s="106">
        <v>0</v>
      </c>
      <c r="J162" s="106">
        <v>0</v>
      </c>
      <c r="K162" s="106">
        <v>0</v>
      </c>
      <c r="L162" s="106">
        <v>0</v>
      </c>
      <c r="M162" s="106">
        <v>0</v>
      </c>
      <c r="N162" s="106">
        <v>0</v>
      </c>
      <c r="O162" s="106">
        <v>0</v>
      </c>
      <c r="P162" s="106">
        <v>0</v>
      </c>
      <c r="Q162" s="106">
        <v>0</v>
      </c>
      <c r="R162" s="106">
        <v>0</v>
      </c>
      <c r="S162" s="106">
        <v>0</v>
      </c>
      <c r="T162" s="106">
        <v>0</v>
      </c>
      <c r="U162" s="106">
        <v>0</v>
      </c>
      <c r="V162" s="106">
        <v>0</v>
      </c>
      <c r="W162" s="106">
        <v>0</v>
      </c>
      <c r="X162" s="106">
        <v>0</v>
      </c>
      <c r="Y162" s="106">
        <v>0</v>
      </c>
      <c r="Z162" s="106">
        <v>0</v>
      </c>
      <c r="AA162" s="106">
        <v>0</v>
      </c>
      <c r="AB162" s="106">
        <v>0</v>
      </c>
      <c r="AC162" s="106">
        <v>0</v>
      </c>
      <c r="AD162" s="106">
        <v>0</v>
      </c>
      <c r="AE162" s="106">
        <v>0</v>
      </c>
      <c r="AF162" s="106">
        <v>0</v>
      </c>
      <c r="AG162" s="106">
        <v>0</v>
      </c>
      <c r="AH162" s="106">
        <v>0</v>
      </c>
      <c r="AI162" s="106">
        <v>0</v>
      </c>
      <c r="AJ162" s="106">
        <v>0</v>
      </c>
      <c r="AK162" s="106">
        <v>0</v>
      </c>
      <c r="AL162" s="106">
        <v>0</v>
      </c>
      <c r="AM162" s="106">
        <v>0</v>
      </c>
      <c r="AN162" s="106">
        <v>0</v>
      </c>
      <c r="AO162" s="106">
        <v>0</v>
      </c>
      <c r="AP162" s="106">
        <v>0</v>
      </c>
      <c r="AQ162" s="106">
        <v>0</v>
      </c>
      <c r="AR162" s="106">
        <v>0</v>
      </c>
      <c r="AS162" s="106">
        <v>0</v>
      </c>
      <c r="AT162" s="106">
        <v>0</v>
      </c>
      <c r="AU162" s="106">
        <v>0</v>
      </c>
      <c r="AV162" s="106">
        <v>0</v>
      </c>
      <c r="AW162" s="106">
        <v>0</v>
      </c>
      <c r="AX162" s="106">
        <v>0</v>
      </c>
      <c r="AY162" s="106">
        <v>0</v>
      </c>
    </row>
    <row r="163" spans="1:52">
      <c r="A163" s="109"/>
      <c r="B163" s="130">
        <v>42</v>
      </c>
      <c r="C163" s="106">
        <v>0</v>
      </c>
      <c r="D163" s="106">
        <v>0</v>
      </c>
      <c r="E163" s="106">
        <v>0</v>
      </c>
      <c r="F163" s="106">
        <v>0</v>
      </c>
      <c r="G163" s="106">
        <v>0</v>
      </c>
      <c r="H163" s="106">
        <v>0</v>
      </c>
      <c r="I163" s="106">
        <v>0</v>
      </c>
      <c r="J163" s="106">
        <v>0</v>
      </c>
      <c r="K163" s="106">
        <v>0</v>
      </c>
      <c r="L163" s="106">
        <v>0</v>
      </c>
      <c r="M163" s="106">
        <v>0</v>
      </c>
      <c r="N163" s="106">
        <v>0</v>
      </c>
      <c r="O163" s="106">
        <v>0</v>
      </c>
      <c r="P163" s="106">
        <v>0</v>
      </c>
      <c r="Q163" s="106">
        <v>0</v>
      </c>
      <c r="R163" s="106">
        <v>0</v>
      </c>
      <c r="S163" s="106">
        <v>0</v>
      </c>
      <c r="T163" s="106">
        <v>0</v>
      </c>
      <c r="U163" s="106">
        <v>0</v>
      </c>
      <c r="V163" s="106">
        <v>0</v>
      </c>
      <c r="W163" s="106">
        <v>0</v>
      </c>
      <c r="X163" s="106">
        <v>0</v>
      </c>
      <c r="Y163" s="106">
        <v>0</v>
      </c>
      <c r="Z163" s="106">
        <v>0</v>
      </c>
      <c r="AA163" s="106">
        <v>0</v>
      </c>
      <c r="AB163" s="106">
        <v>0</v>
      </c>
      <c r="AC163" s="106">
        <v>0</v>
      </c>
      <c r="AD163" s="106">
        <v>0</v>
      </c>
      <c r="AE163" s="106">
        <v>0</v>
      </c>
      <c r="AF163" s="106">
        <v>0</v>
      </c>
      <c r="AG163" s="106">
        <v>0</v>
      </c>
      <c r="AH163" s="106">
        <v>0</v>
      </c>
      <c r="AI163" s="106">
        <v>0</v>
      </c>
      <c r="AJ163" s="106">
        <v>0</v>
      </c>
      <c r="AK163" s="106">
        <v>0</v>
      </c>
      <c r="AL163" s="106">
        <v>0</v>
      </c>
      <c r="AM163" s="106">
        <v>0</v>
      </c>
      <c r="AN163" s="106">
        <v>0</v>
      </c>
      <c r="AO163" s="106">
        <v>0</v>
      </c>
      <c r="AP163" s="106">
        <v>0</v>
      </c>
      <c r="AQ163" s="106">
        <v>0</v>
      </c>
      <c r="AR163" s="106">
        <v>0</v>
      </c>
      <c r="AS163" s="106">
        <v>0</v>
      </c>
      <c r="AT163" s="106">
        <v>0</v>
      </c>
      <c r="AU163" s="106">
        <v>0</v>
      </c>
      <c r="AV163" s="106">
        <v>0</v>
      </c>
      <c r="AW163" s="106">
        <v>0</v>
      </c>
      <c r="AX163" s="106">
        <v>0</v>
      </c>
      <c r="AY163" s="106">
        <v>0</v>
      </c>
    </row>
    <row r="164" spans="1:52">
      <c r="A164" s="109"/>
      <c r="B164" s="130">
        <v>43</v>
      </c>
      <c r="C164" s="106">
        <v>0</v>
      </c>
      <c r="D164" s="106">
        <v>0</v>
      </c>
      <c r="E164" s="106">
        <v>0</v>
      </c>
      <c r="F164" s="106">
        <v>0</v>
      </c>
      <c r="G164" s="106">
        <v>0</v>
      </c>
      <c r="H164" s="106">
        <v>0</v>
      </c>
      <c r="I164" s="106">
        <v>0</v>
      </c>
      <c r="J164" s="106">
        <v>0</v>
      </c>
      <c r="K164" s="106">
        <v>0</v>
      </c>
      <c r="L164" s="106">
        <v>0</v>
      </c>
      <c r="M164" s="106">
        <v>0</v>
      </c>
      <c r="N164" s="106">
        <v>0</v>
      </c>
      <c r="O164" s="106">
        <v>0</v>
      </c>
      <c r="P164" s="106">
        <v>0</v>
      </c>
      <c r="Q164" s="106">
        <v>0</v>
      </c>
      <c r="R164" s="106">
        <v>0</v>
      </c>
      <c r="S164" s="106">
        <v>0</v>
      </c>
      <c r="T164" s="106">
        <v>0</v>
      </c>
      <c r="U164" s="106">
        <v>0</v>
      </c>
      <c r="V164" s="106">
        <v>0</v>
      </c>
      <c r="W164" s="106">
        <v>0</v>
      </c>
      <c r="X164" s="106">
        <v>0</v>
      </c>
      <c r="Y164" s="106">
        <v>0</v>
      </c>
      <c r="Z164" s="106">
        <v>0</v>
      </c>
      <c r="AA164" s="106">
        <v>0</v>
      </c>
      <c r="AB164" s="106">
        <v>0</v>
      </c>
      <c r="AC164" s="106">
        <v>0</v>
      </c>
      <c r="AD164" s="106">
        <v>0</v>
      </c>
      <c r="AE164" s="106">
        <v>0</v>
      </c>
      <c r="AF164" s="106">
        <v>0</v>
      </c>
      <c r="AG164" s="106">
        <v>0</v>
      </c>
      <c r="AH164" s="106">
        <v>0</v>
      </c>
      <c r="AI164" s="106">
        <v>0</v>
      </c>
      <c r="AJ164" s="106">
        <v>0</v>
      </c>
      <c r="AK164" s="106">
        <v>0</v>
      </c>
      <c r="AL164" s="106">
        <v>0</v>
      </c>
      <c r="AM164" s="106">
        <v>0</v>
      </c>
      <c r="AN164" s="106">
        <v>0</v>
      </c>
      <c r="AO164" s="106">
        <v>0</v>
      </c>
      <c r="AP164" s="106">
        <v>0</v>
      </c>
      <c r="AQ164" s="106">
        <v>0</v>
      </c>
      <c r="AR164" s="106">
        <v>0</v>
      </c>
      <c r="AS164" s="106">
        <v>0</v>
      </c>
      <c r="AT164" s="106">
        <v>0</v>
      </c>
      <c r="AU164" s="106">
        <v>0</v>
      </c>
      <c r="AV164" s="106">
        <v>0</v>
      </c>
      <c r="AW164" s="106">
        <v>0</v>
      </c>
      <c r="AX164" s="106">
        <v>0</v>
      </c>
      <c r="AY164" s="106">
        <v>0</v>
      </c>
    </row>
    <row r="165" spans="1:52">
      <c r="A165" s="109"/>
      <c r="B165" s="130">
        <v>44</v>
      </c>
      <c r="C165" s="106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6">
        <v>0</v>
      </c>
      <c r="J165" s="106">
        <v>0</v>
      </c>
      <c r="K165" s="106">
        <v>0</v>
      </c>
      <c r="L165" s="106">
        <v>0</v>
      </c>
      <c r="M165" s="106">
        <v>0</v>
      </c>
      <c r="N165" s="106">
        <v>0</v>
      </c>
      <c r="O165" s="106">
        <v>0</v>
      </c>
      <c r="P165" s="106">
        <v>0</v>
      </c>
      <c r="Q165" s="106">
        <v>0</v>
      </c>
      <c r="R165" s="106">
        <v>0</v>
      </c>
      <c r="S165" s="106">
        <v>0</v>
      </c>
      <c r="T165" s="106">
        <v>0</v>
      </c>
      <c r="U165" s="106">
        <v>0</v>
      </c>
      <c r="V165" s="106">
        <v>0</v>
      </c>
      <c r="W165" s="106">
        <v>0</v>
      </c>
      <c r="X165" s="106">
        <v>0</v>
      </c>
      <c r="Y165" s="106">
        <v>0</v>
      </c>
      <c r="Z165" s="106">
        <v>0</v>
      </c>
      <c r="AA165" s="106">
        <v>0</v>
      </c>
      <c r="AB165" s="106">
        <v>0</v>
      </c>
      <c r="AC165" s="106">
        <v>0</v>
      </c>
      <c r="AD165" s="106">
        <v>0</v>
      </c>
      <c r="AE165" s="106">
        <v>0</v>
      </c>
      <c r="AF165" s="106">
        <v>0</v>
      </c>
      <c r="AG165" s="106">
        <v>0</v>
      </c>
      <c r="AH165" s="106">
        <v>0</v>
      </c>
      <c r="AI165" s="106">
        <v>0</v>
      </c>
      <c r="AJ165" s="106">
        <v>0</v>
      </c>
      <c r="AK165" s="106">
        <v>0</v>
      </c>
      <c r="AL165" s="106">
        <v>0</v>
      </c>
      <c r="AM165" s="106">
        <v>0</v>
      </c>
      <c r="AN165" s="106">
        <v>0</v>
      </c>
      <c r="AO165" s="106">
        <v>0</v>
      </c>
      <c r="AP165" s="106">
        <v>0</v>
      </c>
      <c r="AQ165" s="106">
        <v>0</v>
      </c>
      <c r="AR165" s="106">
        <v>0</v>
      </c>
      <c r="AS165" s="106">
        <v>0</v>
      </c>
      <c r="AT165" s="106">
        <v>0</v>
      </c>
      <c r="AU165" s="106">
        <v>0</v>
      </c>
      <c r="AV165" s="106">
        <v>0</v>
      </c>
      <c r="AW165" s="106">
        <v>0</v>
      </c>
      <c r="AX165" s="106">
        <v>0</v>
      </c>
      <c r="AY165" s="106">
        <v>0</v>
      </c>
    </row>
    <row r="166" spans="1:52">
      <c r="A166" s="109"/>
      <c r="B166" s="130">
        <v>45</v>
      </c>
      <c r="C166" s="106">
        <v>0</v>
      </c>
      <c r="D166" s="106">
        <v>0</v>
      </c>
      <c r="E166" s="106">
        <v>0</v>
      </c>
      <c r="F166" s="106">
        <v>0</v>
      </c>
      <c r="G166" s="106">
        <v>0</v>
      </c>
      <c r="H166" s="106">
        <v>0</v>
      </c>
      <c r="I166" s="106">
        <v>0</v>
      </c>
      <c r="J166" s="106">
        <v>0</v>
      </c>
      <c r="K166" s="106">
        <v>0</v>
      </c>
      <c r="L166" s="106">
        <v>0</v>
      </c>
      <c r="M166" s="106">
        <v>0</v>
      </c>
      <c r="N166" s="106">
        <v>0</v>
      </c>
      <c r="O166" s="106">
        <v>0</v>
      </c>
      <c r="P166" s="106">
        <v>0</v>
      </c>
      <c r="Q166" s="106">
        <v>0</v>
      </c>
      <c r="R166" s="106">
        <v>0</v>
      </c>
      <c r="S166" s="106">
        <v>0</v>
      </c>
      <c r="T166" s="106">
        <v>0</v>
      </c>
      <c r="U166" s="106">
        <v>0</v>
      </c>
      <c r="V166" s="106">
        <v>0</v>
      </c>
      <c r="W166" s="106">
        <v>0</v>
      </c>
      <c r="X166" s="106">
        <v>0</v>
      </c>
      <c r="Y166" s="106">
        <v>0</v>
      </c>
      <c r="Z166" s="106">
        <v>0</v>
      </c>
      <c r="AA166" s="106">
        <v>0</v>
      </c>
      <c r="AB166" s="106">
        <v>0</v>
      </c>
      <c r="AC166" s="106">
        <v>0</v>
      </c>
      <c r="AD166" s="106">
        <v>0</v>
      </c>
      <c r="AE166" s="106">
        <v>0</v>
      </c>
      <c r="AF166" s="106">
        <v>0</v>
      </c>
      <c r="AG166" s="106">
        <v>0</v>
      </c>
      <c r="AH166" s="106">
        <v>0</v>
      </c>
      <c r="AI166" s="106">
        <v>0</v>
      </c>
      <c r="AJ166" s="106">
        <v>0</v>
      </c>
      <c r="AK166" s="106">
        <v>0</v>
      </c>
      <c r="AL166" s="106">
        <v>0</v>
      </c>
      <c r="AM166" s="106">
        <v>0</v>
      </c>
      <c r="AN166" s="106">
        <v>0</v>
      </c>
      <c r="AO166" s="106">
        <v>0</v>
      </c>
      <c r="AP166" s="106">
        <v>0</v>
      </c>
      <c r="AQ166" s="106">
        <v>0</v>
      </c>
      <c r="AR166" s="106">
        <v>0</v>
      </c>
      <c r="AS166" s="106">
        <v>0</v>
      </c>
      <c r="AT166" s="106">
        <v>0</v>
      </c>
      <c r="AU166" s="106">
        <v>0</v>
      </c>
      <c r="AV166" s="106">
        <v>0</v>
      </c>
      <c r="AW166" s="106">
        <v>0</v>
      </c>
      <c r="AX166" s="106">
        <v>0</v>
      </c>
      <c r="AY166" s="106">
        <v>0</v>
      </c>
    </row>
    <row r="167" spans="1:52">
      <c r="A167" s="109"/>
      <c r="B167" s="130">
        <v>46</v>
      </c>
      <c r="C167" s="106">
        <v>0</v>
      </c>
      <c r="D167" s="106">
        <v>0</v>
      </c>
      <c r="E167" s="106">
        <v>0</v>
      </c>
      <c r="F167" s="106">
        <v>0</v>
      </c>
      <c r="G167" s="106">
        <v>0</v>
      </c>
      <c r="H167" s="106">
        <v>0</v>
      </c>
      <c r="I167" s="106">
        <v>0</v>
      </c>
      <c r="J167" s="106">
        <v>0</v>
      </c>
      <c r="K167" s="106">
        <v>0</v>
      </c>
      <c r="L167" s="106">
        <v>0</v>
      </c>
      <c r="M167" s="106">
        <v>0</v>
      </c>
      <c r="N167" s="106">
        <v>0</v>
      </c>
      <c r="O167" s="106">
        <v>0</v>
      </c>
      <c r="P167" s="106">
        <v>0</v>
      </c>
      <c r="Q167" s="106">
        <v>0</v>
      </c>
      <c r="R167" s="106">
        <v>0</v>
      </c>
      <c r="S167" s="106">
        <v>0</v>
      </c>
      <c r="T167" s="106">
        <v>0</v>
      </c>
      <c r="U167" s="106">
        <v>0</v>
      </c>
      <c r="V167" s="106">
        <v>0</v>
      </c>
      <c r="W167" s="106">
        <v>0</v>
      </c>
      <c r="X167" s="106">
        <v>0</v>
      </c>
      <c r="Y167" s="106">
        <v>0</v>
      </c>
      <c r="Z167" s="106">
        <v>0</v>
      </c>
      <c r="AA167" s="106">
        <v>0</v>
      </c>
      <c r="AB167" s="106">
        <v>0</v>
      </c>
      <c r="AC167" s="106">
        <v>0</v>
      </c>
      <c r="AD167" s="106">
        <v>0</v>
      </c>
      <c r="AE167" s="106">
        <v>0</v>
      </c>
      <c r="AF167" s="106">
        <v>0</v>
      </c>
      <c r="AG167" s="106">
        <v>0</v>
      </c>
      <c r="AH167" s="106">
        <v>0</v>
      </c>
      <c r="AI167" s="106">
        <v>0</v>
      </c>
      <c r="AJ167" s="106">
        <v>0</v>
      </c>
      <c r="AK167" s="106">
        <v>0</v>
      </c>
      <c r="AL167" s="106">
        <v>0</v>
      </c>
      <c r="AM167" s="106">
        <v>0</v>
      </c>
      <c r="AN167" s="106">
        <v>0</v>
      </c>
      <c r="AO167" s="106">
        <v>0</v>
      </c>
      <c r="AP167" s="106">
        <v>0</v>
      </c>
      <c r="AQ167" s="106">
        <v>0</v>
      </c>
      <c r="AR167" s="106">
        <v>0</v>
      </c>
      <c r="AS167" s="106">
        <v>0</v>
      </c>
      <c r="AT167" s="106">
        <v>0</v>
      </c>
      <c r="AU167" s="106">
        <v>0</v>
      </c>
      <c r="AV167" s="106">
        <v>0</v>
      </c>
      <c r="AW167" s="106">
        <v>0</v>
      </c>
      <c r="AX167" s="106">
        <v>0</v>
      </c>
      <c r="AY167" s="106">
        <v>0</v>
      </c>
    </row>
    <row r="168" spans="1:52">
      <c r="A168" s="109"/>
      <c r="B168" s="130">
        <v>47</v>
      </c>
      <c r="C168" s="106">
        <v>0</v>
      </c>
      <c r="D168" s="106">
        <v>0</v>
      </c>
      <c r="E168" s="106">
        <v>0</v>
      </c>
      <c r="F168" s="106">
        <v>0</v>
      </c>
      <c r="G168" s="106">
        <v>0</v>
      </c>
      <c r="H168" s="106">
        <v>0</v>
      </c>
      <c r="I168" s="106">
        <v>0</v>
      </c>
      <c r="J168" s="106">
        <v>0</v>
      </c>
      <c r="K168" s="106">
        <v>0</v>
      </c>
      <c r="L168" s="106">
        <v>0</v>
      </c>
      <c r="M168" s="106">
        <v>0</v>
      </c>
      <c r="N168" s="106">
        <v>0</v>
      </c>
      <c r="O168" s="106">
        <v>0</v>
      </c>
      <c r="P168" s="106">
        <v>0</v>
      </c>
      <c r="Q168" s="106">
        <v>0</v>
      </c>
      <c r="R168" s="106">
        <v>0</v>
      </c>
      <c r="S168" s="106">
        <v>0</v>
      </c>
      <c r="T168" s="106">
        <v>0</v>
      </c>
      <c r="U168" s="106">
        <v>0</v>
      </c>
      <c r="V168" s="106">
        <v>0</v>
      </c>
      <c r="W168" s="106">
        <v>0</v>
      </c>
      <c r="X168" s="106">
        <v>0</v>
      </c>
      <c r="Y168" s="106">
        <v>0</v>
      </c>
      <c r="Z168" s="106">
        <v>0</v>
      </c>
      <c r="AA168" s="106">
        <v>0</v>
      </c>
      <c r="AB168" s="106">
        <v>0</v>
      </c>
      <c r="AC168" s="106">
        <v>0</v>
      </c>
      <c r="AD168" s="106">
        <v>0</v>
      </c>
      <c r="AE168" s="106">
        <v>0</v>
      </c>
      <c r="AF168" s="106">
        <v>0</v>
      </c>
      <c r="AG168" s="106">
        <v>0</v>
      </c>
      <c r="AH168" s="106">
        <v>0</v>
      </c>
      <c r="AI168" s="106">
        <v>0</v>
      </c>
      <c r="AJ168" s="106">
        <v>0</v>
      </c>
      <c r="AK168" s="106">
        <v>0</v>
      </c>
      <c r="AL168" s="106">
        <v>0</v>
      </c>
      <c r="AM168" s="106">
        <v>0</v>
      </c>
      <c r="AN168" s="106">
        <v>0</v>
      </c>
      <c r="AO168" s="106">
        <v>0</v>
      </c>
      <c r="AP168" s="106">
        <v>0</v>
      </c>
      <c r="AQ168" s="106">
        <v>0</v>
      </c>
      <c r="AR168" s="106">
        <v>0</v>
      </c>
      <c r="AS168" s="106">
        <v>0</v>
      </c>
      <c r="AT168" s="106">
        <v>0</v>
      </c>
      <c r="AU168" s="106">
        <v>0</v>
      </c>
      <c r="AV168" s="106">
        <v>0</v>
      </c>
      <c r="AW168" s="106">
        <v>0</v>
      </c>
      <c r="AX168" s="106">
        <v>0</v>
      </c>
      <c r="AY168" s="106">
        <v>0</v>
      </c>
    </row>
    <row r="169" spans="1:52">
      <c r="A169" s="109"/>
      <c r="B169" s="130">
        <v>48</v>
      </c>
      <c r="C169" s="106">
        <v>0</v>
      </c>
      <c r="D169" s="106">
        <v>0</v>
      </c>
      <c r="E169" s="106">
        <v>0</v>
      </c>
      <c r="F169" s="106">
        <v>0</v>
      </c>
      <c r="G169" s="106">
        <v>0</v>
      </c>
      <c r="H169" s="106">
        <v>0</v>
      </c>
      <c r="I169" s="106">
        <v>0</v>
      </c>
      <c r="J169" s="106">
        <v>0</v>
      </c>
      <c r="K169" s="106">
        <v>0</v>
      </c>
      <c r="L169" s="106">
        <v>0</v>
      </c>
      <c r="M169" s="106">
        <v>0</v>
      </c>
      <c r="N169" s="106">
        <v>0</v>
      </c>
      <c r="O169" s="106">
        <v>0</v>
      </c>
      <c r="P169" s="106">
        <v>0</v>
      </c>
      <c r="Q169" s="106">
        <v>0</v>
      </c>
      <c r="R169" s="106">
        <v>0</v>
      </c>
      <c r="S169" s="106">
        <v>0</v>
      </c>
      <c r="T169" s="106">
        <v>0</v>
      </c>
      <c r="U169" s="106">
        <v>0</v>
      </c>
      <c r="V169" s="106">
        <v>0</v>
      </c>
      <c r="W169" s="106">
        <v>0</v>
      </c>
      <c r="X169" s="106">
        <v>0</v>
      </c>
      <c r="Y169" s="106">
        <v>0</v>
      </c>
      <c r="Z169" s="106">
        <v>0</v>
      </c>
      <c r="AA169" s="106">
        <v>0</v>
      </c>
      <c r="AB169" s="106">
        <v>0</v>
      </c>
      <c r="AC169" s="106">
        <v>0</v>
      </c>
      <c r="AD169" s="106">
        <v>0</v>
      </c>
      <c r="AE169" s="106">
        <v>0</v>
      </c>
      <c r="AF169" s="106">
        <v>0</v>
      </c>
      <c r="AG169" s="106">
        <v>0</v>
      </c>
      <c r="AH169" s="106">
        <v>0</v>
      </c>
      <c r="AI169" s="106">
        <v>0</v>
      </c>
      <c r="AJ169" s="106">
        <v>0</v>
      </c>
      <c r="AK169" s="106">
        <v>0</v>
      </c>
      <c r="AL169" s="106">
        <v>0</v>
      </c>
      <c r="AM169" s="106">
        <v>0</v>
      </c>
      <c r="AN169" s="106">
        <v>0</v>
      </c>
      <c r="AO169" s="106">
        <v>0</v>
      </c>
      <c r="AP169" s="106">
        <v>0</v>
      </c>
      <c r="AQ169" s="106">
        <v>0</v>
      </c>
      <c r="AR169" s="106">
        <v>0</v>
      </c>
      <c r="AS169" s="106">
        <v>0</v>
      </c>
      <c r="AT169" s="106">
        <v>0</v>
      </c>
      <c r="AU169" s="106">
        <v>0</v>
      </c>
      <c r="AV169" s="106">
        <v>0</v>
      </c>
      <c r="AW169" s="106">
        <v>0</v>
      </c>
      <c r="AX169" s="106">
        <v>0</v>
      </c>
      <c r="AY169" s="106">
        <v>0</v>
      </c>
    </row>
    <row r="170" spans="1:52">
      <c r="A170" s="128"/>
      <c r="B170" s="132" t="s">
        <v>296</v>
      </c>
      <c r="C170" s="114">
        <v>0</v>
      </c>
      <c r="D170" s="125">
        <v>0</v>
      </c>
      <c r="E170" s="125">
        <v>0</v>
      </c>
      <c r="F170" s="125">
        <v>0</v>
      </c>
      <c r="G170" s="125">
        <v>0</v>
      </c>
      <c r="H170" s="125">
        <v>0</v>
      </c>
      <c r="I170" s="125">
        <v>0</v>
      </c>
      <c r="J170" s="125">
        <v>0</v>
      </c>
      <c r="K170" s="125">
        <v>0</v>
      </c>
      <c r="L170" s="125">
        <v>0</v>
      </c>
      <c r="M170" s="125">
        <v>0</v>
      </c>
      <c r="N170" s="125">
        <v>0</v>
      </c>
      <c r="O170" s="125">
        <v>0</v>
      </c>
      <c r="P170" s="125">
        <v>0</v>
      </c>
      <c r="Q170" s="125">
        <v>0</v>
      </c>
      <c r="R170" s="125">
        <v>0</v>
      </c>
      <c r="S170" s="125">
        <v>0</v>
      </c>
      <c r="T170" s="125">
        <v>0</v>
      </c>
      <c r="U170" s="125">
        <v>0</v>
      </c>
      <c r="V170" s="125">
        <v>0</v>
      </c>
      <c r="W170" s="125">
        <v>0</v>
      </c>
      <c r="X170" s="125">
        <v>0</v>
      </c>
      <c r="Y170" s="125">
        <v>0</v>
      </c>
      <c r="Z170" s="125">
        <v>0</v>
      </c>
      <c r="AA170" s="125">
        <v>0</v>
      </c>
      <c r="AB170" s="125">
        <v>0</v>
      </c>
      <c r="AC170" s="125">
        <v>0</v>
      </c>
      <c r="AD170" s="125">
        <v>0</v>
      </c>
      <c r="AE170" s="125">
        <v>0</v>
      </c>
      <c r="AF170" s="125">
        <v>0</v>
      </c>
      <c r="AG170" s="125">
        <v>0</v>
      </c>
      <c r="AH170" s="125">
        <v>0</v>
      </c>
      <c r="AI170" s="125">
        <v>0</v>
      </c>
      <c r="AJ170" s="125">
        <v>0</v>
      </c>
      <c r="AK170" s="125">
        <v>0</v>
      </c>
      <c r="AL170" s="125">
        <v>0</v>
      </c>
      <c r="AM170" s="125">
        <v>0</v>
      </c>
      <c r="AN170" s="125">
        <v>0</v>
      </c>
      <c r="AO170" s="125">
        <v>0</v>
      </c>
      <c r="AP170" s="125">
        <v>0</v>
      </c>
      <c r="AQ170" s="125">
        <v>0</v>
      </c>
      <c r="AR170" s="125">
        <v>0</v>
      </c>
      <c r="AS170" s="125">
        <v>0</v>
      </c>
      <c r="AT170" s="125">
        <v>0</v>
      </c>
      <c r="AU170" s="125">
        <v>0</v>
      </c>
      <c r="AV170" s="125">
        <v>0</v>
      </c>
      <c r="AW170" s="125">
        <v>0</v>
      </c>
      <c r="AX170" s="125">
        <v>0</v>
      </c>
      <c r="AY170" s="125">
        <v>0</v>
      </c>
      <c r="AZ170" s="107">
        <f>SUM($D170:$AY170)</f>
        <v>0</v>
      </c>
    </row>
    <row r="172" spans="1:52">
      <c r="A172" s="102" t="s">
        <v>124</v>
      </c>
      <c r="B172" s="133" t="s">
        <v>297</v>
      </c>
      <c r="C172" s="134">
        <v>0.40615531769122598</v>
      </c>
      <c r="D172" s="134">
        <v>0.36197094968959198</v>
      </c>
      <c r="E172" s="134">
        <v>0.36197094968959198</v>
      </c>
      <c r="F172" s="134">
        <v>0.36197094968959198</v>
      </c>
      <c r="G172" s="134">
        <v>0.36197094968959198</v>
      </c>
      <c r="H172" s="134">
        <v>0.3619709496895922</v>
      </c>
      <c r="I172" s="134">
        <v>0.3619709496895922</v>
      </c>
      <c r="J172" s="134">
        <v>0.3619709496895922</v>
      </c>
      <c r="K172" s="134">
        <v>0.3619709496895922</v>
      </c>
      <c r="L172" s="134">
        <v>0.3619709496895922</v>
      </c>
      <c r="M172" s="134">
        <v>0.3619709496895922</v>
      </c>
      <c r="N172" s="134">
        <v>0.3619709496895922</v>
      </c>
      <c r="O172" s="134">
        <v>0.3619709496895922</v>
      </c>
      <c r="P172" s="134">
        <v>0.3619709496895922</v>
      </c>
      <c r="Q172" s="134">
        <v>0.3619709496895922</v>
      </c>
      <c r="R172" s="134">
        <v>0.3619709496895922</v>
      </c>
      <c r="S172" s="134">
        <v>0.3619709496895922</v>
      </c>
      <c r="T172" s="134">
        <v>0.3619709496895922</v>
      </c>
      <c r="U172" s="134">
        <v>0.3619709496895922</v>
      </c>
      <c r="V172" s="134">
        <v>0.3619709496895922</v>
      </c>
      <c r="W172" s="134">
        <v>0.3619709496895922</v>
      </c>
      <c r="X172" s="134">
        <v>0.3619709496895922</v>
      </c>
      <c r="Y172" s="134">
        <v>0.3619709496895922</v>
      </c>
      <c r="Z172" s="134">
        <v>0.3619709496895922</v>
      </c>
      <c r="AA172" s="134">
        <v>0.3619709496895922</v>
      </c>
      <c r="AB172" s="134">
        <v>0.3619709496895922</v>
      </c>
      <c r="AC172" s="134">
        <v>0.3619709496895922</v>
      </c>
      <c r="AD172" s="134">
        <v>0.3619709496895922</v>
      </c>
      <c r="AE172" s="134">
        <v>0.3619709496895922</v>
      </c>
      <c r="AF172" s="134">
        <v>0.3619709496895922</v>
      </c>
      <c r="AG172" s="134">
        <v>0.3619709496895922</v>
      </c>
      <c r="AH172" s="134">
        <v>0.3619709496895922</v>
      </c>
      <c r="AI172" s="134">
        <v>0.3619709496895922</v>
      </c>
      <c r="AJ172" s="134">
        <v>0.3619709496895922</v>
      </c>
      <c r="AK172" s="134">
        <v>0.3619709496895922</v>
      </c>
      <c r="AL172" s="134">
        <v>0.3619709496895922</v>
      </c>
      <c r="AM172" s="134">
        <v>0.3619709496895922</v>
      </c>
      <c r="AN172" s="134">
        <v>0.3619709496895922</v>
      </c>
      <c r="AO172" s="134">
        <v>0.3619709496895922</v>
      </c>
      <c r="AP172" s="134">
        <v>0.3619709496895922</v>
      </c>
      <c r="AQ172" s="134">
        <v>0.3619709496895922</v>
      </c>
      <c r="AR172" s="134">
        <v>0.3619709496895922</v>
      </c>
      <c r="AS172" s="134">
        <v>0.3619709496895922</v>
      </c>
      <c r="AT172" s="134">
        <v>0.3619709496895922</v>
      </c>
      <c r="AU172" s="134">
        <v>0.3619709496895922</v>
      </c>
      <c r="AV172" s="134">
        <v>0.3619709496895922</v>
      </c>
      <c r="AW172" s="134">
        <v>0.3619709496895922</v>
      </c>
      <c r="AX172" s="134">
        <v>0.3619709496895922</v>
      </c>
      <c r="AY172" s="134">
        <v>0.3619709496895922</v>
      </c>
    </row>
    <row r="174" spans="1:52">
      <c r="A174" s="102" t="s">
        <v>272</v>
      </c>
    </row>
    <row r="175" spans="1:52">
      <c r="A175" s="135" t="s">
        <v>125</v>
      </c>
      <c r="B175" s="135" t="s">
        <v>298</v>
      </c>
      <c r="C175" s="124" t="s">
        <v>293</v>
      </c>
      <c r="D175" s="124">
        <f t="shared" ref="D175:AY175" si="1">SUM(D95:D98)</f>
        <v>21689.27504162932</v>
      </c>
      <c r="E175" s="124">
        <f t="shared" si="1"/>
        <v>16848.701281644575</v>
      </c>
      <c r="F175" s="124">
        <f t="shared" si="1"/>
        <v>12008.12752165983</v>
      </c>
      <c r="G175" s="124">
        <f t="shared" si="1"/>
        <v>7167.5537616750862</v>
      </c>
      <c r="H175" s="124">
        <f t="shared" si="1"/>
        <v>7167.5537616750862</v>
      </c>
      <c r="I175" s="124">
        <f t="shared" si="1"/>
        <v>7167.5537616750862</v>
      </c>
      <c r="J175" s="124">
        <f t="shared" si="1"/>
        <v>7167.5537616750862</v>
      </c>
      <c r="K175" s="124">
        <f t="shared" si="1"/>
        <v>7167.5537616750862</v>
      </c>
      <c r="L175" s="124">
        <f t="shared" si="1"/>
        <v>7167.5537616750862</v>
      </c>
      <c r="M175" s="124">
        <f t="shared" si="1"/>
        <v>7167.5537616750862</v>
      </c>
      <c r="N175" s="124">
        <f t="shared" si="1"/>
        <v>7167.5537616750862</v>
      </c>
      <c r="O175" s="124">
        <f t="shared" si="1"/>
        <v>7167.5537616750862</v>
      </c>
      <c r="P175" s="124">
        <f t="shared" si="1"/>
        <v>7167.5537616750862</v>
      </c>
      <c r="Q175" s="124">
        <f t="shared" si="1"/>
        <v>7167.5537616750862</v>
      </c>
      <c r="R175" s="124">
        <f t="shared" si="1"/>
        <v>7167.5537616750862</v>
      </c>
      <c r="S175" s="124">
        <f t="shared" si="1"/>
        <v>7167.5537616750862</v>
      </c>
      <c r="T175" s="124">
        <f t="shared" si="1"/>
        <v>7167.5537616750862</v>
      </c>
      <c r="U175" s="124">
        <f t="shared" si="1"/>
        <v>7167.5537616750862</v>
      </c>
      <c r="V175" s="124">
        <f t="shared" si="1"/>
        <v>7167.5537616750862</v>
      </c>
      <c r="W175" s="124">
        <f t="shared" si="1"/>
        <v>7167.5537616750862</v>
      </c>
      <c r="X175" s="124">
        <f t="shared" si="1"/>
        <v>7167.5537616750862</v>
      </c>
      <c r="Y175" s="124">
        <f t="shared" si="1"/>
        <v>7167.5537616750862</v>
      </c>
      <c r="Z175" s="124">
        <f t="shared" si="1"/>
        <v>7167.5537616750862</v>
      </c>
      <c r="AA175" s="124">
        <f t="shared" si="1"/>
        <v>7167.5537616750862</v>
      </c>
      <c r="AB175" s="124">
        <f t="shared" si="1"/>
        <v>7167.5537616750862</v>
      </c>
      <c r="AC175" s="124">
        <f t="shared" si="1"/>
        <v>7167.5537616750862</v>
      </c>
      <c r="AD175" s="124">
        <f t="shared" si="1"/>
        <v>7167.5537616750862</v>
      </c>
      <c r="AE175" s="124">
        <f t="shared" si="1"/>
        <v>7167.5537616750862</v>
      </c>
      <c r="AF175" s="124">
        <f t="shared" si="1"/>
        <v>7167.5537616750862</v>
      </c>
      <c r="AG175" s="124">
        <f t="shared" si="1"/>
        <v>7167.5537616750862</v>
      </c>
      <c r="AH175" s="124">
        <f t="shared" si="1"/>
        <v>7167.5537616750862</v>
      </c>
      <c r="AI175" s="124">
        <f t="shared" si="1"/>
        <v>7167.5537616750862</v>
      </c>
      <c r="AJ175" s="124">
        <f t="shared" si="1"/>
        <v>7167.5537616750862</v>
      </c>
      <c r="AK175" s="124">
        <f t="shared" si="1"/>
        <v>7167.5537616750862</v>
      </c>
      <c r="AL175" s="124">
        <f t="shared" si="1"/>
        <v>7167.5537616750862</v>
      </c>
      <c r="AM175" s="124">
        <f t="shared" si="1"/>
        <v>7167.5537616750862</v>
      </c>
      <c r="AN175" s="124">
        <f t="shared" si="1"/>
        <v>7167.5537616750862</v>
      </c>
      <c r="AO175" s="124">
        <f t="shared" si="1"/>
        <v>7167.5537616750862</v>
      </c>
      <c r="AP175" s="124">
        <f t="shared" si="1"/>
        <v>7167.5537616750862</v>
      </c>
      <c r="AQ175" s="124">
        <f t="shared" si="1"/>
        <v>7167.5537616750862</v>
      </c>
      <c r="AR175" s="124">
        <f t="shared" si="1"/>
        <v>7167.5537616750862</v>
      </c>
      <c r="AS175" s="124">
        <f t="shared" si="1"/>
        <v>7167.5537616750862</v>
      </c>
      <c r="AT175" s="124">
        <f t="shared" si="1"/>
        <v>7167.5537616750862</v>
      </c>
      <c r="AU175" s="124">
        <f t="shared" si="1"/>
        <v>7167.5537616750862</v>
      </c>
      <c r="AV175" s="124">
        <f t="shared" si="1"/>
        <v>7167.5537616750862</v>
      </c>
      <c r="AW175" s="124">
        <f t="shared" si="1"/>
        <v>7167.5537616750862</v>
      </c>
      <c r="AX175" s="124">
        <f t="shared" si="1"/>
        <v>7167.5537616750862</v>
      </c>
      <c r="AY175" s="124">
        <f t="shared" si="1"/>
        <v>7167.5537616750862</v>
      </c>
    </row>
    <row r="176" spans="1:52">
      <c r="A176" s="125"/>
      <c r="B176" s="136" t="s">
        <v>299</v>
      </c>
      <c r="C176" s="125" t="s">
        <v>293</v>
      </c>
      <c r="D176" s="125">
        <v>514</v>
      </c>
      <c r="E176" s="125">
        <v>499</v>
      </c>
      <c r="F176" s="125">
        <v>401</v>
      </c>
      <c r="G176" s="125">
        <v>434</v>
      </c>
      <c r="H176" s="125">
        <v>227</v>
      </c>
      <c r="I176" s="125">
        <v>207</v>
      </c>
      <c r="J176" s="125">
        <v>208</v>
      </c>
      <c r="K176" s="125">
        <v>264</v>
      </c>
      <c r="L176" s="125">
        <v>591</v>
      </c>
      <c r="M176" s="125">
        <v>456</v>
      </c>
      <c r="N176" s="125">
        <v>671</v>
      </c>
      <c r="O176" s="125">
        <v>491</v>
      </c>
      <c r="P176" s="125">
        <v>1170</v>
      </c>
      <c r="Q176" s="125">
        <v>1106</v>
      </c>
      <c r="R176" s="125">
        <v>728</v>
      </c>
      <c r="S176" s="125">
        <v>1038</v>
      </c>
      <c r="T176" s="125">
        <v>631</v>
      </c>
      <c r="U176" s="125">
        <v>632</v>
      </c>
      <c r="V176" s="125">
        <v>585</v>
      </c>
      <c r="W176" s="125">
        <v>602</v>
      </c>
      <c r="X176" s="125">
        <v>1445</v>
      </c>
      <c r="Y176" s="125">
        <v>982</v>
      </c>
      <c r="Z176" s="125">
        <v>968</v>
      </c>
      <c r="AA176" s="125">
        <v>1395</v>
      </c>
      <c r="AB176" s="125">
        <v>523</v>
      </c>
      <c r="AC176" s="125">
        <v>440</v>
      </c>
      <c r="AD176" s="125">
        <v>499</v>
      </c>
      <c r="AE176" s="125">
        <v>420</v>
      </c>
      <c r="AF176" s="125">
        <v>236</v>
      </c>
      <c r="AG176" s="125">
        <v>224</v>
      </c>
      <c r="AH176" s="125">
        <v>195</v>
      </c>
      <c r="AI176" s="125">
        <v>251</v>
      </c>
      <c r="AJ176" s="125">
        <v>741</v>
      </c>
      <c r="AK176" s="125">
        <v>565</v>
      </c>
      <c r="AL176" s="125">
        <v>674</v>
      </c>
      <c r="AM176" s="125">
        <v>507</v>
      </c>
      <c r="AN176" s="125">
        <v>442</v>
      </c>
      <c r="AO176" s="125">
        <v>364</v>
      </c>
      <c r="AP176" s="125">
        <v>439</v>
      </c>
      <c r="AQ176" s="125">
        <v>440</v>
      </c>
      <c r="AR176" s="125">
        <v>727</v>
      </c>
      <c r="AS176" s="125">
        <v>877</v>
      </c>
      <c r="AT176" s="125">
        <v>665</v>
      </c>
      <c r="AU176" s="125">
        <v>629</v>
      </c>
      <c r="AV176" s="125">
        <v>297</v>
      </c>
      <c r="AW176" s="125">
        <v>346</v>
      </c>
      <c r="AX176" s="125">
        <v>286</v>
      </c>
      <c r="AY176" s="125">
        <v>365</v>
      </c>
    </row>
    <row r="177" spans="1:51">
      <c r="A177" s="135" t="s">
        <v>133</v>
      </c>
      <c r="B177" s="135" t="s">
        <v>298</v>
      </c>
      <c r="C177" s="124" t="s">
        <v>293</v>
      </c>
      <c r="D177" s="124">
        <f t="shared" ref="D177:AY177" si="2">SUM(D100:D107)</f>
        <v>0</v>
      </c>
      <c r="E177" s="124">
        <f t="shared" si="2"/>
        <v>821.30487934069504</v>
      </c>
      <c r="F177" s="124">
        <f t="shared" si="2"/>
        <v>345</v>
      </c>
      <c r="G177" s="124">
        <f t="shared" si="2"/>
        <v>874.73030863507029</v>
      </c>
      <c r="H177" s="124">
        <f t="shared" si="2"/>
        <v>437.36515431753514</v>
      </c>
      <c r="I177" s="124">
        <f t="shared" si="2"/>
        <v>0</v>
      </c>
      <c r="J177" s="124">
        <f t="shared" si="2"/>
        <v>874.73030863507029</v>
      </c>
      <c r="K177" s="124">
        <f t="shared" si="2"/>
        <v>0</v>
      </c>
      <c r="L177" s="124">
        <f t="shared" si="2"/>
        <v>874.73030863507029</v>
      </c>
      <c r="M177" s="124">
        <f t="shared" si="2"/>
        <v>437.36515431753514</v>
      </c>
      <c r="N177" s="124">
        <f t="shared" si="2"/>
        <v>437.36515431753514</v>
      </c>
      <c r="O177" s="124">
        <f t="shared" si="2"/>
        <v>437.36515431753514</v>
      </c>
      <c r="P177" s="124">
        <f t="shared" si="2"/>
        <v>437.36515431753514</v>
      </c>
      <c r="Q177" s="124">
        <f t="shared" si="2"/>
        <v>0</v>
      </c>
      <c r="R177" s="124">
        <f t="shared" si="2"/>
        <v>874.73030863507029</v>
      </c>
      <c r="S177" s="124">
        <f t="shared" si="2"/>
        <v>437.36515431753514</v>
      </c>
      <c r="T177" s="124">
        <f t="shared" si="2"/>
        <v>437.36515431753514</v>
      </c>
      <c r="U177" s="124">
        <f t="shared" si="2"/>
        <v>437.36515431753514</v>
      </c>
      <c r="V177" s="124">
        <f t="shared" si="2"/>
        <v>437.36515431753514</v>
      </c>
      <c r="W177" s="124">
        <f t="shared" si="2"/>
        <v>437.36515431753514</v>
      </c>
      <c r="X177" s="124">
        <f t="shared" si="2"/>
        <v>437.36515431753514</v>
      </c>
      <c r="Y177" s="124">
        <f t="shared" si="2"/>
        <v>0</v>
      </c>
      <c r="Z177" s="124">
        <f t="shared" si="2"/>
        <v>874.73030863507029</v>
      </c>
      <c r="AA177" s="124">
        <f t="shared" si="2"/>
        <v>0</v>
      </c>
      <c r="AB177" s="124">
        <f t="shared" si="2"/>
        <v>437.36515431753514</v>
      </c>
      <c r="AC177" s="124">
        <f t="shared" si="2"/>
        <v>874.73030863507029</v>
      </c>
      <c r="AD177" s="124">
        <f t="shared" si="2"/>
        <v>583.09546295260543</v>
      </c>
      <c r="AE177" s="124">
        <f t="shared" si="2"/>
        <v>0</v>
      </c>
      <c r="AF177" s="124">
        <f t="shared" si="2"/>
        <v>437.36515431753514</v>
      </c>
      <c r="AG177" s="124">
        <f t="shared" si="2"/>
        <v>874.73030863507029</v>
      </c>
      <c r="AH177" s="124">
        <f t="shared" si="2"/>
        <v>437.36515431753514</v>
      </c>
      <c r="AI177" s="124">
        <f t="shared" si="2"/>
        <v>437.36515431753514</v>
      </c>
      <c r="AJ177" s="124">
        <f t="shared" si="2"/>
        <v>437.36515431753514</v>
      </c>
      <c r="AK177" s="124">
        <f t="shared" si="2"/>
        <v>0</v>
      </c>
      <c r="AL177" s="124">
        <f t="shared" si="2"/>
        <v>874.73030863507029</v>
      </c>
      <c r="AM177" s="124">
        <f t="shared" si="2"/>
        <v>0</v>
      </c>
      <c r="AN177" s="124">
        <f t="shared" si="2"/>
        <v>874.73030863507029</v>
      </c>
      <c r="AO177" s="124">
        <f t="shared" si="2"/>
        <v>0</v>
      </c>
      <c r="AP177" s="124">
        <f t="shared" si="2"/>
        <v>874.73030863507029</v>
      </c>
      <c r="AQ177" s="124">
        <f t="shared" si="2"/>
        <v>437.36515431753514</v>
      </c>
      <c r="AR177" s="124">
        <f t="shared" si="2"/>
        <v>437.36515431753514</v>
      </c>
      <c r="AS177" s="124">
        <f t="shared" si="2"/>
        <v>437.36515431753514</v>
      </c>
      <c r="AT177" s="124">
        <f t="shared" si="2"/>
        <v>437.36515431753514</v>
      </c>
      <c r="AU177" s="124">
        <f t="shared" si="2"/>
        <v>437.36515431753514</v>
      </c>
      <c r="AV177" s="124">
        <f t="shared" si="2"/>
        <v>437.36515431753514</v>
      </c>
      <c r="AW177" s="124">
        <f t="shared" si="2"/>
        <v>437.36515431753514</v>
      </c>
      <c r="AX177" s="124">
        <f t="shared" si="2"/>
        <v>437.36515431753514</v>
      </c>
      <c r="AY177" s="124">
        <f t="shared" si="2"/>
        <v>0</v>
      </c>
    </row>
    <row r="178" spans="1:51">
      <c r="A178" s="125"/>
      <c r="B178" s="136" t="s">
        <v>299</v>
      </c>
      <c r="C178" s="125" t="s">
        <v>293</v>
      </c>
      <c r="D178" s="125">
        <v>0</v>
      </c>
      <c r="E178" s="125">
        <v>821.30487934069504</v>
      </c>
      <c r="F178" s="125">
        <v>345</v>
      </c>
      <c r="G178" s="125">
        <v>874.73030863507029</v>
      </c>
      <c r="H178" s="125">
        <v>437.36515431753514</v>
      </c>
      <c r="I178" s="125">
        <v>0</v>
      </c>
      <c r="J178" s="125">
        <v>874.73030863507029</v>
      </c>
      <c r="K178" s="125">
        <v>0</v>
      </c>
      <c r="L178" s="125">
        <v>874.73030863507029</v>
      </c>
      <c r="M178" s="125">
        <v>437.36515431753514</v>
      </c>
      <c r="N178" s="125">
        <v>437.36515431753514</v>
      </c>
      <c r="O178" s="125">
        <v>437.36515431753514</v>
      </c>
      <c r="P178" s="125">
        <v>437.36515431753514</v>
      </c>
      <c r="Q178" s="125">
        <v>0</v>
      </c>
      <c r="R178" s="125">
        <v>874.73030863507029</v>
      </c>
      <c r="S178" s="125">
        <v>437.36515431753514</v>
      </c>
      <c r="T178" s="125">
        <v>437.36515431753514</v>
      </c>
      <c r="U178" s="125">
        <v>437.36515431753514</v>
      </c>
      <c r="V178" s="125">
        <v>437.36515431753514</v>
      </c>
      <c r="W178" s="125">
        <v>437.36515431753514</v>
      </c>
      <c r="X178" s="125">
        <v>437.36515431753514</v>
      </c>
      <c r="Y178" s="125">
        <v>0</v>
      </c>
      <c r="Z178" s="125">
        <v>874.73030863507029</v>
      </c>
      <c r="AA178" s="125">
        <v>0</v>
      </c>
      <c r="AB178" s="125">
        <v>437.36515431753514</v>
      </c>
      <c r="AC178" s="125">
        <v>729</v>
      </c>
      <c r="AD178" s="125">
        <v>583.09546295260543</v>
      </c>
      <c r="AE178" s="125">
        <v>0</v>
      </c>
      <c r="AF178" s="125">
        <v>437.36515431753514</v>
      </c>
      <c r="AG178" s="125">
        <v>874.73030863507029</v>
      </c>
      <c r="AH178" s="125">
        <v>437.36515431753514</v>
      </c>
      <c r="AI178" s="125">
        <v>437.36515431753514</v>
      </c>
      <c r="AJ178" s="125">
        <v>437.36515431753514</v>
      </c>
      <c r="AK178" s="125">
        <v>0</v>
      </c>
      <c r="AL178" s="125">
        <v>874.73030863507029</v>
      </c>
      <c r="AM178" s="125">
        <v>0</v>
      </c>
      <c r="AN178" s="125">
        <v>874.73030863507029</v>
      </c>
      <c r="AO178" s="125">
        <v>0</v>
      </c>
      <c r="AP178" s="125">
        <v>874.73030863507029</v>
      </c>
      <c r="AQ178" s="125">
        <v>437.36515431753514</v>
      </c>
      <c r="AR178" s="125">
        <v>437.36515431753514</v>
      </c>
      <c r="AS178" s="125">
        <v>437.36515431753514</v>
      </c>
      <c r="AT178" s="125">
        <v>437.36515431753514</v>
      </c>
      <c r="AU178" s="125">
        <v>437.36515431753514</v>
      </c>
      <c r="AV178" s="125">
        <v>437.36515431753514</v>
      </c>
      <c r="AW178" s="125">
        <v>437.36515431753514</v>
      </c>
      <c r="AX178" s="125">
        <v>437.36515431753514</v>
      </c>
      <c r="AY178" s="125">
        <v>0</v>
      </c>
    </row>
    <row r="179" spans="1:51">
      <c r="A179" s="135" t="s">
        <v>134</v>
      </c>
      <c r="B179" s="135" t="s">
        <v>298</v>
      </c>
      <c r="C179" s="124" t="s">
        <v>293</v>
      </c>
      <c r="D179" s="124">
        <f t="shared" ref="D179:AY179" si="3">SUM(D109:D120)</f>
        <v>84.057800832886102</v>
      </c>
      <c r="E179" s="124">
        <f t="shared" si="3"/>
        <v>262.87869325683533</v>
      </c>
      <c r="F179" s="124">
        <f t="shared" si="3"/>
        <v>262.87869325683533</v>
      </c>
      <c r="G179" s="124">
        <f t="shared" si="3"/>
        <v>262.87869325683533</v>
      </c>
      <c r="H179" s="124">
        <f t="shared" si="3"/>
        <v>262.87869325683533</v>
      </c>
      <c r="I179" s="124">
        <f t="shared" si="3"/>
        <v>262.8786932568355</v>
      </c>
      <c r="J179" s="124">
        <f t="shared" si="3"/>
        <v>318.72419648971601</v>
      </c>
      <c r="K179" s="124">
        <f t="shared" si="3"/>
        <v>360.53847234475586</v>
      </c>
      <c r="L179" s="124">
        <f t="shared" si="3"/>
        <v>356.86694567124044</v>
      </c>
      <c r="M179" s="124">
        <f t="shared" si="3"/>
        <v>359.1564877974285</v>
      </c>
      <c r="N179" s="124">
        <f t="shared" si="3"/>
        <v>262.8786932568355</v>
      </c>
      <c r="O179" s="124">
        <f t="shared" si="3"/>
        <v>262.8786932568355</v>
      </c>
      <c r="P179" s="124">
        <f t="shared" si="3"/>
        <v>262.8786932568355</v>
      </c>
      <c r="Q179" s="124">
        <f t="shared" si="3"/>
        <v>262.8786932568355</v>
      </c>
      <c r="R179" s="124">
        <f t="shared" si="3"/>
        <v>265.66165901364593</v>
      </c>
      <c r="S179" s="124">
        <f t="shared" si="3"/>
        <v>340.07595709035337</v>
      </c>
      <c r="T179" s="124">
        <f t="shared" si="3"/>
        <v>288.50198942272146</v>
      </c>
      <c r="U179" s="124">
        <f t="shared" si="3"/>
        <v>311.15888460019448</v>
      </c>
      <c r="V179" s="124">
        <f t="shared" si="3"/>
        <v>262.8786932568355</v>
      </c>
      <c r="W179" s="124">
        <f t="shared" si="3"/>
        <v>262.8786932568355</v>
      </c>
      <c r="X179" s="124">
        <f t="shared" si="3"/>
        <v>262.8786932568355</v>
      </c>
      <c r="Y179" s="124">
        <f t="shared" si="3"/>
        <v>265.55889966960103</v>
      </c>
      <c r="Z179" s="124">
        <f t="shared" si="3"/>
        <v>262.8786932568355</v>
      </c>
      <c r="AA179" s="124">
        <f t="shared" si="3"/>
        <v>262.8786932568355</v>
      </c>
      <c r="AB179" s="124">
        <f t="shared" si="3"/>
        <v>262.8786932568355</v>
      </c>
      <c r="AC179" s="124">
        <f t="shared" si="3"/>
        <v>262.8786932568355</v>
      </c>
      <c r="AD179" s="124">
        <f t="shared" si="3"/>
        <v>262.8786932568355</v>
      </c>
      <c r="AE179" s="124">
        <f t="shared" si="3"/>
        <v>262.8786932568355</v>
      </c>
      <c r="AF179" s="124">
        <f t="shared" si="3"/>
        <v>273.92594270901196</v>
      </c>
      <c r="AG179" s="124">
        <f t="shared" si="3"/>
        <v>270.7827945319475</v>
      </c>
      <c r="AH179" s="124">
        <f t="shared" si="3"/>
        <v>262.8786932568355</v>
      </c>
      <c r="AI179" s="124">
        <f t="shared" si="3"/>
        <v>262.8786932568355</v>
      </c>
      <c r="AJ179" s="124">
        <f t="shared" si="3"/>
        <v>262.8786932568355</v>
      </c>
      <c r="AK179" s="124">
        <f t="shared" si="3"/>
        <v>262.8786932568355</v>
      </c>
      <c r="AL179" s="124">
        <f t="shared" si="3"/>
        <v>262.8786932568355</v>
      </c>
      <c r="AM179" s="124">
        <f t="shared" si="3"/>
        <v>262.8786932568355</v>
      </c>
      <c r="AN179" s="124">
        <f t="shared" si="3"/>
        <v>262.8786932568355</v>
      </c>
      <c r="AO179" s="124">
        <f t="shared" si="3"/>
        <v>262.8786932568355</v>
      </c>
      <c r="AP179" s="124">
        <f t="shared" si="3"/>
        <v>296.61427403663373</v>
      </c>
      <c r="AQ179" s="124">
        <f t="shared" si="3"/>
        <v>323.98950063882432</v>
      </c>
      <c r="AR179" s="124">
        <f t="shared" si="3"/>
        <v>279.99843096740568</v>
      </c>
      <c r="AS179" s="124">
        <f t="shared" si="3"/>
        <v>300.05788788172316</v>
      </c>
      <c r="AT179" s="124">
        <f t="shared" si="3"/>
        <v>359.62256739636564</v>
      </c>
      <c r="AU179" s="124">
        <f t="shared" si="3"/>
        <v>377.32510542330846</v>
      </c>
      <c r="AV179" s="124">
        <f t="shared" si="3"/>
        <v>374.11241893334028</v>
      </c>
      <c r="AW179" s="124">
        <f t="shared" si="3"/>
        <v>395.46554710921544</v>
      </c>
      <c r="AX179" s="124">
        <f t="shared" si="3"/>
        <v>262.8786932568355</v>
      </c>
      <c r="AY179" s="124">
        <f t="shared" si="3"/>
        <v>262.8786932568355</v>
      </c>
    </row>
    <row r="180" spans="1:51">
      <c r="A180" s="125"/>
      <c r="B180" s="136" t="s">
        <v>299</v>
      </c>
      <c r="C180" s="125" t="s">
        <v>293</v>
      </c>
      <c r="D180" s="125">
        <v>84.057800832886102</v>
      </c>
      <c r="E180" s="125">
        <v>262.87869325683533</v>
      </c>
      <c r="F180" s="125">
        <v>262.87869325683533</v>
      </c>
      <c r="G180" s="125">
        <v>262.87869325683533</v>
      </c>
      <c r="H180" s="125">
        <v>262.87869325683533</v>
      </c>
      <c r="I180" s="125">
        <v>262.8786932568355</v>
      </c>
      <c r="J180" s="125">
        <v>318.72419648971601</v>
      </c>
      <c r="K180" s="125">
        <v>352</v>
      </c>
      <c r="L180" s="125">
        <v>356.86694567124044</v>
      </c>
      <c r="M180" s="125">
        <v>359.1564877974285</v>
      </c>
      <c r="N180" s="125">
        <v>262.8786932568355</v>
      </c>
      <c r="O180" s="125">
        <v>262.8786932568355</v>
      </c>
      <c r="P180" s="125">
        <v>262.8786932568355</v>
      </c>
      <c r="Q180" s="125">
        <v>262.8786932568355</v>
      </c>
      <c r="R180" s="125">
        <v>265.66165901364593</v>
      </c>
      <c r="S180" s="125">
        <v>340.07595709035337</v>
      </c>
      <c r="T180" s="125">
        <v>288.50198942272146</v>
      </c>
      <c r="U180" s="125">
        <v>311.15888460019448</v>
      </c>
      <c r="V180" s="125">
        <v>262.8786932568355</v>
      </c>
      <c r="W180" s="125">
        <v>262.8786932568355</v>
      </c>
      <c r="X180" s="125">
        <v>262.8786932568355</v>
      </c>
      <c r="Y180" s="125">
        <v>265.55889966960103</v>
      </c>
      <c r="Z180" s="125">
        <v>262.8786932568355</v>
      </c>
      <c r="AA180" s="125">
        <v>262.8786932568355</v>
      </c>
      <c r="AB180" s="125">
        <v>262.8786932568355</v>
      </c>
      <c r="AC180" s="125">
        <v>262.8786932568355</v>
      </c>
      <c r="AD180" s="125">
        <v>262.8786932568355</v>
      </c>
      <c r="AE180" s="125">
        <v>262.8786932568355</v>
      </c>
      <c r="AF180" s="125">
        <v>273.92594270901196</v>
      </c>
      <c r="AG180" s="125">
        <v>270.7827945319475</v>
      </c>
      <c r="AH180" s="125">
        <v>262.8786932568355</v>
      </c>
      <c r="AI180" s="125">
        <v>262.8786932568355</v>
      </c>
      <c r="AJ180" s="125">
        <v>262.8786932568355</v>
      </c>
      <c r="AK180" s="125">
        <v>262.8786932568355</v>
      </c>
      <c r="AL180" s="125">
        <v>262.8786932568355</v>
      </c>
      <c r="AM180" s="125">
        <v>262.8786932568355</v>
      </c>
      <c r="AN180" s="125">
        <v>262.8786932568355</v>
      </c>
      <c r="AO180" s="125">
        <v>262.8786932568355</v>
      </c>
      <c r="AP180" s="125">
        <v>296.61427403663373</v>
      </c>
      <c r="AQ180" s="125">
        <v>323.98950063882432</v>
      </c>
      <c r="AR180" s="125">
        <v>279.99843096740568</v>
      </c>
      <c r="AS180" s="125">
        <v>300.05788788172316</v>
      </c>
      <c r="AT180" s="125">
        <v>359.62256739636564</v>
      </c>
      <c r="AU180" s="125">
        <v>377.32510542330846</v>
      </c>
      <c r="AV180" s="125">
        <v>374.11241893334028</v>
      </c>
      <c r="AW180" s="125">
        <v>395.46554710921544</v>
      </c>
      <c r="AX180" s="125">
        <v>262.8786932568355</v>
      </c>
      <c r="AY180" s="125">
        <v>262.8786932568355</v>
      </c>
    </row>
    <row r="181" spans="1:51">
      <c r="A181" s="135" t="s">
        <v>123</v>
      </c>
      <c r="B181" s="135" t="s">
        <v>298</v>
      </c>
      <c r="C181" s="124" t="s">
        <v>293</v>
      </c>
      <c r="D181" s="124">
        <f t="shared" ref="D181:AY181" si="4">(1-D172)*SUM(D122:D169)</f>
        <v>463.36382284084272</v>
      </c>
      <c r="E181" s="124">
        <f t="shared" si="4"/>
        <v>463.36382284084272</v>
      </c>
      <c r="F181" s="124">
        <f t="shared" si="4"/>
        <v>463.36382284084272</v>
      </c>
      <c r="G181" s="124">
        <f t="shared" si="4"/>
        <v>463.36382284084272</v>
      </c>
      <c r="H181" s="124">
        <f t="shared" si="4"/>
        <v>463.36382284084254</v>
      </c>
      <c r="I181" s="124">
        <f t="shared" si="4"/>
        <v>561.80004658293274</v>
      </c>
      <c r="J181" s="124">
        <f t="shared" si="4"/>
        <v>635.50409033585493</v>
      </c>
      <c r="K181" s="124">
        <f t="shared" si="4"/>
        <v>613.98210332391591</v>
      </c>
      <c r="L181" s="124">
        <f t="shared" si="4"/>
        <v>633.06813162416529</v>
      </c>
      <c r="M181" s="124">
        <f t="shared" si="4"/>
        <v>463.36382284084254</v>
      </c>
      <c r="N181" s="124">
        <f t="shared" si="4"/>
        <v>463.36382284084254</v>
      </c>
      <c r="O181" s="124">
        <f t="shared" si="4"/>
        <v>463.36382284084254</v>
      </c>
      <c r="P181" s="124">
        <f t="shared" si="4"/>
        <v>463.36382284084254</v>
      </c>
      <c r="Q181" s="124">
        <f t="shared" si="4"/>
        <v>468.26922478093434</v>
      </c>
      <c r="R181" s="124">
        <f t="shared" si="4"/>
        <v>599.43578378825896</v>
      </c>
      <c r="S181" s="124">
        <f t="shared" si="4"/>
        <v>508.52879348990183</v>
      </c>
      <c r="T181" s="124">
        <f t="shared" si="4"/>
        <v>548.4650296034963</v>
      </c>
      <c r="U181" s="124">
        <f t="shared" si="4"/>
        <v>463.36382284084254</v>
      </c>
      <c r="V181" s="124">
        <f t="shared" si="4"/>
        <v>463.36382284084254</v>
      </c>
      <c r="W181" s="124">
        <f t="shared" si="4"/>
        <v>463.36382284084254</v>
      </c>
      <c r="X181" s="124">
        <f t="shared" si="4"/>
        <v>468.08809575180157</v>
      </c>
      <c r="Y181" s="124">
        <f t="shared" si="4"/>
        <v>463.36382284084254</v>
      </c>
      <c r="Z181" s="124">
        <f t="shared" si="4"/>
        <v>463.36382284084254</v>
      </c>
      <c r="AA181" s="124">
        <f t="shared" si="4"/>
        <v>463.36382284084254</v>
      </c>
      <c r="AB181" s="124">
        <f t="shared" si="4"/>
        <v>463.36382284084254</v>
      </c>
      <c r="AC181" s="124">
        <f t="shared" si="4"/>
        <v>463.36382284084254</v>
      </c>
      <c r="AD181" s="124">
        <f t="shared" si="4"/>
        <v>463.36382284084254</v>
      </c>
      <c r="AE181" s="124">
        <f t="shared" si="4"/>
        <v>482.83628625968521</v>
      </c>
      <c r="AF181" s="124">
        <f t="shared" si="4"/>
        <v>477.2960078254157</v>
      </c>
      <c r="AG181" s="124">
        <f t="shared" si="4"/>
        <v>463.36382284084254</v>
      </c>
      <c r="AH181" s="124">
        <f t="shared" si="4"/>
        <v>463.36382284084254</v>
      </c>
      <c r="AI181" s="124">
        <f t="shared" si="4"/>
        <v>463.36382284084254</v>
      </c>
      <c r="AJ181" s="124">
        <f t="shared" si="4"/>
        <v>463.36382284084254</v>
      </c>
      <c r="AK181" s="124">
        <f t="shared" si="4"/>
        <v>463.36382284084254</v>
      </c>
      <c r="AL181" s="124">
        <f t="shared" si="4"/>
        <v>463.36382284084254</v>
      </c>
      <c r="AM181" s="124">
        <f t="shared" si="4"/>
        <v>463.36382284084254</v>
      </c>
      <c r="AN181" s="124">
        <f t="shared" si="4"/>
        <v>463.36382284084254</v>
      </c>
      <c r="AO181" s="124">
        <f t="shared" si="4"/>
        <v>522.82793338635145</v>
      </c>
      <c r="AP181" s="124">
        <f t="shared" si="4"/>
        <v>571.08094884520517</v>
      </c>
      <c r="AQ181" s="124">
        <f t="shared" si="4"/>
        <v>493.53997372368354</v>
      </c>
      <c r="AR181" s="124">
        <f t="shared" si="4"/>
        <v>528.89782842379111</v>
      </c>
      <c r="AS181" s="124">
        <f t="shared" si="4"/>
        <v>633.88966805998678</v>
      </c>
      <c r="AT181" s="124">
        <f t="shared" si="4"/>
        <v>665.09309345945599</v>
      </c>
      <c r="AU181" s="124">
        <f t="shared" si="4"/>
        <v>659.43024313432011</v>
      </c>
      <c r="AV181" s="124">
        <f t="shared" si="4"/>
        <v>697.0683908997504</v>
      </c>
      <c r="AW181" s="124">
        <f t="shared" si="4"/>
        <v>463.36382284084254</v>
      </c>
      <c r="AX181" s="124">
        <f t="shared" si="4"/>
        <v>463.36382284084254</v>
      </c>
      <c r="AY181" s="124">
        <f t="shared" si="4"/>
        <v>463.36382284084254</v>
      </c>
    </row>
    <row r="182" spans="1:51">
      <c r="A182" s="125"/>
      <c r="B182" s="136" t="s">
        <v>299</v>
      </c>
      <c r="C182" s="125" t="s">
        <v>293</v>
      </c>
      <c r="D182" s="125">
        <v>463.36382284084272</v>
      </c>
      <c r="E182" s="125">
        <v>463.36382284084272</v>
      </c>
      <c r="F182" s="125">
        <v>463.36382284084272</v>
      </c>
      <c r="G182" s="125">
        <v>463.36382284084272</v>
      </c>
      <c r="H182" s="125">
        <v>309.08209586587179</v>
      </c>
      <c r="I182" s="125">
        <v>292</v>
      </c>
      <c r="J182" s="125">
        <v>399.43602978313254</v>
      </c>
      <c r="K182" s="125">
        <v>348</v>
      </c>
      <c r="L182" s="125">
        <v>633.06813162416529</v>
      </c>
      <c r="M182" s="125">
        <v>463.36382284084254</v>
      </c>
      <c r="N182" s="125">
        <v>463.36382284084254</v>
      </c>
      <c r="O182" s="125">
        <v>463.36382284084254</v>
      </c>
      <c r="P182" s="125">
        <v>455.67545514394027</v>
      </c>
      <c r="Q182" s="125">
        <v>255</v>
      </c>
      <c r="R182" s="125">
        <v>528.64751697331371</v>
      </c>
      <c r="S182" s="125">
        <v>375.14739538388909</v>
      </c>
      <c r="T182" s="125">
        <v>548.4650296034963</v>
      </c>
      <c r="U182" s="125">
        <v>463.36382284084254</v>
      </c>
      <c r="V182" s="125">
        <v>463.36382284084254</v>
      </c>
      <c r="W182" s="125">
        <v>455.95934351711799</v>
      </c>
      <c r="X182" s="125">
        <v>468.08809575180157</v>
      </c>
      <c r="Y182" s="125">
        <v>463.36382284084254</v>
      </c>
      <c r="Z182" s="125">
        <v>463.36382284084254</v>
      </c>
      <c r="AA182" s="125">
        <v>463.36382284084254</v>
      </c>
      <c r="AB182" s="125">
        <v>463.36382284084254</v>
      </c>
      <c r="AC182" s="125">
        <v>463.36382284084254</v>
      </c>
      <c r="AD182" s="125">
        <v>432.84410996982348</v>
      </c>
      <c r="AE182" s="125">
        <v>461</v>
      </c>
      <c r="AF182" s="125">
        <v>477.2960078254157</v>
      </c>
      <c r="AG182" s="125">
        <v>463.36382284084254</v>
      </c>
      <c r="AH182" s="125">
        <v>463.36382284084254</v>
      </c>
      <c r="AI182" s="125">
        <v>463.36382284084254</v>
      </c>
      <c r="AJ182" s="125">
        <v>463.36382284084254</v>
      </c>
      <c r="AK182" s="125">
        <v>463.36382284084254</v>
      </c>
      <c r="AL182" s="125">
        <v>463.36382284084254</v>
      </c>
      <c r="AM182" s="125">
        <v>463.36382284084254</v>
      </c>
      <c r="AN182" s="125">
        <v>370.16413151553547</v>
      </c>
      <c r="AO182" s="125">
        <v>354</v>
      </c>
      <c r="AP182" s="125">
        <v>523.78506025179399</v>
      </c>
      <c r="AQ182" s="125">
        <v>390.82677351584732</v>
      </c>
      <c r="AR182" s="125">
        <v>261.62810906511669</v>
      </c>
      <c r="AS182" s="125">
        <v>317.71398527490044</v>
      </c>
      <c r="AT182" s="125">
        <v>357.7929474894737</v>
      </c>
      <c r="AU182" s="125">
        <v>293.13882122303221</v>
      </c>
      <c r="AV182" s="125">
        <v>697.0683908997504</v>
      </c>
      <c r="AW182" s="125">
        <v>463.36382284084254</v>
      </c>
      <c r="AX182" s="125">
        <v>463.36382284084254</v>
      </c>
      <c r="AY182" s="125">
        <v>463.36382284084254</v>
      </c>
    </row>
    <row r="184" spans="1:51">
      <c r="A184" s="102" t="s">
        <v>300</v>
      </c>
    </row>
    <row r="185" spans="1:51">
      <c r="A185" s="126" t="s">
        <v>125</v>
      </c>
      <c r="B185" s="123">
        <v>1</v>
      </c>
      <c r="C185" s="124">
        <v>0</v>
      </c>
      <c r="D185" s="124">
        <v>0</v>
      </c>
      <c r="E185" s="124">
        <v>0</v>
      </c>
      <c r="F185" s="124">
        <v>0</v>
      </c>
      <c r="G185" s="124">
        <v>0</v>
      </c>
      <c r="H185" s="124">
        <v>0</v>
      </c>
      <c r="I185" s="124">
        <v>0</v>
      </c>
      <c r="J185" s="124">
        <v>0</v>
      </c>
      <c r="K185" s="124">
        <v>0</v>
      </c>
      <c r="L185" s="124">
        <v>0</v>
      </c>
      <c r="M185" s="124">
        <v>0</v>
      </c>
      <c r="N185" s="124">
        <v>0</v>
      </c>
      <c r="O185" s="124">
        <v>0</v>
      </c>
      <c r="P185" s="124">
        <v>0</v>
      </c>
      <c r="Q185" s="124">
        <v>0</v>
      </c>
      <c r="R185" s="124">
        <v>0</v>
      </c>
      <c r="S185" s="124">
        <v>0</v>
      </c>
      <c r="T185" s="124">
        <v>0</v>
      </c>
      <c r="U185" s="124">
        <v>0</v>
      </c>
      <c r="V185" s="124">
        <v>0</v>
      </c>
      <c r="W185" s="124">
        <v>0</v>
      </c>
      <c r="X185" s="124">
        <v>0</v>
      </c>
      <c r="Y185" s="124">
        <v>0</v>
      </c>
      <c r="Z185" s="124">
        <v>0</v>
      </c>
      <c r="AA185" s="124">
        <v>0</v>
      </c>
      <c r="AB185" s="124">
        <v>0</v>
      </c>
      <c r="AC185" s="124">
        <v>0</v>
      </c>
      <c r="AD185" s="124">
        <v>0</v>
      </c>
      <c r="AE185" s="124">
        <v>0</v>
      </c>
      <c r="AF185" s="124">
        <v>0</v>
      </c>
      <c r="AG185" s="124">
        <v>0</v>
      </c>
      <c r="AH185" s="124">
        <v>0</v>
      </c>
      <c r="AI185" s="124">
        <v>0</v>
      </c>
      <c r="AJ185" s="124">
        <v>0</v>
      </c>
      <c r="AK185" s="124">
        <v>0</v>
      </c>
      <c r="AL185" s="124">
        <v>0</v>
      </c>
      <c r="AM185" s="124">
        <v>0</v>
      </c>
      <c r="AN185" s="124">
        <v>0</v>
      </c>
      <c r="AO185" s="124">
        <v>0</v>
      </c>
      <c r="AP185" s="124">
        <v>0</v>
      </c>
      <c r="AQ185" s="124">
        <v>0</v>
      </c>
      <c r="AR185" s="124">
        <v>0</v>
      </c>
      <c r="AS185" s="124">
        <v>0</v>
      </c>
      <c r="AT185" s="124">
        <v>0</v>
      </c>
      <c r="AU185" s="124">
        <v>0</v>
      </c>
      <c r="AV185" s="124">
        <v>0</v>
      </c>
      <c r="AW185" s="124">
        <v>0</v>
      </c>
      <c r="AX185" s="124">
        <v>0</v>
      </c>
      <c r="AY185" s="124">
        <v>0</v>
      </c>
    </row>
    <row r="186" spans="1:51">
      <c r="A186" s="109"/>
      <c r="B186" s="120">
        <v>2</v>
      </c>
      <c r="C186" s="106">
        <v>0</v>
      </c>
      <c r="D186" s="106">
        <v>0</v>
      </c>
      <c r="E186" s="106">
        <v>0</v>
      </c>
      <c r="F186" s="106">
        <v>0</v>
      </c>
      <c r="G186" s="106">
        <v>0</v>
      </c>
      <c r="H186" s="106">
        <v>0</v>
      </c>
      <c r="I186" s="106">
        <v>0</v>
      </c>
      <c r="J186" s="106">
        <v>0</v>
      </c>
      <c r="K186" s="106">
        <v>0</v>
      </c>
      <c r="L186" s="106">
        <v>0</v>
      </c>
      <c r="M186" s="106">
        <v>0</v>
      </c>
      <c r="N186" s="106">
        <v>0</v>
      </c>
      <c r="O186" s="106">
        <v>0</v>
      </c>
      <c r="P186" s="106">
        <v>0</v>
      </c>
      <c r="Q186" s="106">
        <v>0</v>
      </c>
      <c r="R186" s="106">
        <v>0</v>
      </c>
      <c r="S186" s="106">
        <v>0</v>
      </c>
      <c r="T186" s="106">
        <v>0</v>
      </c>
      <c r="U186" s="106">
        <v>0</v>
      </c>
      <c r="V186" s="106">
        <v>0</v>
      </c>
      <c r="W186" s="106">
        <v>0</v>
      </c>
      <c r="X186" s="106">
        <v>0</v>
      </c>
      <c r="Y186" s="106">
        <v>0</v>
      </c>
      <c r="Z186" s="106">
        <v>0</v>
      </c>
      <c r="AA186" s="106">
        <v>0</v>
      </c>
      <c r="AB186" s="106">
        <v>0</v>
      </c>
      <c r="AC186" s="106">
        <v>0</v>
      </c>
      <c r="AD186" s="106">
        <v>0</v>
      </c>
      <c r="AE186" s="106">
        <v>0</v>
      </c>
      <c r="AF186" s="106">
        <v>0</v>
      </c>
      <c r="AG186" s="106">
        <v>0</v>
      </c>
      <c r="AH186" s="106">
        <v>0</v>
      </c>
      <c r="AI186" s="106">
        <v>0</v>
      </c>
      <c r="AJ186" s="106">
        <v>0</v>
      </c>
      <c r="AK186" s="106">
        <v>0</v>
      </c>
      <c r="AL186" s="106">
        <v>0</v>
      </c>
      <c r="AM186" s="106">
        <v>0</v>
      </c>
      <c r="AN186" s="106">
        <v>0</v>
      </c>
      <c r="AO186" s="106">
        <v>0</v>
      </c>
      <c r="AP186" s="106">
        <v>0</v>
      </c>
      <c r="AQ186" s="106">
        <v>0</v>
      </c>
      <c r="AR186" s="106">
        <v>0</v>
      </c>
      <c r="AS186" s="106">
        <v>0</v>
      </c>
      <c r="AT186" s="106">
        <v>0</v>
      </c>
      <c r="AU186" s="106">
        <v>0</v>
      </c>
      <c r="AV186" s="106">
        <v>0</v>
      </c>
      <c r="AW186" s="106">
        <v>0</v>
      </c>
      <c r="AX186" s="106">
        <v>0</v>
      </c>
      <c r="AY186" s="106">
        <v>0</v>
      </c>
    </row>
    <row r="187" spans="1:51">
      <c r="A187" s="109"/>
      <c r="B187" s="127">
        <v>3</v>
      </c>
      <c r="C187" s="106">
        <v>0</v>
      </c>
      <c r="D187" s="106">
        <v>0</v>
      </c>
      <c r="E187" s="106">
        <v>0</v>
      </c>
      <c r="F187" s="106">
        <v>0</v>
      </c>
      <c r="G187" s="106">
        <v>0</v>
      </c>
      <c r="H187" s="106">
        <v>0</v>
      </c>
      <c r="I187" s="106">
        <v>0</v>
      </c>
      <c r="J187" s="106">
        <v>0</v>
      </c>
      <c r="K187" s="106">
        <v>0</v>
      </c>
      <c r="L187" s="106">
        <v>0</v>
      </c>
      <c r="M187" s="106">
        <v>0</v>
      </c>
      <c r="N187" s="106">
        <v>0</v>
      </c>
      <c r="O187" s="106">
        <v>0</v>
      </c>
      <c r="P187" s="106">
        <v>0</v>
      </c>
      <c r="Q187" s="106">
        <v>0</v>
      </c>
      <c r="R187" s="106">
        <v>0</v>
      </c>
      <c r="S187" s="106">
        <v>0</v>
      </c>
      <c r="T187" s="106">
        <v>0</v>
      </c>
      <c r="U187" s="106">
        <v>0</v>
      </c>
      <c r="V187" s="106">
        <v>0</v>
      </c>
      <c r="W187" s="106">
        <v>0</v>
      </c>
      <c r="X187" s="106">
        <v>0</v>
      </c>
      <c r="Y187" s="106">
        <v>0</v>
      </c>
      <c r="Z187" s="106">
        <v>0</v>
      </c>
      <c r="AA187" s="106">
        <v>0</v>
      </c>
      <c r="AB187" s="106">
        <v>0</v>
      </c>
      <c r="AC187" s="106">
        <v>0</v>
      </c>
      <c r="AD187" s="106">
        <v>0</v>
      </c>
      <c r="AE187" s="106">
        <v>0</v>
      </c>
      <c r="AF187" s="106">
        <v>0</v>
      </c>
      <c r="AG187" s="106">
        <v>0</v>
      </c>
      <c r="AH187" s="106">
        <v>0</v>
      </c>
      <c r="AI187" s="106">
        <v>0</v>
      </c>
      <c r="AJ187" s="106">
        <v>0</v>
      </c>
      <c r="AK187" s="106">
        <v>0</v>
      </c>
      <c r="AL187" s="106">
        <v>0</v>
      </c>
      <c r="AM187" s="106">
        <v>0</v>
      </c>
      <c r="AN187" s="106">
        <v>0</v>
      </c>
      <c r="AO187" s="106">
        <v>0</v>
      </c>
      <c r="AP187" s="106">
        <v>0</v>
      </c>
      <c r="AQ187" s="106">
        <v>0</v>
      </c>
      <c r="AR187" s="106">
        <v>0</v>
      </c>
      <c r="AS187" s="106">
        <v>0</v>
      </c>
      <c r="AT187" s="106">
        <v>0</v>
      </c>
      <c r="AU187" s="106">
        <v>0</v>
      </c>
      <c r="AV187" s="106">
        <v>0</v>
      </c>
      <c r="AW187" s="106">
        <v>0</v>
      </c>
      <c r="AX187" s="106">
        <v>0</v>
      </c>
      <c r="AY187" s="106">
        <v>0</v>
      </c>
    </row>
    <row r="188" spans="1:51">
      <c r="A188" s="128"/>
      <c r="B188" s="129">
        <v>4</v>
      </c>
      <c r="C188" s="106">
        <v>452</v>
      </c>
      <c r="D188" s="106">
        <v>514</v>
      </c>
      <c r="E188" s="106">
        <v>499</v>
      </c>
      <c r="F188" s="106">
        <v>401</v>
      </c>
      <c r="G188" s="106">
        <v>434</v>
      </c>
      <c r="H188" s="106">
        <v>227</v>
      </c>
      <c r="I188" s="106">
        <v>207</v>
      </c>
      <c r="J188" s="106">
        <v>208</v>
      </c>
      <c r="K188" s="106">
        <v>264</v>
      </c>
      <c r="L188" s="106">
        <v>591</v>
      </c>
      <c r="M188" s="106">
        <v>456</v>
      </c>
      <c r="N188" s="106">
        <v>671</v>
      </c>
      <c r="O188" s="106">
        <v>491</v>
      </c>
      <c r="P188" s="106">
        <v>1170</v>
      </c>
      <c r="Q188" s="106">
        <v>1106</v>
      </c>
      <c r="R188" s="106">
        <v>728</v>
      </c>
      <c r="S188" s="106">
        <v>1038</v>
      </c>
      <c r="T188" s="106">
        <v>631</v>
      </c>
      <c r="U188" s="106">
        <v>632</v>
      </c>
      <c r="V188" s="106">
        <v>585</v>
      </c>
      <c r="W188" s="106">
        <v>602</v>
      </c>
      <c r="X188" s="106">
        <v>1445</v>
      </c>
      <c r="Y188" s="106">
        <v>982</v>
      </c>
      <c r="Z188" s="106">
        <v>968</v>
      </c>
      <c r="AA188" s="106">
        <v>1395</v>
      </c>
      <c r="AB188" s="106">
        <v>523</v>
      </c>
      <c r="AC188" s="106">
        <v>440</v>
      </c>
      <c r="AD188" s="106">
        <v>499</v>
      </c>
      <c r="AE188" s="106">
        <v>420</v>
      </c>
      <c r="AF188" s="106">
        <v>236</v>
      </c>
      <c r="AG188" s="106">
        <v>224</v>
      </c>
      <c r="AH188" s="106">
        <v>195</v>
      </c>
      <c r="AI188" s="106">
        <v>251</v>
      </c>
      <c r="AJ188" s="106">
        <v>741</v>
      </c>
      <c r="AK188" s="106">
        <v>565</v>
      </c>
      <c r="AL188" s="106">
        <v>674</v>
      </c>
      <c r="AM188" s="106">
        <v>507</v>
      </c>
      <c r="AN188" s="106">
        <v>442</v>
      </c>
      <c r="AO188" s="106">
        <v>364</v>
      </c>
      <c r="AP188" s="106">
        <v>439</v>
      </c>
      <c r="AQ188" s="106">
        <v>440</v>
      </c>
      <c r="AR188" s="106">
        <v>727</v>
      </c>
      <c r="AS188" s="106">
        <v>877</v>
      </c>
      <c r="AT188" s="106">
        <v>665</v>
      </c>
      <c r="AU188" s="106">
        <v>629</v>
      </c>
      <c r="AV188" s="106">
        <v>297</v>
      </c>
      <c r="AW188" s="106">
        <v>346</v>
      </c>
      <c r="AX188" s="106">
        <v>286</v>
      </c>
      <c r="AY188" s="106">
        <v>365</v>
      </c>
    </row>
    <row r="189" spans="1:51">
      <c r="A189" s="126" t="s">
        <v>133</v>
      </c>
      <c r="B189" s="123">
        <v>1</v>
      </c>
      <c r="C189" s="124">
        <v>330</v>
      </c>
      <c r="D189" s="124">
        <v>0</v>
      </c>
      <c r="E189" s="124">
        <v>806.30487934069504</v>
      </c>
      <c r="F189" s="124">
        <v>0</v>
      </c>
      <c r="G189" s="124">
        <v>437.36515431753514</v>
      </c>
      <c r="H189" s="124">
        <v>437.36515431753514</v>
      </c>
      <c r="I189" s="124">
        <v>0</v>
      </c>
      <c r="J189" s="124">
        <v>874.73030863507029</v>
      </c>
      <c r="K189" s="124">
        <v>0</v>
      </c>
      <c r="L189" s="124">
        <v>437.36515431753514</v>
      </c>
      <c r="M189" s="124">
        <v>437.36515431753514</v>
      </c>
      <c r="N189" s="124">
        <v>437.36515431753514</v>
      </c>
      <c r="O189" s="124">
        <v>437.36515431753514</v>
      </c>
      <c r="P189" s="124">
        <v>437.36515431753514</v>
      </c>
      <c r="Q189" s="124">
        <v>0</v>
      </c>
      <c r="R189" s="124">
        <v>437.36515431753514</v>
      </c>
      <c r="S189" s="124">
        <v>437.36515431753514</v>
      </c>
      <c r="T189" s="124">
        <v>437.36515431753514</v>
      </c>
      <c r="U189" s="124">
        <v>437.36515431753514</v>
      </c>
      <c r="V189" s="124">
        <v>437.36515431753514</v>
      </c>
      <c r="W189" s="124">
        <v>437.36515431753514</v>
      </c>
      <c r="X189" s="124">
        <v>437.36515431753514</v>
      </c>
      <c r="Y189" s="124">
        <v>0</v>
      </c>
      <c r="Z189" s="124">
        <v>437.36515431753514</v>
      </c>
      <c r="AA189" s="124">
        <v>0</v>
      </c>
      <c r="AB189" s="124">
        <v>437.36515431753514</v>
      </c>
      <c r="AC189" s="124">
        <v>291.63484568246486</v>
      </c>
      <c r="AD189" s="124">
        <v>437.36515431753514</v>
      </c>
      <c r="AE189" s="124">
        <v>0</v>
      </c>
      <c r="AF189" s="124">
        <v>437.36515431753514</v>
      </c>
      <c r="AG189" s="124">
        <v>437.36515431753514</v>
      </c>
      <c r="AH189" s="124">
        <v>437.36515431753514</v>
      </c>
      <c r="AI189" s="124">
        <v>437.36515431753514</v>
      </c>
      <c r="AJ189" s="124">
        <v>437.36515431753514</v>
      </c>
      <c r="AK189" s="124">
        <v>0</v>
      </c>
      <c r="AL189" s="124">
        <v>437.36515431753514</v>
      </c>
      <c r="AM189" s="124">
        <v>0</v>
      </c>
      <c r="AN189" s="124">
        <v>437.36515431753514</v>
      </c>
      <c r="AO189" s="124">
        <v>0</v>
      </c>
      <c r="AP189" s="124">
        <v>437.36515431753514</v>
      </c>
      <c r="AQ189" s="124">
        <v>437.36515431753514</v>
      </c>
      <c r="AR189" s="124">
        <v>437.36515431753514</v>
      </c>
      <c r="AS189" s="124">
        <v>437.36515431753514</v>
      </c>
      <c r="AT189" s="124">
        <v>437.36515431753514</v>
      </c>
      <c r="AU189" s="124">
        <v>437.36515431753514</v>
      </c>
      <c r="AV189" s="124">
        <v>437.36515431753514</v>
      </c>
      <c r="AW189" s="124">
        <v>437.36515431753514</v>
      </c>
      <c r="AX189" s="124">
        <v>437.36515431753514</v>
      </c>
      <c r="AY189" s="124">
        <v>0</v>
      </c>
    </row>
    <row r="190" spans="1:51">
      <c r="A190" s="109"/>
      <c r="B190" s="119">
        <v>2</v>
      </c>
      <c r="C190" s="106">
        <v>0</v>
      </c>
      <c r="D190" s="106">
        <v>0</v>
      </c>
      <c r="E190" s="106">
        <v>0</v>
      </c>
      <c r="F190" s="106">
        <v>0</v>
      </c>
      <c r="G190" s="106">
        <v>437.36515431753514</v>
      </c>
      <c r="H190" s="106">
        <v>0</v>
      </c>
      <c r="I190" s="106">
        <v>0</v>
      </c>
      <c r="J190" s="106">
        <v>0</v>
      </c>
      <c r="K190" s="106">
        <v>0</v>
      </c>
      <c r="L190" s="106">
        <v>437.36515431753514</v>
      </c>
      <c r="M190" s="106">
        <v>0</v>
      </c>
      <c r="N190" s="106">
        <v>0</v>
      </c>
      <c r="O190" s="106">
        <v>0</v>
      </c>
      <c r="P190" s="106">
        <v>0</v>
      </c>
      <c r="Q190" s="106">
        <v>0</v>
      </c>
      <c r="R190" s="106">
        <v>437.36515431753514</v>
      </c>
      <c r="S190" s="106">
        <v>0</v>
      </c>
      <c r="T190" s="106">
        <v>0</v>
      </c>
      <c r="U190" s="106">
        <v>0</v>
      </c>
      <c r="V190" s="106">
        <v>0</v>
      </c>
      <c r="W190" s="106">
        <v>0</v>
      </c>
      <c r="X190" s="106">
        <v>0</v>
      </c>
      <c r="Y190" s="106">
        <v>0</v>
      </c>
      <c r="Z190" s="106">
        <v>437.36515431753514</v>
      </c>
      <c r="AA190" s="106">
        <v>0</v>
      </c>
      <c r="AB190" s="106">
        <v>0</v>
      </c>
      <c r="AC190" s="106">
        <v>0</v>
      </c>
      <c r="AD190" s="106">
        <v>145.73030863507029</v>
      </c>
      <c r="AE190" s="106">
        <v>0</v>
      </c>
      <c r="AF190" s="106">
        <v>0</v>
      </c>
      <c r="AG190" s="106">
        <v>0</v>
      </c>
      <c r="AH190" s="106">
        <v>0</v>
      </c>
      <c r="AI190" s="106">
        <v>0</v>
      </c>
      <c r="AJ190" s="106">
        <v>0</v>
      </c>
      <c r="AK190" s="106">
        <v>0</v>
      </c>
      <c r="AL190" s="106">
        <v>437.36515431753514</v>
      </c>
      <c r="AM190" s="106">
        <v>0</v>
      </c>
      <c r="AN190" s="106">
        <v>437.36515431753514</v>
      </c>
      <c r="AO190" s="106">
        <v>0</v>
      </c>
      <c r="AP190" s="106">
        <v>437.36515431753514</v>
      </c>
      <c r="AQ190" s="106">
        <v>0</v>
      </c>
      <c r="AR190" s="106">
        <v>0</v>
      </c>
      <c r="AS190" s="106">
        <v>0</v>
      </c>
      <c r="AT190" s="106">
        <v>0</v>
      </c>
      <c r="AU190" s="106">
        <v>0</v>
      </c>
      <c r="AV190" s="106">
        <v>0</v>
      </c>
      <c r="AW190" s="106">
        <v>0</v>
      </c>
      <c r="AX190" s="106">
        <v>0</v>
      </c>
      <c r="AY190" s="106">
        <v>0</v>
      </c>
    </row>
    <row r="191" spans="1:51">
      <c r="A191" s="109"/>
      <c r="B191" s="120">
        <v>3</v>
      </c>
      <c r="C191" s="106">
        <v>0</v>
      </c>
      <c r="D191" s="106">
        <v>0</v>
      </c>
      <c r="E191" s="106">
        <v>15</v>
      </c>
      <c r="F191" s="106">
        <v>345</v>
      </c>
      <c r="G191" s="106">
        <v>0</v>
      </c>
      <c r="H191" s="106">
        <v>0</v>
      </c>
      <c r="I191" s="106">
        <v>0</v>
      </c>
      <c r="J191" s="106">
        <v>0</v>
      </c>
      <c r="K191" s="106">
        <v>0</v>
      </c>
      <c r="L191" s="106">
        <v>0</v>
      </c>
      <c r="M191" s="106">
        <v>0</v>
      </c>
      <c r="N191" s="106">
        <v>0</v>
      </c>
      <c r="O191" s="106">
        <v>0</v>
      </c>
      <c r="P191" s="106">
        <v>0</v>
      </c>
      <c r="Q191" s="106">
        <v>0</v>
      </c>
      <c r="R191" s="106">
        <v>0</v>
      </c>
      <c r="S191" s="106">
        <v>0</v>
      </c>
      <c r="T191" s="106">
        <v>0</v>
      </c>
      <c r="U191" s="106">
        <v>0</v>
      </c>
      <c r="V191" s="106">
        <v>0</v>
      </c>
      <c r="W191" s="106">
        <v>0</v>
      </c>
      <c r="X191" s="106">
        <v>0</v>
      </c>
      <c r="Y191" s="106">
        <v>0</v>
      </c>
      <c r="Z191" s="106">
        <v>0</v>
      </c>
      <c r="AA191" s="106">
        <v>0</v>
      </c>
      <c r="AB191" s="106">
        <v>0</v>
      </c>
      <c r="AC191" s="106">
        <v>437.36515431753514</v>
      </c>
      <c r="AD191" s="106">
        <v>0</v>
      </c>
      <c r="AE191" s="106">
        <v>0</v>
      </c>
      <c r="AF191" s="106">
        <v>0</v>
      </c>
      <c r="AG191" s="106">
        <v>437.36515431753514</v>
      </c>
      <c r="AH191" s="106">
        <v>0</v>
      </c>
      <c r="AI191" s="106">
        <v>0</v>
      </c>
      <c r="AJ191" s="106">
        <v>0</v>
      </c>
      <c r="AK191" s="106">
        <v>0</v>
      </c>
      <c r="AL191" s="106">
        <v>0</v>
      </c>
      <c r="AM191" s="106">
        <v>0</v>
      </c>
      <c r="AN191" s="106">
        <v>0</v>
      </c>
      <c r="AO191" s="106">
        <v>0</v>
      </c>
      <c r="AP191" s="106">
        <v>0</v>
      </c>
      <c r="AQ191" s="106">
        <v>0</v>
      </c>
      <c r="AR191" s="106">
        <v>0</v>
      </c>
      <c r="AS191" s="106">
        <v>0</v>
      </c>
      <c r="AT191" s="106">
        <v>0</v>
      </c>
      <c r="AU191" s="106">
        <v>0</v>
      </c>
      <c r="AV191" s="106">
        <v>0</v>
      </c>
      <c r="AW191" s="106">
        <v>0</v>
      </c>
      <c r="AX191" s="106">
        <v>0</v>
      </c>
      <c r="AY191" s="106">
        <v>0</v>
      </c>
    </row>
    <row r="192" spans="1:51">
      <c r="A192" s="109"/>
      <c r="B192" s="120">
        <v>4</v>
      </c>
      <c r="C192" s="106">
        <v>0</v>
      </c>
      <c r="D192" s="106">
        <v>0</v>
      </c>
      <c r="E192" s="106">
        <v>0</v>
      </c>
      <c r="F192" s="106">
        <v>0</v>
      </c>
      <c r="G192" s="106">
        <v>0</v>
      </c>
      <c r="H192" s="106">
        <v>0</v>
      </c>
      <c r="I192" s="106">
        <v>0</v>
      </c>
      <c r="J192" s="106">
        <v>0</v>
      </c>
      <c r="K192" s="106">
        <v>0</v>
      </c>
      <c r="L192" s="106">
        <v>0</v>
      </c>
      <c r="M192" s="106">
        <v>0</v>
      </c>
      <c r="N192" s="106">
        <v>0</v>
      </c>
      <c r="O192" s="106">
        <v>0</v>
      </c>
      <c r="P192" s="106">
        <v>0</v>
      </c>
      <c r="Q192" s="106">
        <v>0</v>
      </c>
      <c r="R192" s="106">
        <v>0</v>
      </c>
      <c r="S192" s="106">
        <v>0</v>
      </c>
      <c r="T192" s="106">
        <v>0</v>
      </c>
      <c r="U192" s="106">
        <v>0</v>
      </c>
      <c r="V192" s="106">
        <v>0</v>
      </c>
      <c r="W192" s="106">
        <v>0</v>
      </c>
      <c r="X192" s="106">
        <v>0</v>
      </c>
      <c r="Y192" s="106">
        <v>0</v>
      </c>
      <c r="Z192" s="106">
        <v>0</v>
      </c>
      <c r="AA192" s="106">
        <v>0</v>
      </c>
      <c r="AB192" s="106">
        <v>0</v>
      </c>
      <c r="AC192" s="106">
        <v>0</v>
      </c>
      <c r="AD192" s="106">
        <v>0</v>
      </c>
      <c r="AE192" s="106">
        <v>0</v>
      </c>
      <c r="AF192" s="106">
        <v>0</v>
      </c>
      <c r="AG192" s="106">
        <v>0</v>
      </c>
      <c r="AH192" s="106">
        <v>0</v>
      </c>
      <c r="AI192" s="106">
        <v>0</v>
      </c>
      <c r="AJ192" s="106">
        <v>0</v>
      </c>
      <c r="AK192" s="106">
        <v>0</v>
      </c>
      <c r="AL192" s="106">
        <v>0</v>
      </c>
      <c r="AM192" s="106">
        <v>0</v>
      </c>
      <c r="AN192" s="106">
        <v>0</v>
      </c>
      <c r="AO192" s="106">
        <v>0</v>
      </c>
      <c r="AP192" s="106">
        <v>0</v>
      </c>
      <c r="AQ192" s="106">
        <v>0</v>
      </c>
      <c r="AR192" s="106">
        <v>0</v>
      </c>
      <c r="AS192" s="106">
        <v>0</v>
      </c>
      <c r="AT192" s="106">
        <v>0</v>
      </c>
      <c r="AU192" s="106">
        <v>0</v>
      </c>
      <c r="AV192" s="106">
        <v>0</v>
      </c>
      <c r="AW192" s="106">
        <v>0</v>
      </c>
      <c r="AX192" s="106">
        <v>0</v>
      </c>
      <c r="AY192" s="106">
        <v>0</v>
      </c>
    </row>
    <row r="193" spans="1:51">
      <c r="A193" s="109"/>
      <c r="B193" s="127">
        <v>5</v>
      </c>
      <c r="C193" s="106">
        <v>0</v>
      </c>
      <c r="D193" s="106">
        <v>0</v>
      </c>
      <c r="E193" s="106">
        <v>0</v>
      </c>
      <c r="F193" s="106">
        <v>0</v>
      </c>
      <c r="G193" s="106">
        <v>0</v>
      </c>
      <c r="H193" s="106">
        <v>0</v>
      </c>
      <c r="I193" s="106">
        <v>0</v>
      </c>
      <c r="J193" s="106">
        <v>0</v>
      </c>
      <c r="K193" s="106">
        <v>0</v>
      </c>
      <c r="L193" s="106">
        <v>0</v>
      </c>
      <c r="M193" s="106">
        <v>0</v>
      </c>
      <c r="N193" s="106">
        <v>0</v>
      </c>
      <c r="O193" s="106">
        <v>0</v>
      </c>
      <c r="P193" s="106">
        <v>0</v>
      </c>
      <c r="Q193" s="106">
        <v>0</v>
      </c>
      <c r="R193" s="106">
        <v>0</v>
      </c>
      <c r="S193" s="106">
        <v>0</v>
      </c>
      <c r="T193" s="106">
        <v>0</v>
      </c>
      <c r="U193" s="106">
        <v>0</v>
      </c>
      <c r="V193" s="106">
        <v>0</v>
      </c>
      <c r="W193" s="106">
        <v>0</v>
      </c>
      <c r="X193" s="106">
        <v>0</v>
      </c>
      <c r="Y193" s="106">
        <v>0</v>
      </c>
      <c r="Z193" s="106">
        <v>0</v>
      </c>
      <c r="AA193" s="106">
        <v>0</v>
      </c>
      <c r="AB193" s="106">
        <v>0</v>
      </c>
      <c r="AC193" s="106">
        <v>0</v>
      </c>
      <c r="AD193" s="106">
        <v>0</v>
      </c>
      <c r="AE193" s="106">
        <v>0</v>
      </c>
      <c r="AF193" s="106">
        <v>0</v>
      </c>
      <c r="AG193" s="106">
        <v>0</v>
      </c>
      <c r="AH193" s="106">
        <v>0</v>
      </c>
      <c r="AI193" s="106">
        <v>0</v>
      </c>
      <c r="AJ193" s="106">
        <v>0</v>
      </c>
      <c r="AK193" s="106">
        <v>0</v>
      </c>
      <c r="AL193" s="106">
        <v>0</v>
      </c>
      <c r="AM193" s="106">
        <v>0</v>
      </c>
      <c r="AN193" s="106">
        <v>0</v>
      </c>
      <c r="AO193" s="106">
        <v>0</v>
      </c>
      <c r="AP193" s="106">
        <v>0</v>
      </c>
      <c r="AQ193" s="106">
        <v>0</v>
      </c>
      <c r="AR193" s="106">
        <v>0</v>
      </c>
      <c r="AS193" s="106">
        <v>0</v>
      </c>
      <c r="AT193" s="106">
        <v>0</v>
      </c>
      <c r="AU193" s="106">
        <v>0</v>
      </c>
      <c r="AV193" s="106">
        <v>0</v>
      </c>
      <c r="AW193" s="106">
        <v>0</v>
      </c>
      <c r="AX193" s="106">
        <v>0</v>
      </c>
      <c r="AY193" s="106">
        <v>0</v>
      </c>
    </row>
    <row r="194" spans="1:51">
      <c r="A194" s="109"/>
      <c r="B194" s="127">
        <v>6</v>
      </c>
      <c r="C194" s="106">
        <v>0</v>
      </c>
      <c r="D194" s="106">
        <v>0</v>
      </c>
      <c r="E194" s="106">
        <v>0</v>
      </c>
      <c r="F194" s="106">
        <v>0</v>
      </c>
      <c r="G194" s="106">
        <v>0</v>
      </c>
      <c r="H194" s="106">
        <v>0</v>
      </c>
      <c r="I194" s="106">
        <v>0</v>
      </c>
      <c r="J194" s="106">
        <v>0</v>
      </c>
      <c r="K194" s="106">
        <v>0</v>
      </c>
      <c r="L194" s="106">
        <v>0</v>
      </c>
      <c r="M194" s="106">
        <v>0</v>
      </c>
      <c r="N194" s="106">
        <v>0</v>
      </c>
      <c r="O194" s="106">
        <v>0</v>
      </c>
      <c r="P194" s="106">
        <v>0</v>
      </c>
      <c r="Q194" s="106">
        <v>0</v>
      </c>
      <c r="R194" s="106">
        <v>0</v>
      </c>
      <c r="S194" s="106">
        <v>0</v>
      </c>
      <c r="T194" s="106">
        <v>0</v>
      </c>
      <c r="U194" s="106">
        <v>0</v>
      </c>
      <c r="V194" s="106">
        <v>0</v>
      </c>
      <c r="W194" s="106">
        <v>0</v>
      </c>
      <c r="X194" s="106">
        <v>0</v>
      </c>
      <c r="Y194" s="106">
        <v>0</v>
      </c>
      <c r="Z194" s="106">
        <v>0</v>
      </c>
      <c r="AA194" s="106">
        <v>0</v>
      </c>
      <c r="AB194" s="106">
        <v>0</v>
      </c>
      <c r="AC194" s="106">
        <v>0</v>
      </c>
      <c r="AD194" s="106">
        <v>0</v>
      </c>
      <c r="AE194" s="106">
        <v>0</v>
      </c>
      <c r="AF194" s="106">
        <v>0</v>
      </c>
      <c r="AG194" s="106">
        <v>0</v>
      </c>
      <c r="AH194" s="106">
        <v>0</v>
      </c>
      <c r="AI194" s="106">
        <v>0</v>
      </c>
      <c r="AJ194" s="106">
        <v>0</v>
      </c>
      <c r="AK194" s="106">
        <v>0</v>
      </c>
      <c r="AL194" s="106">
        <v>0</v>
      </c>
      <c r="AM194" s="106">
        <v>0</v>
      </c>
      <c r="AN194" s="106">
        <v>0</v>
      </c>
      <c r="AO194" s="106">
        <v>0</v>
      </c>
      <c r="AP194" s="106">
        <v>0</v>
      </c>
      <c r="AQ194" s="106">
        <v>0</v>
      </c>
      <c r="AR194" s="106">
        <v>0</v>
      </c>
      <c r="AS194" s="106">
        <v>0</v>
      </c>
      <c r="AT194" s="106">
        <v>0</v>
      </c>
      <c r="AU194" s="106">
        <v>0</v>
      </c>
      <c r="AV194" s="106">
        <v>0</v>
      </c>
      <c r="AW194" s="106">
        <v>0</v>
      </c>
      <c r="AX194" s="106">
        <v>0</v>
      </c>
      <c r="AY194" s="106">
        <v>0</v>
      </c>
    </row>
    <row r="195" spans="1:51">
      <c r="A195" s="109"/>
      <c r="B195" s="130">
        <v>7</v>
      </c>
      <c r="C195" s="106">
        <v>0</v>
      </c>
      <c r="D195" s="106">
        <v>0</v>
      </c>
      <c r="E195" s="106">
        <v>0</v>
      </c>
      <c r="F195" s="106">
        <v>0</v>
      </c>
      <c r="G195" s="106">
        <v>0</v>
      </c>
      <c r="H195" s="106">
        <v>0</v>
      </c>
      <c r="I195" s="106">
        <v>0</v>
      </c>
      <c r="J195" s="106">
        <v>0</v>
      </c>
      <c r="K195" s="106">
        <v>0</v>
      </c>
      <c r="L195" s="106">
        <v>0</v>
      </c>
      <c r="M195" s="106">
        <v>0</v>
      </c>
      <c r="N195" s="106">
        <v>0</v>
      </c>
      <c r="O195" s="106">
        <v>0</v>
      </c>
      <c r="P195" s="106">
        <v>0</v>
      </c>
      <c r="Q195" s="106">
        <v>0</v>
      </c>
      <c r="R195" s="106">
        <v>0</v>
      </c>
      <c r="S195" s="106">
        <v>0</v>
      </c>
      <c r="T195" s="106">
        <v>0</v>
      </c>
      <c r="U195" s="106">
        <v>0</v>
      </c>
      <c r="V195" s="106">
        <v>0</v>
      </c>
      <c r="W195" s="106">
        <v>0</v>
      </c>
      <c r="X195" s="106">
        <v>0</v>
      </c>
      <c r="Y195" s="106">
        <v>0</v>
      </c>
      <c r="Z195" s="106">
        <v>0</v>
      </c>
      <c r="AA195" s="106">
        <v>0</v>
      </c>
      <c r="AB195" s="106">
        <v>0</v>
      </c>
      <c r="AC195" s="106">
        <v>0</v>
      </c>
      <c r="AD195" s="106">
        <v>0</v>
      </c>
      <c r="AE195" s="106">
        <v>0</v>
      </c>
      <c r="AF195" s="106">
        <v>0</v>
      </c>
      <c r="AG195" s="106">
        <v>0</v>
      </c>
      <c r="AH195" s="106">
        <v>0</v>
      </c>
      <c r="AI195" s="106">
        <v>0</v>
      </c>
      <c r="AJ195" s="106">
        <v>0</v>
      </c>
      <c r="AK195" s="106">
        <v>0</v>
      </c>
      <c r="AL195" s="106">
        <v>0</v>
      </c>
      <c r="AM195" s="106">
        <v>0</v>
      </c>
      <c r="AN195" s="106">
        <v>0</v>
      </c>
      <c r="AO195" s="106">
        <v>0</v>
      </c>
      <c r="AP195" s="106">
        <v>0</v>
      </c>
      <c r="AQ195" s="106">
        <v>0</v>
      </c>
      <c r="AR195" s="106">
        <v>0</v>
      </c>
      <c r="AS195" s="106">
        <v>0</v>
      </c>
      <c r="AT195" s="106">
        <v>0</v>
      </c>
      <c r="AU195" s="106">
        <v>0</v>
      </c>
      <c r="AV195" s="106">
        <v>0</v>
      </c>
      <c r="AW195" s="106">
        <v>0</v>
      </c>
      <c r="AX195" s="106">
        <v>0</v>
      </c>
      <c r="AY195" s="106">
        <v>0</v>
      </c>
    </row>
    <row r="196" spans="1:51">
      <c r="A196" s="128"/>
      <c r="B196" s="129">
        <v>8</v>
      </c>
      <c r="C196" s="114">
        <v>0</v>
      </c>
      <c r="D196" s="114">
        <v>0</v>
      </c>
      <c r="E196" s="114">
        <v>0</v>
      </c>
      <c r="F196" s="114">
        <v>0</v>
      </c>
      <c r="G196" s="114">
        <v>0</v>
      </c>
      <c r="H196" s="114">
        <v>0</v>
      </c>
      <c r="I196" s="114">
        <v>0</v>
      </c>
      <c r="J196" s="114">
        <v>0</v>
      </c>
      <c r="K196" s="114">
        <v>0</v>
      </c>
      <c r="L196" s="114">
        <v>0</v>
      </c>
      <c r="M196" s="114">
        <v>0</v>
      </c>
      <c r="N196" s="114">
        <v>0</v>
      </c>
      <c r="O196" s="114">
        <v>0</v>
      </c>
      <c r="P196" s="114">
        <v>0</v>
      </c>
      <c r="Q196" s="114">
        <v>0</v>
      </c>
      <c r="R196" s="114">
        <v>0</v>
      </c>
      <c r="S196" s="114">
        <v>0</v>
      </c>
      <c r="T196" s="114">
        <v>0</v>
      </c>
      <c r="U196" s="114">
        <v>0</v>
      </c>
      <c r="V196" s="114">
        <v>0</v>
      </c>
      <c r="W196" s="114">
        <v>0</v>
      </c>
      <c r="X196" s="114">
        <v>0</v>
      </c>
      <c r="Y196" s="114">
        <v>0</v>
      </c>
      <c r="Z196" s="114">
        <v>0</v>
      </c>
      <c r="AA196" s="114">
        <v>0</v>
      </c>
      <c r="AB196" s="114">
        <v>0</v>
      </c>
      <c r="AC196" s="114">
        <v>0</v>
      </c>
      <c r="AD196" s="114">
        <v>0</v>
      </c>
      <c r="AE196" s="114">
        <v>0</v>
      </c>
      <c r="AF196" s="114">
        <v>0</v>
      </c>
      <c r="AG196" s="114">
        <v>0</v>
      </c>
      <c r="AH196" s="114">
        <v>0</v>
      </c>
      <c r="AI196" s="114">
        <v>0</v>
      </c>
      <c r="AJ196" s="114">
        <v>0</v>
      </c>
      <c r="AK196" s="114">
        <v>0</v>
      </c>
      <c r="AL196" s="114">
        <v>0</v>
      </c>
      <c r="AM196" s="114">
        <v>0</v>
      </c>
      <c r="AN196" s="114">
        <v>0</v>
      </c>
      <c r="AO196" s="114">
        <v>0</v>
      </c>
      <c r="AP196" s="114">
        <v>0</v>
      </c>
      <c r="AQ196" s="114">
        <v>0</v>
      </c>
      <c r="AR196" s="114">
        <v>0</v>
      </c>
      <c r="AS196" s="114">
        <v>0</v>
      </c>
      <c r="AT196" s="114">
        <v>0</v>
      </c>
      <c r="AU196" s="114">
        <v>0</v>
      </c>
      <c r="AV196" s="114">
        <v>0</v>
      </c>
      <c r="AW196" s="114">
        <v>0</v>
      </c>
      <c r="AX196" s="114">
        <v>0</v>
      </c>
      <c r="AY196" s="114">
        <v>0</v>
      </c>
    </row>
    <row r="197" spans="1:51">
      <c r="A197" s="131" t="s">
        <v>134</v>
      </c>
      <c r="B197" s="119">
        <v>1</v>
      </c>
      <c r="C197" s="106">
        <v>84.057800832886102</v>
      </c>
      <c r="D197" s="106">
        <v>84.057800832886102</v>
      </c>
      <c r="E197" s="106">
        <v>262.87869325683533</v>
      </c>
      <c r="F197" s="106">
        <v>262.87869325683533</v>
      </c>
      <c r="G197" s="106">
        <v>262.87869325683533</v>
      </c>
      <c r="H197" s="106">
        <v>262.87869325683533</v>
      </c>
      <c r="I197" s="106">
        <v>262.8786932568355</v>
      </c>
      <c r="J197" s="106">
        <v>318.72419648971601</v>
      </c>
      <c r="K197" s="106">
        <v>352</v>
      </c>
      <c r="L197" s="106">
        <v>348.32847332648458</v>
      </c>
      <c r="M197" s="106">
        <v>359.1564877974285</v>
      </c>
      <c r="N197" s="106">
        <v>262.8786932568355</v>
      </c>
      <c r="O197" s="106">
        <v>262.8786932568355</v>
      </c>
      <c r="P197" s="106">
        <v>262.8786932568355</v>
      </c>
      <c r="Q197" s="106">
        <v>262.8786932568355</v>
      </c>
      <c r="R197" s="106">
        <v>265.66165901364593</v>
      </c>
      <c r="S197" s="106">
        <v>340.07595709035337</v>
      </c>
      <c r="T197" s="106">
        <v>288.50198942272146</v>
      </c>
      <c r="U197" s="106">
        <v>311.15888460019448</v>
      </c>
      <c r="V197" s="106">
        <v>262.8786932568355</v>
      </c>
      <c r="W197" s="106">
        <v>262.8786932568355</v>
      </c>
      <c r="X197" s="106">
        <v>262.8786932568355</v>
      </c>
      <c r="Y197" s="106">
        <v>265.55889966960103</v>
      </c>
      <c r="Z197" s="106">
        <v>262.8786932568355</v>
      </c>
      <c r="AA197" s="106">
        <v>262.8786932568355</v>
      </c>
      <c r="AB197" s="106">
        <v>262.8786932568355</v>
      </c>
      <c r="AC197" s="106">
        <v>262.8786932568355</v>
      </c>
      <c r="AD197" s="106">
        <v>262.8786932568355</v>
      </c>
      <c r="AE197" s="106">
        <v>262.8786932568355</v>
      </c>
      <c r="AF197" s="106">
        <v>273.92594270901196</v>
      </c>
      <c r="AG197" s="106">
        <v>270.7827945319475</v>
      </c>
      <c r="AH197" s="106">
        <v>262.8786932568355</v>
      </c>
      <c r="AI197" s="106">
        <v>262.8786932568355</v>
      </c>
      <c r="AJ197" s="106">
        <v>262.8786932568355</v>
      </c>
      <c r="AK197" s="106">
        <v>262.8786932568355</v>
      </c>
      <c r="AL197" s="106">
        <v>262.8786932568355</v>
      </c>
      <c r="AM197" s="106">
        <v>262.8786932568355</v>
      </c>
      <c r="AN197" s="106">
        <v>262.8786932568355</v>
      </c>
      <c r="AO197" s="106">
        <v>262.8786932568355</v>
      </c>
      <c r="AP197" s="106">
        <v>296.61427403663373</v>
      </c>
      <c r="AQ197" s="106">
        <v>323.98950063882432</v>
      </c>
      <c r="AR197" s="106">
        <v>279.99843096740568</v>
      </c>
      <c r="AS197" s="106">
        <v>300.05788788172316</v>
      </c>
      <c r="AT197" s="106">
        <v>359.62256739636564</v>
      </c>
      <c r="AU197" s="106">
        <v>377.32510542330846</v>
      </c>
      <c r="AV197" s="106">
        <v>374.11241893334028</v>
      </c>
      <c r="AW197" s="106">
        <v>395.46554710921544</v>
      </c>
      <c r="AX197" s="106">
        <v>262.8786932568355</v>
      </c>
      <c r="AY197" s="106">
        <v>262.8786932568355</v>
      </c>
    </row>
    <row r="198" spans="1:51">
      <c r="A198" s="109"/>
      <c r="B198" s="119">
        <v>2</v>
      </c>
      <c r="C198" s="106">
        <v>0</v>
      </c>
      <c r="D198" s="106">
        <v>0</v>
      </c>
      <c r="E198" s="106">
        <v>0</v>
      </c>
      <c r="F198" s="106">
        <v>0</v>
      </c>
      <c r="G198" s="106">
        <v>0</v>
      </c>
      <c r="H198" s="106">
        <v>0</v>
      </c>
      <c r="I198" s="106">
        <v>0</v>
      </c>
      <c r="J198" s="106">
        <v>0</v>
      </c>
      <c r="K198" s="106">
        <v>0</v>
      </c>
      <c r="L198" s="106">
        <v>8.5384723447558599</v>
      </c>
      <c r="M198" s="106">
        <v>0</v>
      </c>
      <c r="N198" s="106">
        <v>0</v>
      </c>
      <c r="O198" s="106">
        <v>0</v>
      </c>
      <c r="P198" s="106">
        <v>0</v>
      </c>
      <c r="Q198" s="106">
        <v>0</v>
      </c>
      <c r="R198" s="106">
        <v>0</v>
      </c>
      <c r="S198" s="106">
        <v>0</v>
      </c>
      <c r="T198" s="106">
        <v>0</v>
      </c>
      <c r="U198" s="106">
        <v>0</v>
      </c>
      <c r="V198" s="106">
        <v>0</v>
      </c>
      <c r="W198" s="106">
        <v>0</v>
      </c>
      <c r="X198" s="106">
        <v>0</v>
      </c>
      <c r="Y198" s="106">
        <v>0</v>
      </c>
      <c r="Z198" s="106">
        <v>0</v>
      </c>
      <c r="AA198" s="106">
        <v>0</v>
      </c>
      <c r="AB198" s="106">
        <v>0</v>
      </c>
      <c r="AC198" s="106">
        <v>0</v>
      </c>
      <c r="AD198" s="106">
        <v>0</v>
      </c>
      <c r="AE198" s="106">
        <v>0</v>
      </c>
      <c r="AF198" s="106">
        <v>0</v>
      </c>
      <c r="AG198" s="106">
        <v>0</v>
      </c>
      <c r="AH198" s="106">
        <v>0</v>
      </c>
      <c r="AI198" s="106">
        <v>0</v>
      </c>
      <c r="AJ198" s="106">
        <v>0</v>
      </c>
      <c r="AK198" s="106">
        <v>0</v>
      </c>
      <c r="AL198" s="106">
        <v>0</v>
      </c>
      <c r="AM198" s="106">
        <v>0</v>
      </c>
      <c r="AN198" s="106">
        <v>0</v>
      </c>
      <c r="AO198" s="106">
        <v>0</v>
      </c>
      <c r="AP198" s="106">
        <v>0</v>
      </c>
      <c r="AQ198" s="106">
        <v>0</v>
      </c>
      <c r="AR198" s="106">
        <v>0</v>
      </c>
      <c r="AS198" s="106">
        <v>0</v>
      </c>
      <c r="AT198" s="106">
        <v>0</v>
      </c>
      <c r="AU198" s="106">
        <v>0</v>
      </c>
      <c r="AV198" s="106">
        <v>0</v>
      </c>
      <c r="AW198" s="106">
        <v>0</v>
      </c>
      <c r="AX198" s="106">
        <v>0</v>
      </c>
      <c r="AY198" s="106">
        <v>0</v>
      </c>
    </row>
    <row r="199" spans="1:51">
      <c r="A199" s="109"/>
      <c r="B199" s="119">
        <v>3</v>
      </c>
      <c r="C199" s="106">
        <v>0</v>
      </c>
      <c r="D199" s="106">
        <v>0</v>
      </c>
      <c r="E199" s="106">
        <v>0</v>
      </c>
      <c r="F199" s="106">
        <v>0</v>
      </c>
      <c r="G199" s="106">
        <v>0</v>
      </c>
      <c r="H199" s="106">
        <v>0</v>
      </c>
      <c r="I199" s="106">
        <v>0</v>
      </c>
      <c r="J199" s="106">
        <v>0</v>
      </c>
      <c r="K199" s="106">
        <v>0</v>
      </c>
      <c r="L199" s="106">
        <v>0</v>
      </c>
      <c r="M199" s="106">
        <v>0</v>
      </c>
      <c r="N199" s="106">
        <v>0</v>
      </c>
      <c r="O199" s="106">
        <v>0</v>
      </c>
      <c r="P199" s="106">
        <v>0</v>
      </c>
      <c r="Q199" s="106">
        <v>0</v>
      </c>
      <c r="R199" s="106">
        <v>0</v>
      </c>
      <c r="S199" s="106">
        <v>0</v>
      </c>
      <c r="T199" s="106">
        <v>0</v>
      </c>
      <c r="U199" s="106">
        <v>0</v>
      </c>
      <c r="V199" s="106">
        <v>0</v>
      </c>
      <c r="W199" s="106">
        <v>0</v>
      </c>
      <c r="X199" s="106">
        <v>0</v>
      </c>
      <c r="Y199" s="106">
        <v>0</v>
      </c>
      <c r="Z199" s="106">
        <v>0</v>
      </c>
      <c r="AA199" s="106">
        <v>0</v>
      </c>
      <c r="AB199" s="106">
        <v>0</v>
      </c>
      <c r="AC199" s="106">
        <v>0</v>
      </c>
      <c r="AD199" s="106">
        <v>0</v>
      </c>
      <c r="AE199" s="106">
        <v>0</v>
      </c>
      <c r="AF199" s="106">
        <v>0</v>
      </c>
      <c r="AG199" s="106">
        <v>0</v>
      </c>
      <c r="AH199" s="106">
        <v>0</v>
      </c>
      <c r="AI199" s="106">
        <v>0</v>
      </c>
      <c r="AJ199" s="106">
        <v>0</v>
      </c>
      <c r="AK199" s="106">
        <v>0</v>
      </c>
      <c r="AL199" s="106">
        <v>0</v>
      </c>
      <c r="AM199" s="106">
        <v>0</v>
      </c>
      <c r="AN199" s="106">
        <v>0</v>
      </c>
      <c r="AO199" s="106">
        <v>0</v>
      </c>
      <c r="AP199" s="106">
        <v>0</v>
      </c>
      <c r="AQ199" s="106">
        <v>0</v>
      </c>
      <c r="AR199" s="106">
        <v>0</v>
      </c>
      <c r="AS199" s="106">
        <v>0</v>
      </c>
      <c r="AT199" s="106">
        <v>0</v>
      </c>
      <c r="AU199" s="106">
        <v>0</v>
      </c>
      <c r="AV199" s="106">
        <v>0</v>
      </c>
      <c r="AW199" s="106">
        <v>0</v>
      </c>
      <c r="AX199" s="106">
        <v>0</v>
      </c>
      <c r="AY199" s="106">
        <v>0</v>
      </c>
    </row>
    <row r="200" spans="1:51">
      <c r="A200" s="109"/>
      <c r="B200" s="120">
        <v>4</v>
      </c>
      <c r="C200" s="106">
        <v>0</v>
      </c>
      <c r="D200" s="106">
        <v>0</v>
      </c>
      <c r="E200" s="106">
        <v>0</v>
      </c>
      <c r="F200" s="106">
        <v>0</v>
      </c>
      <c r="G200" s="106">
        <v>0</v>
      </c>
      <c r="H200" s="106">
        <v>0</v>
      </c>
      <c r="I200" s="106">
        <v>0</v>
      </c>
      <c r="J200" s="106">
        <v>0</v>
      </c>
      <c r="K200" s="106">
        <v>0</v>
      </c>
      <c r="L200" s="106">
        <v>0</v>
      </c>
      <c r="M200" s="106">
        <v>0</v>
      </c>
      <c r="N200" s="106">
        <v>0</v>
      </c>
      <c r="O200" s="106">
        <v>0</v>
      </c>
      <c r="P200" s="106">
        <v>0</v>
      </c>
      <c r="Q200" s="106">
        <v>0</v>
      </c>
      <c r="R200" s="106">
        <v>0</v>
      </c>
      <c r="S200" s="106">
        <v>0</v>
      </c>
      <c r="T200" s="106">
        <v>0</v>
      </c>
      <c r="U200" s="106">
        <v>0</v>
      </c>
      <c r="V200" s="106">
        <v>0</v>
      </c>
      <c r="W200" s="106">
        <v>0</v>
      </c>
      <c r="X200" s="106">
        <v>0</v>
      </c>
      <c r="Y200" s="106">
        <v>0</v>
      </c>
      <c r="Z200" s="106">
        <v>0</v>
      </c>
      <c r="AA200" s="106">
        <v>0</v>
      </c>
      <c r="AB200" s="106">
        <v>0</v>
      </c>
      <c r="AC200" s="106">
        <v>0</v>
      </c>
      <c r="AD200" s="106">
        <v>0</v>
      </c>
      <c r="AE200" s="106">
        <v>0</v>
      </c>
      <c r="AF200" s="106">
        <v>0</v>
      </c>
      <c r="AG200" s="106">
        <v>0</v>
      </c>
      <c r="AH200" s="106">
        <v>0</v>
      </c>
      <c r="AI200" s="106">
        <v>0</v>
      </c>
      <c r="AJ200" s="106">
        <v>0</v>
      </c>
      <c r="AK200" s="106">
        <v>0</v>
      </c>
      <c r="AL200" s="106">
        <v>0</v>
      </c>
      <c r="AM200" s="106">
        <v>0</v>
      </c>
      <c r="AN200" s="106">
        <v>0</v>
      </c>
      <c r="AO200" s="106">
        <v>0</v>
      </c>
      <c r="AP200" s="106">
        <v>0</v>
      </c>
      <c r="AQ200" s="106">
        <v>0</v>
      </c>
      <c r="AR200" s="106">
        <v>0</v>
      </c>
      <c r="AS200" s="106">
        <v>0</v>
      </c>
      <c r="AT200" s="106">
        <v>0</v>
      </c>
      <c r="AU200" s="106">
        <v>0</v>
      </c>
      <c r="AV200" s="106">
        <v>0</v>
      </c>
      <c r="AW200" s="106">
        <v>0</v>
      </c>
      <c r="AX200" s="106">
        <v>0</v>
      </c>
      <c r="AY200" s="106">
        <v>0</v>
      </c>
    </row>
    <row r="201" spans="1:51">
      <c r="A201" s="109"/>
      <c r="B201" s="120">
        <v>5</v>
      </c>
      <c r="C201" s="106">
        <v>0</v>
      </c>
      <c r="D201" s="106">
        <v>0</v>
      </c>
      <c r="E201" s="106">
        <v>0</v>
      </c>
      <c r="F201" s="106">
        <v>0</v>
      </c>
      <c r="G201" s="106">
        <v>0</v>
      </c>
      <c r="H201" s="106">
        <v>0</v>
      </c>
      <c r="I201" s="106">
        <v>0</v>
      </c>
      <c r="J201" s="106">
        <v>0</v>
      </c>
      <c r="K201" s="106">
        <v>0</v>
      </c>
      <c r="L201" s="106">
        <v>0</v>
      </c>
      <c r="M201" s="106">
        <v>0</v>
      </c>
      <c r="N201" s="106">
        <v>0</v>
      </c>
      <c r="O201" s="106">
        <v>0</v>
      </c>
      <c r="P201" s="106">
        <v>0</v>
      </c>
      <c r="Q201" s="106">
        <v>0</v>
      </c>
      <c r="R201" s="106">
        <v>0</v>
      </c>
      <c r="S201" s="106">
        <v>0</v>
      </c>
      <c r="T201" s="106">
        <v>0</v>
      </c>
      <c r="U201" s="106">
        <v>0</v>
      </c>
      <c r="V201" s="106">
        <v>0</v>
      </c>
      <c r="W201" s="106">
        <v>0</v>
      </c>
      <c r="X201" s="106">
        <v>0</v>
      </c>
      <c r="Y201" s="106">
        <v>0</v>
      </c>
      <c r="Z201" s="106">
        <v>0</v>
      </c>
      <c r="AA201" s="106">
        <v>0</v>
      </c>
      <c r="AB201" s="106">
        <v>0</v>
      </c>
      <c r="AC201" s="106">
        <v>0</v>
      </c>
      <c r="AD201" s="106">
        <v>0</v>
      </c>
      <c r="AE201" s="106">
        <v>0</v>
      </c>
      <c r="AF201" s="106">
        <v>0</v>
      </c>
      <c r="AG201" s="106">
        <v>0</v>
      </c>
      <c r="AH201" s="106">
        <v>0</v>
      </c>
      <c r="AI201" s="106">
        <v>0</v>
      </c>
      <c r="AJ201" s="106">
        <v>0</v>
      </c>
      <c r="AK201" s="106">
        <v>0</v>
      </c>
      <c r="AL201" s="106">
        <v>0</v>
      </c>
      <c r="AM201" s="106">
        <v>0</v>
      </c>
      <c r="AN201" s="106">
        <v>0</v>
      </c>
      <c r="AO201" s="106">
        <v>0</v>
      </c>
      <c r="AP201" s="106">
        <v>0</v>
      </c>
      <c r="AQ201" s="106">
        <v>0</v>
      </c>
      <c r="AR201" s="106">
        <v>0</v>
      </c>
      <c r="AS201" s="106">
        <v>0</v>
      </c>
      <c r="AT201" s="106">
        <v>0</v>
      </c>
      <c r="AU201" s="106">
        <v>0</v>
      </c>
      <c r="AV201" s="106">
        <v>0</v>
      </c>
      <c r="AW201" s="106">
        <v>0</v>
      </c>
      <c r="AX201" s="106">
        <v>0</v>
      </c>
      <c r="AY201" s="106">
        <v>0</v>
      </c>
    </row>
    <row r="202" spans="1:51">
      <c r="A202" s="109"/>
      <c r="B202" s="120">
        <v>6</v>
      </c>
      <c r="C202" s="106">
        <v>0</v>
      </c>
      <c r="D202" s="106">
        <v>0</v>
      </c>
      <c r="E202" s="106">
        <v>0</v>
      </c>
      <c r="F202" s="106">
        <v>0</v>
      </c>
      <c r="G202" s="106">
        <v>0</v>
      </c>
      <c r="H202" s="106">
        <v>0</v>
      </c>
      <c r="I202" s="106">
        <v>0</v>
      </c>
      <c r="J202" s="106">
        <v>0</v>
      </c>
      <c r="K202" s="106">
        <v>0</v>
      </c>
      <c r="L202" s="106">
        <v>0</v>
      </c>
      <c r="M202" s="106">
        <v>0</v>
      </c>
      <c r="N202" s="106">
        <v>0</v>
      </c>
      <c r="O202" s="106">
        <v>0</v>
      </c>
      <c r="P202" s="106">
        <v>0</v>
      </c>
      <c r="Q202" s="106">
        <v>0</v>
      </c>
      <c r="R202" s="106">
        <v>0</v>
      </c>
      <c r="S202" s="106">
        <v>0</v>
      </c>
      <c r="T202" s="106">
        <v>0</v>
      </c>
      <c r="U202" s="106">
        <v>0</v>
      </c>
      <c r="V202" s="106">
        <v>0</v>
      </c>
      <c r="W202" s="106">
        <v>0</v>
      </c>
      <c r="X202" s="106">
        <v>0</v>
      </c>
      <c r="Y202" s="106">
        <v>0</v>
      </c>
      <c r="Z202" s="106">
        <v>0</v>
      </c>
      <c r="AA202" s="106">
        <v>0</v>
      </c>
      <c r="AB202" s="106">
        <v>0</v>
      </c>
      <c r="AC202" s="106">
        <v>0</v>
      </c>
      <c r="AD202" s="106">
        <v>0</v>
      </c>
      <c r="AE202" s="106">
        <v>0</v>
      </c>
      <c r="AF202" s="106">
        <v>0</v>
      </c>
      <c r="AG202" s="106">
        <v>0</v>
      </c>
      <c r="AH202" s="106">
        <v>0</v>
      </c>
      <c r="AI202" s="106">
        <v>0</v>
      </c>
      <c r="AJ202" s="106">
        <v>0</v>
      </c>
      <c r="AK202" s="106">
        <v>0</v>
      </c>
      <c r="AL202" s="106">
        <v>0</v>
      </c>
      <c r="AM202" s="106">
        <v>0</v>
      </c>
      <c r="AN202" s="106">
        <v>0</v>
      </c>
      <c r="AO202" s="106">
        <v>0</v>
      </c>
      <c r="AP202" s="106">
        <v>0</v>
      </c>
      <c r="AQ202" s="106">
        <v>0</v>
      </c>
      <c r="AR202" s="106">
        <v>0</v>
      </c>
      <c r="AS202" s="106">
        <v>0</v>
      </c>
      <c r="AT202" s="106">
        <v>0</v>
      </c>
      <c r="AU202" s="106">
        <v>0</v>
      </c>
      <c r="AV202" s="106">
        <v>0</v>
      </c>
      <c r="AW202" s="106">
        <v>0</v>
      </c>
      <c r="AX202" s="106">
        <v>0</v>
      </c>
      <c r="AY202" s="106">
        <v>0</v>
      </c>
    </row>
    <row r="203" spans="1:51">
      <c r="A203" s="109"/>
      <c r="B203" s="127">
        <v>7</v>
      </c>
      <c r="C203" s="106">
        <v>0</v>
      </c>
      <c r="D203" s="106">
        <v>0</v>
      </c>
      <c r="E203" s="106">
        <v>0</v>
      </c>
      <c r="F203" s="106">
        <v>0</v>
      </c>
      <c r="G203" s="106">
        <v>0</v>
      </c>
      <c r="H203" s="106">
        <v>0</v>
      </c>
      <c r="I203" s="106">
        <v>0</v>
      </c>
      <c r="J203" s="106">
        <v>0</v>
      </c>
      <c r="K203" s="106">
        <v>0</v>
      </c>
      <c r="L203" s="106">
        <v>0</v>
      </c>
      <c r="M203" s="106">
        <v>0</v>
      </c>
      <c r="N203" s="106">
        <v>0</v>
      </c>
      <c r="O203" s="106">
        <v>0</v>
      </c>
      <c r="P203" s="106">
        <v>0</v>
      </c>
      <c r="Q203" s="106">
        <v>0</v>
      </c>
      <c r="R203" s="106">
        <v>0</v>
      </c>
      <c r="S203" s="106">
        <v>0</v>
      </c>
      <c r="T203" s="106">
        <v>0</v>
      </c>
      <c r="U203" s="106">
        <v>0</v>
      </c>
      <c r="V203" s="106">
        <v>0</v>
      </c>
      <c r="W203" s="106">
        <v>0</v>
      </c>
      <c r="X203" s="106">
        <v>0</v>
      </c>
      <c r="Y203" s="106">
        <v>0</v>
      </c>
      <c r="Z203" s="106">
        <v>0</v>
      </c>
      <c r="AA203" s="106">
        <v>0</v>
      </c>
      <c r="AB203" s="106">
        <v>0</v>
      </c>
      <c r="AC203" s="106">
        <v>0</v>
      </c>
      <c r="AD203" s="106">
        <v>0</v>
      </c>
      <c r="AE203" s="106">
        <v>0</v>
      </c>
      <c r="AF203" s="106">
        <v>0</v>
      </c>
      <c r="AG203" s="106">
        <v>0</v>
      </c>
      <c r="AH203" s="106">
        <v>0</v>
      </c>
      <c r="AI203" s="106">
        <v>0</v>
      </c>
      <c r="AJ203" s="106">
        <v>0</v>
      </c>
      <c r="AK203" s="106">
        <v>0</v>
      </c>
      <c r="AL203" s="106">
        <v>0</v>
      </c>
      <c r="AM203" s="106">
        <v>0</v>
      </c>
      <c r="AN203" s="106">
        <v>0</v>
      </c>
      <c r="AO203" s="106">
        <v>0</v>
      </c>
      <c r="AP203" s="106">
        <v>0</v>
      </c>
      <c r="AQ203" s="106">
        <v>0</v>
      </c>
      <c r="AR203" s="106">
        <v>0</v>
      </c>
      <c r="AS203" s="106">
        <v>0</v>
      </c>
      <c r="AT203" s="106">
        <v>0</v>
      </c>
      <c r="AU203" s="106">
        <v>0</v>
      </c>
      <c r="AV203" s="106">
        <v>0</v>
      </c>
      <c r="AW203" s="106">
        <v>0</v>
      </c>
      <c r="AX203" s="106">
        <v>0</v>
      </c>
      <c r="AY203" s="106">
        <v>0</v>
      </c>
    </row>
    <row r="204" spans="1:51">
      <c r="A204" s="109"/>
      <c r="B204" s="127">
        <v>8</v>
      </c>
      <c r="C204" s="106">
        <v>0</v>
      </c>
      <c r="D204" s="106">
        <v>0</v>
      </c>
      <c r="E204" s="106">
        <v>0</v>
      </c>
      <c r="F204" s="106">
        <v>0</v>
      </c>
      <c r="G204" s="106">
        <v>0</v>
      </c>
      <c r="H204" s="106">
        <v>0</v>
      </c>
      <c r="I204" s="106">
        <v>0</v>
      </c>
      <c r="J204" s="106">
        <v>0</v>
      </c>
      <c r="K204" s="106">
        <v>0</v>
      </c>
      <c r="L204" s="106">
        <v>0</v>
      </c>
      <c r="M204" s="106">
        <v>0</v>
      </c>
      <c r="N204" s="106">
        <v>0</v>
      </c>
      <c r="O204" s="106">
        <v>0</v>
      </c>
      <c r="P204" s="106">
        <v>0</v>
      </c>
      <c r="Q204" s="106">
        <v>0</v>
      </c>
      <c r="R204" s="106">
        <v>0</v>
      </c>
      <c r="S204" s="106">
        <v>0</v>
      </c>
      <c r="T204" s="106">
        <v>0</v>
      </c>
      <c r="U204" s="106">
        <v>0</v>
      </c>
      <c r="V204" s="106">
        <v>0</v>
      </c>
      <c r="W204" s="106">
        <v>0</v>
      </c>
      <c r="X204" s="106">
        <v>0</v>
      </c>
      <c r="Y204" s="106">
        <v>0</v>
      </c>
      <c r="Z204" s="106">
        <v>0</v>
      </c>
      <c r="AA204" s="106">
        <v>0</v>
      </c>
      <c r="AB204" s="106">
        <v>0</v>
      </c>
      <c r="AC204" s="106">
        <v>0</v>
      </c>
      <c r="AD204" s="106">
        <v>0</v>
      </c>
      <c r="AE204" s="106">
        <v>0</v>
      </c>
      <c r="AF204" s="106">
        <v>0</v>
      </c>
      <c r="AG204" s="106">
        <v>0</v>
      </c>
      <c r="AH204" s="106">
        <v>0</v>
      </c>
      <c r="AI204" s="106">
        <v>0</v>
      </c>
      <c r="AJ204" s="106">
        <v>0</v>
      </c>
      <c r="AK204" s="106">
        <v>0</v>
      </c>
      <c r="AL204" s="106">
        <v>0</v>
      </c>
      <c r="AM204" s="106">
        <v>0</v>
      </c>
      <c r="AN204" s="106">
        <v>0</v>
      </c>
      <c r="AO204" s="106">
        <v>0</v>
      </c>
      <c r="AP204" s="106">
        <v>0</v>
      </c>
      <c r="AQ204" s="106">
        <v>0</v>
      </c>
      <c r="AR204" s="106">
        <v>0</v>
      </c>
      <c r="AS204" s="106">
        <v>0</v>
      </c>
      <c r="AT204" s="106">
        <v>0</v>
      </c>
      <c r="AU204" s="106">
        <v>0</v>
      </c>
      <c r="AV204" s="106">
        <v>0</v>
      </c>
      <c r="AW204" s="106">
        <v>0</v>
      </c>
      <c r="AX204" s="106">
        <v>0</v>
      </c>
      <c r="AY204" s="106">
        <v>0</v>
      </c>
    </row>
    <row r="205" spans="1:51">
      <c r="A205" s="109"/>
      <c r="B205" s="127">
        <v>9</v>
      </c>
      <c r="C205" s="106">
        <v>0</v>
      </c>
      <c r="D205" s="106">
        <v>0</v>
      </c>
      <c r="E205" s="106">
        <v>0</v>
      </c>
      <c r="F205" s="106">
        <v>0</v>
      </c>
      <c r="G205" s="106">
        <v>0</v>
      </c>
      <c r="H205" s="106">
        <v>0</v>
      </c>
      <c r="I205" s="106">
        <v>0</v>
      </c>
      <c r="J205" s="106">
        <v>0</v>
      </c>
      <c r="K205" s="106">
        <v>0</v>
      </c>
      <c r="L205" s="106">
        <v>0</v>
      </c>
      <c r="M205" s="106">
        <v>0</v>
      </c>
      <c r="N205" s="106">
        <v>0</v>
      </c>
      <c r="O205" s="106">
        <v>0</v>
      </c>
      <c r="P205" s="106">
        <v>0</v>
      </c>
      <c r="Q205" s="106">
        <v>0</v>
      </c>
      <c r="R205" s="106">
        <v>0</v>
      </c>
      <c r="S205" s="106">
        <v>0</v>
      </c>
      <c r="T205" s="106">
        <v>0</v>
      </c>
      <c r="U205" s="106">
        <v>0</v>
      </c>
      <c r="V205" s="106">
        <v>0</v>
      </c>
      <c r="W205" s="106">
        <v>0</v>
      </c>
      <c r="X205" s="106">
        <v>0</v>
      </c>
      <c r="Y205" s="106">
        <v>0</v>
      </c>
      <c r="Z205" s="106">
        <v>0</v>
      </c>
      <c r="AA205" s="106">
        <v>0</v>
      </c>
      <c r="AB205" s="106">
        <v>0</v>
      </c>
      <c r="AC205" s="106">
        <v>0</v>
      </c>
      <c r="AD205" s="106">
        <v>0</v>
      </c>
      <c r="AE205" s="106">
        <v>0</v>
      </c>
      <c r="AF205" s="106">
        <v>0</v>
      </c>
      <c r="AG205" s="106">
        <v>0</v>
      </c>
      <c r="AH205" s="106">
        <v>0</v>
      </c>
      <c r="AI205" s="106">
        <v>0</v>
      </c>
      <c r="AJ205" s="106">
        <v>0</v>
      </c>
      <c r="AK205" s="106">
        <v>0</v>
      </c>
      <c r="AL205" s="106">
        <v>0</v>
      </c>
      <c r="AM205" s="106">
        <v>0</v>
      </c>
      <c r="AN205" s="106">
        <v>0</v>
      </c>
      <c r="AO205" s="106">
        <v>0</v>
      </c>
      <c r="AP205" s="106">
        <v>0</v>
      </c>
      <c r="AQ205" s="106">
        <v>0</v>
      </c>
      <c r="AR205" s="106">
        <v>0</v>
      </c>
      <c r="AS205" s="106">
        <v>0</v>
      </c>
      <c r="AT205" s="106">
        <v>0</v>
      </c>
      <c r="AU205" s="106">
        <v>0</v>
      </c>
      <c r="AV205" s="106">
        <v>0</v>
      </c>
      <c r="AW205" s="106">
        <v>0</v>
      </c>
      <c r="AX205" s="106">
        <v>0</v>
      </c>
      <c r="AY205" s="106">
        <v>0</v>
      </c>
    </row>
    <row r="206" spans="1:51">
      <c r="A206" s="109"/>
      <c r="B206" s="130">
        <v>10</v>
      </c>
      <c r="C206" s="106">
        <v>0</v>
      </c>
      <c r="D206" s="106">
        <v>0</v>
      </c>
      <c r="E206" s="106">
        <v>0</v>
      </c>
      <c r="F206" s="106">
        <v>0</v>
      </c>
      <c r="G206" s="106">
        <v>0</v>
      </c>
      <c r="H206" s="106">
        <v>0</v>
      </c>
      <c r="I206" s="106">
        <v>0</v>
      </c>
      <c r="J206" s="106">
        <v>0</v>
      </c>
      <c r="K206" s="106">
        <v>0</v>
      </c>
      <c r="L206" s="106">
        <v>0</v>
      </c>
      <c r="M206" s="106">
        <v>0</v>
      </c>
      <c r="N206" s="106">
        <v>0</v>
      </c>
      <c r="O206" s="106">
        <v>0</v>
      </c>
      <c r="P206" s="106">
        <v>0</v>
      </c>
      <c r="Q206" s="106">
        <v>0</v>
      </c>
      <c r="R206" s="106">
        <v>0</v>
      </c>
      <c r="S206" s="106">
        <v>0</v>
      </c>
      <c r="T206" s="106">
        <v>0</v>
      </c>
      <c r="U206" s="106">
        <v>0</v>
      </c>
      <c r="V206" s="106">
        <v>0</v>
      </c>
      <c r="W206" s="106">
        <v>0</v>
      </c>
      <c r="X206" s="106">
        <v>0</v>
      </c>
      <c r="Y206" s="106">
        <v>0</v>
      </c>
      <c r="Z206" s="106">
        <v>0</v>
      </c>
      <c r="AA206" s="106">
        <v>0</v>
      </c>
      <c r="AB206" s="106">
        <v>0</v>
      </c>
      <c r="AC206" s="106">
        <v>0</v>
      </c>
      <c r="AD206" s="106">
        <v>0</v>
      </c>
      <c r="AE206" s="106">
        <v>0</v>
      </c>
      <c r="AF206" s="106">
        <v>0</v>
      </c>
      <c r="AG206" s="106">
        <v>0</v>
      </c>
      <c r="AH206" s="106">
        <v>0</v>
      </c>
      <c r="AI206" s="106">
        <v>0</v>
      </c>
      <c r="AJ206" s="106">
        <v>0</v>
      </c>
      <c r="AK206" s="106">
        <v>0</v>
      </c>
      <c r="AL206" s="106">
        <v>0</v>
      </c>
      <c r="AM206" s="106">
        <v>0</v>
      </c>
      <c r="AN206" s="106">
        <v>0</v>
      </c>
      <c r="AO206" s="106">
        <v>0</v>
      </c>
      <c r="AP206" s="106">
        <v>0</v>
      </c>
      <c r="AQ206" s="106">
        <v>0</v>
      </c>
      <c r="AR206" s="106">
        <v>0</v>
      </c>
      <c r="AS206" s="106">
        <v>0</v>
      </c>
      <c r="AT206" s="106">
        <v>0</v>
      </c>
      <c r="AU206" s="106">
        <v>0</v>
      </c>
      <c r="AV206" s="106">
        <v>0</v>
      </c>
      <c r="AW206" s="106">
        <v>0</v>
      </c>
      <c r="AX206" s="106">
        <v>0</v>
      </c>
      <c r="AY206" s="106">
        <v>0</v>
      </c>
    </row>
    <row r="207" spans="1:51">
      <c r="A207" s="109"/>
      <c r="B207" s="130">
        <v>11</v>
      </c>
      <c r="C207" s="106">
        <v>0</v>
      </c>
      <c r="D207" s="106">
        <v>0</v>
      </c>
      <c r="E207" s="106">
        <v>0</v>
      </c>
      <c r="F207" s="106">
        <v>0</v>
      </c>
      <c r="G207" s="106">
        <v>0</v>
      </c>
      <c r="H207" s="106">
        <v>0</v>
      </c>
      <c r="I207" s="106">
        <v>0</v>
      </c>
      <c r="J207" s="106">
        <v>0</v>
      </c>
      <c r="K207" s="106">
        <v>0</v>
      </c>
      <c r="L207" s="106">
        <v>0</v>
      </c>
      <c r="M207" s="106">
        <v>0</v>
      </c>
      <c r="N207" s="106">
        <v>0</v>
      </c>
      <c r="O207" s="106">
        <v>0</v>
      </c>
      <c r="P207" s="106">
        <v>0</v>
      </c>
      <c r="Q207" s="106">
        <v>0</v>
      </c>
      <c r="R207" s="106">
        <v>0</v>
      </c>
      <c r="S207" s="106">
        <v>0</v>
      </c>
      <c r="T207" s="106">
        <v>0</v>
      </c>
      <c r="U207" s="106">
        <v>0</v>
      </c>
      <c r="V207" s="106">
        <v>0</v>
      </c>
      <c r="W207" s="106">
        <v>0</v>
      </c>
      <c r="X207" s="106">
        <v>0</v>
      </c>
      <c r="Y207" s="106">
        <v>0</v>
      </c>
      <c r="Z207" s="106">
        <v>0</v>
      </c>
      <c r="AA207" s="106">
        <v>0</v>
      </c>
      <c r="AB207" s="106">
        <v>0</v>
      </c>
      <c r="AC207" s="106">
        <v>0</v>
      </c>
      <c r="AD207" s="106">
        <v>0</v>
      </c>
      <c r="AE207" s="106">
        <v>0</v>
      </c>
      <c r="AF207" s="106">
        <v>0</v>
      </c>
      <c r="AG207" s="106">
        <v>0</v>
      </c>
      <c r="AH207" s="106">
        <v>0</v>
      </c>
      <c r="AI207" s="106">
        <v>0</v>
      </c>
      <c r="AJ207" s="106">
        <v>0</v>
      </c>
      <c r="AK207" s="106">
        <v>0</v>
      </c>
      <c r="AL207" s="106">
        <v>0</v>
      </c>
      <c r="AM207" s="106">
        <v>0</v>
      </c>
      <c r="AN207" s="106">
        <v>0</v>
      </c>
      <c r="AO207" s="106">
        <v>0</v>
      </c>
      <c r="AP207" s="106">
        <v>0</v>
      </c>
      <c r="AQ207" s="106">
        <v>0</v>
      </c>
      <c r="AR207" s="106">
        <v>0</v>
      </c>
      <c r="AS207" s="106">
        <v>0</v>
      </c>
      <c r="AT207" s="106">
        <v>0</v>
      </c>
      <c r="AU207" s="106">
        <v>0</v>
      </c>
      <c r="AV207" s="106">
        <v>0</v>
      </c>
      <c r="AW207" s="106">
        <v>0</v>
      </c>
      <c r="AX207" s="106">
        <v>0</v>
      </c>
      <c r="AY207" s="106">
        <v>0</v>
      </c>
    </row>
    <row r="208" spans="1:51">
      <c r="A208" s="109"/>
      <c r="B208" s="130">
        <v>12</v>
      </c>
      <c r="C208" s="106">
        <v>0</v>
      </c>
      <c r="D208" s="106">
        <v>0</v>
      </c>
      <c r="E208" s="106">
        <v>0</v>
      </c>
      <c r="F208" s="106">
        <v>0</v>
      </c>
      <c r="G208" s="106">
        <v>0</v>
      </c>
      <c r="H208" s="106">
        <v>0</v>
      </c>
      <c r="I208" s="106">
        <v>0</v>
      </c>
      <c r="J208" s="106">
        <v>0</v>
      </c>
      <c r="K208" s="106">
        <v>0</v>
      </c>
      <c r="L208" s="106">
        <v>0</v>
      </c>
      <c r="M208" s="106">
        <v>0</v>
      </c>
      <c r="N208" s="106">
        <v>0</v>
      </c>
      <c r="O208" s="106">
        <v>0</v>
      </c>
      <c r="P208" s="106">
        <v>0</v>
      </c>
      <c r="Q208" s="106">
        <v>0</v>
      </c>
      <c r="R208" s="106">
        <v>0</v>
      </c>
      <c r="S208" s="106">
        <v>0</v>
      </c>
      <c r="T208" s="106">
        <v>0</v>
      </c>
      <c r="U208" s="106">
        <v>0</v>
      </c>
      <c r="V208" s="106">
        <v>0</v>
      </c>
      <c r="W208" s="106">
        <v>0</v>
      </c>
      <c r="X208" s="106">
        <v>0</v>
      </c>
      <c r="Y208" s="106">
        <v>0</v>
      </c>
      <c r="Z208" s="106">
        <v>0</v>
      </c>
      <c r="AA208" s="106">
        <v>0</v>
      </c>
      <c r="AB208" s="106">
        <v>0</v>
      </c>
      <c r="AC208" s="106">
        <v>0</v>
      </c>
      <c r="AD208" s="106">
        <v>0</v>
      </c>
      <c r="AE208" s="106">
        <v>0</v>
      </c>
      <c r="AF208" s="106">
        <v>0</v>
      </c>
      <c r="AG208" s="106">
        <v>0</v>
      </c>
      <c r="AH208" s="106">
        <v>0</v>
      </c>
      <c r="AI208" s="106">
        <v>0</v>
      </c>
      <c r="AJ208" s="106">
        <v>0</v>
      </c>
      <c r="AK208" s="106">
        <v>0</v>
      </c>
      <c r="AL208" s="106">
        <v>0</v>
      </c>
      <c r="AM208" s="106">
        <v>0</v>
      </c>
      <c r="AN208" s="106">
        <v>0</v>
      </c>
      <c r="AO208" s="106">
        <v>0</v>
      </c>
      <c r="AP208" s="106">
        <v>0</v>
      </c>
      <c r="AQ208" s="106">
        <v>0</v>
      </c>
      <c r="AR208" s="106">
        <v>0</v>
      </c>
      <c r="AS208" s="106">
        <v>0</v>
      </c>
      <c r="AT208" s="106">
        <v>0</v>
      </c>
      <c r="AU208" s="106">
        <v>0</v>
      </c>
      <c r="AV208" s="106">
        <v>0</v>
      </c>
      <c r="AW208" s="106">
        <v>0</v>
      </c>
      <c r="AX208" s="106">
        <v>0</v>
      </c>
      <c r="AY208" s="106">
        <v>0</v>
      </c>
    </row>
    <row r="209" spans="1:51">
      <c r="A209" s="126" t="s">
        <v>123</v>
      </c>
      <c r="B209" s="123">
        <v>1</v>
      </c>
      <c r="C209" s="124">
        <v>122.90194380546895</v>
      </c>
      <c r="D209" s="124">
        <v>463.36382284084272</v>
      </c>
      <c r="E209" s="124">
        <v>463.36382284084272</v>
      </c>
      <c r="F209" s="124">
        <v>463.36382284084272</v>
      </c>
      <c r="G209" s="124">
        <v>463.36382284084272</v>
      </c>
      <c r="H209" s="124">
        <v>309.08209586587179</v>
      </c>
      <c r="I209" s="124">
        <v>193.56377625790978</v>
      </c>
      <c r="J209" s="124">
        <v>227.29576228812019</v>
      </c>
      <c r="K209" s="124">
        <v>197.38171951692672</v>
      </c>
      <c r="L209" s="124">
        <v>463.36382284084254</v>
      </c>
      <c r="M209" s="124">
        <v>463.36382284084254</v>
      </c>
      <c r="N209" s="124">
        <v>463.36382284084254</v>
      </c>
      <c r="O209" s="124">
        <v>463.36382284084254</v>
      </c>
      <c r="P209" s="124">
        <v>455.67545514394027</v>
      </c>
      <c r="Q209" s="124">
        <v>250.09459805990824</v>
      </c>
      <c r="R209" s="124">
        <v>392.5755560258973</v>
      </c>
      <c r="S209" s="124">
        <v>329.98242473482981</v>
      </c>
      <c r="T209" s="124">
        <v>463.36382284084254</v>
      </c>
      <c r="U209" s="124">
        <v>463.36382284084254</v>
      </c>
      <c r="V209" s="124">
        <v>463.36382284084254</v>
      </c>
      <c r="W209" s="124">
        <v>455.95934351711799</v>
      </c>
      <c r="X209" s="124">
        <v>463.36382284084254</v>
      </c>
      <c r="Y209" s="124">
        <v>463.36382284084254</v>
      </c>
      <c r="Z209" s="124">
        <v>463.36382284084254</v>
      </c>
      <c r="AA209" s="124">
        <v>463.36382284084254</v>
      </c>
      <c r="AB209" s="124">
        <v>463.36382284084254</v>
      </c>
      <c r="AC209" s="124">
        <v>463.36382284084254</v>
      </c>
      <c r="AD209" s="124">
        <v>432.84410996982348</v>
      </c>
      <c r="AE209" s="124">
        <v>441.52753658115739</v>
      </c>
      <c r="AF209" s="124">
        <v>463.36382284084254</v>
      </c>
      <c r="AG209" s="124">
        <v>463.36382284084254</v>
      </c>
      <c r="AH209" s="124">
        <v>463.36382284084254</v>
      </c>
      <c r="AI209" s="124">
        <v>463.36382284084254</v>
      </c>
      <c r="AJ209" s="124">
        <v>463.36382284084254</v>
      </c>
      <c r="AK209" s="124">
        <v>463.36382284084254</v>
      </c>
      <c r="AL209" s="124">
        <v>463.36382284084254</v>
      </c>
      <c r="AM209" s="124">
        <v>463.36382284084254</v>
      </c>
      <c r="AN209" s="124">
        <v>370.16413151553547</v>
      </c>
      <c r="AO209" s="124">
        <v>294.53588945449115</v>
      </c>
      <c r="AP209" s="124">
        <v>416.06793424743142</v>
      </c>
      <c r="AQ209" s="124">
        <v>360.65062263300638</v>
      </c>
      <c r="AR209" s="124">
        <v>196.09410348216818</v>
      </c>
      <c r="AS209" s="124">
        <v>147.18814005575621</v>
      </c>
      <c r="AT209" s="124">
        <v>156.06367687086032</v>
      </c>
      <c r="AU209" s="124">
        <v>97.07240092955476</v>
      </c>
      <c r="AV209" s="124">
        <v>463.36382284084254</v>
      </c>
      <c r="AW209" s="124">
        <v>463.36382284084254</v>
      </c>
      <c r="AX209" s="124">
        <v>463.36382284084254</v>
      </c>
      <c r="AY209" s="124">
        <v>463.36382284084254</v>
      </c>
    </row>
    <row r="210" spans="1:51">
      <c r="A210" s="109"/>
      <c r="B210" s="119">
        <v>2</v>
      </c>
      <c r="C210" s="106">
        <v>0</v>
      </c>
      <c r="D210" s="110">
        <v>0</v>
      </c>
      <c r="E210" s="110">
        <v>0</v>
      </c>
      <c r="F210" s="110">
        <v>0</v>
      </c>
      <c r="G210" s="110">
        <v>0</v>
      </c>
      <c r="H210" s="110">
        <v>0</v>
      </c>
      <c r="I210" s="110">
        <v>98.43622374209022</v>
      </c>
      <c r="J210" s="110">
        <v>172.14026749501235</v>
      </c>
      <c r="K210" s="110">
        <v>150.61828048307328</v>
      </c>
      <c r="L210" s="110">
        <v>169.70430878332274</v>
      </c>
      <c r="M210" s="110">
        <v>0</v>
      </c>
      <c r="N210" s="110">
        <v>0</v>
      </c>
      <c r="O210" s="110">
        <v>0</v>
      </c>
      <c r="P210" s="110">
        <v>0</v>
      </c>
      <c r="Q210" s="110">
        <v>4.9054019400917763</v>
      </c>
      <c r="R210" s="110">
        <v>136.07196094741641</v>
      </c>
      <c r="S210" s="110">
        <v>45.164970649059271</v>
      </c>
      <c r="T210" s="110">
        <v>85.101206762653732</v>
      </c>
      <c r="U210" s="110">
        <v>0</v>
      </c>
      <c r="V210" s="110">
        <v>0</v>
      </c>
      <c r="W210" s="110">
        <v>0</v>
      </c>
      <c r="X210" s="110">
        <v>4.7242729109590309</v>
      </c>
      <c r="Y210" s="110">
        <v>0</v>
      </c>
      <c r="Z210" s="110">
        <v>0</v>
      </c>
      <c r="AA210" s="110">
        <v>0</v>
      </c>
      <c r="AB210" s="110">
        <v>0</v>
      </c>
      <c r="AC210" s="110">
        <v>0</v>
      </c>
      <c r="AD210" s="110">
        <v>0</v>
      </c>
      <c r="AE210" s="110">
        <v>19.472463418842626</v>
      </c>
      <c r="AF210" s="110">
        <v>13.932184984573125</v>
      </c>
      <c r="AG210" s="110">
        <v>0</v>
      </c>
      <c r="AH210" s="110">
        <v>0</v>
      </c>
      <c r="AI210" s="110">
        <v>0</v>
      </c>
      <c r="AJ210" s="110">
        <v>0</v>
      </c>
      <c r="AK210" s="110">
        <v>0</v>
      </c>
      <c r="AL210" s="110">
        <v>0</v>
      </c>
      <c r="AM210" s="110">
        <v>0</v>
      </c>
      <c r="AN210" s="110">
        <v>0</v>
      </c>
      <c r="AO210" s="110">
        <v>59.464110545508824</v>
      </c>
      <c r="AP210" s="110">
        <v>107.71712600436257</v>
      </c>
      <c r="AQ210" s="110">
        <v>30.176150882840947</v>
      </c>
      <c r="AR210" s="110">
        <v>65.534005582948495</v>
      </c>
      <c r="AS210" s="110">
        <v>170.52584521914423</v>
      </c>
      <c r="AT210" s="110">
        <v>201.72927061861338</v>
      </c>
      <c r="AU210" s="110">
        <v>196.06642029347745</v>
      </c>
      <c r="AV210" s="110">
        <v>233.70456805890785</v>
      </c>
      <c r="AW210" s="110">
        <v>0</v>
      </c>
      <c r="AX210" s="110">
        <v>0</v>
      </c>
      <c r="AY210" s="110">
        <v>0</v>
      </c>
    </row>
    <row r="211" spans="1:51">
      <c r="A211" s="109"/>
      <c r="B211" s="119">
        <v>3</v>
      </c>
      <c r="C211" s="106">
        <v>0</v>
      </c>
      <c r="D211" s="110">
        <v>0</v>
      </c>
      <c r="E211" s="110">
        <v>0</v>
      </c>
      <c r="F211" s="110">
        <v>0</v>
      </c>
      <c r="G211" s="110">
        <v>0</v>
      </c>
      <c r="H211" s="110">
        <v>0</v>
      </c>
      <c r="I211" s="110">
        <v>0</v>
      </c>
      <c r="J211" s="110">
        <v>0</v>
      </c>
      <c r="K211" s="110">
        <v>0</v>
      </c>
      <c r="L211" s="110">
        <v>0</v>
      </c>
      <c r="M211" s="110">
        <v>0</v>
      </c>
      <c r="N211" s="110">
        <v>0</v>
      </c>
      <c r="O211" s="110">
        <v>0</v>
      </c>
      <c r="P211" s="110">
        <v>0</v>
      </c>
      <c r="Q211" s="110">
        <v>0</v>
      </c>
      <c r="R211" s="110">
        <v>0</v>
      </c>
      <c r="S211" s="110">
        <v>0</v>
      </c>
      <c r="T211" s="110">
        <v>0</v>
      </c>
      <c r="U211" s="110">
        <v>0</v>
      </c>
      <c r="V211" s="110">
        <v>0</v>
      </c>
      <c r="W211" s="110">
        <v>0</v>
      </c>
      <c r="X211" s="110">
        <v>0</v>
      </c>
      <c r="Y211" s="110">
        <v>0</v>
      </c>
      <c r="Z211" s="110">
        <v>0</v>
      </c>
      <c r="AA211" s="110">
        <v>0</v>
      </c>
      <c r="AB211" s="110">
        <v>0</v>
      </c>
      <c r="AC211" s="110">
        <v>0</v>
      </c>
      <c r="AD211" s="110">
        <v>0</v>
      </c>
      <c r="AE211" s="110">
        <v>0</v>
      </c>
      <c r="AF211" s="110">
        <v>0</v>
      </c>
      <c r="AG211" s="110">
        <v>0</v>
      </c>
      <c r="AH211" s="110">
        <v>0</v>
      </c>
      <c r="AI211" s="110">
        <v>0</v>
      </c>
      <c r="AJ211" s="110">
        <v>0</v>
      </c>
      <c r="AK211" s="110">
        <v>0</v>
      </c>
      <c r="AL211" s="110">
        <v>0</v>
      </c>
      <c r="AM211" s="110">
        <v>0</v>
      </c>
      <c r="AN211" s="110">
        <v>0</v>
      </c>
      <c r="AO211" s="110">
        <v>0</v>
      </c>
      <c r="AP211" s="110">
        <v>0</v>
      </c>
      <c r="AQ211" s="110">
        <v>0</v>
      </c>
      <c r="AR211" s="110">
        <v>0</v>
      </c>
      <c r="AS211" s="110">
        <v>0</v>
      </c>
      <c r="AT211" s="110">
        <v>0</v>
      </c>
      <c r="AU211" s="110">
        <v>0</v>
      </c>
      <c r="AV211" s="110">
        <v>0</v>
      </c>
      <c r="AW211" s="110">
        <v>0</v>
      </c>
      <c r="AX211" s="110">
        <v>0</v>
      </c>
      <c r="AY211" s="110">
        <v>0</v>
      </c>
    </row>
    <row r="212" spans="1:51">
      <c r="A212" s="109"/>
      <c r="B212" s="119">
        <v>4</v>
      </c>
      <c r="C212" s="106">
        <v>0</v>
      </c>
      <c r="D212" s="110">
        <v>0</v>
      </c>
      <c r="E212" s="110">
        <v>0</v>
      </c>
      <c r="F212" s="110">
        <v>0</v>
      </c>
      <c r="G212" s="110">
        <v>0</v>
      </c>
      <c r="H212" s="110">
        <v>0</v>
      </c>
      <c r="I212" s="110">
        <v>0</v>
      </c>
      <c r="J212" s="110">
        <v>0</v>
      </c>
      <c r="K212" s="110">
        <v>0</v>
      </c>
      <c r="L212" s="110">
        <v>0</v>
      </c>
      <c r="M212" s="110">
        <v>0</v>
      </c>
      <c r="N212" s="110">
        <v>0</v>
      </c>
      <c r="O212" s="110">
        <v>0</v>
      </c>
      <c r="P212" s="110">
        <v>0</v>
      </c>
      <c r="Q212" s="110">
        <v>0</v>
      </c>
      <c r="R212" s="110">
        <v>0</v>
      </c>
      <c r="S212" s="110">
        <v>0</v>
      </c>
      <c r="T212" s="110">
        <v>0</v>
      </c>
      <c r="U212" s="110">
        <v>0</v>
      </c>
      <c r="V212" s="110">
        <v>0</v>
      </c>
      <c r="W212" s="110">
        <v>0</v>
      </c>
      <c r="X212" s="110">
        <v>0</v>
      </c>
      <c r="Y212" s="110">
        <v>0</v>
      </c>
      <c r="Z212" s="110">
        <v>0</v>
      </c>
      <c r="AA212" s="110">
        <v>0</v>
      </c>
      <c r="AB212" s="110">
        <v>0</v>
      </c>
      <c r="AC212" s="110">
        <v>0</v>
      </c>
      <c r="AD212" s="110">
        <v>0</v>
      </c>
      <c r="AE212" s="110">
        <v>0</v>
      </c>
      <c r="AF212" s="110">
        <v>0</v>
      </c>
      <c r="AG212" s="110">
        <v>0</v>
      </c>
      <c r="AH212" s="110">
        <v>0</v>
      </c>
      <c r="AI212" s="110">
        <v>0</v>
      </c>
      <c r="AJ212" s="110">
        <v>0</v>
      </c>
      <c r="AK212" s="110">
        <v>0</v>
      </c>
      <c r="AL212" s="110">
        <v>0</v>
      </c>
      <c r="AM212" s="110">
        <v>0</v>
      </c>
      <c r="AN212" s="110">
        <v>0</v>
      </c>
      <c r="AO212" s="110">
        <v>0</v>
      </c>
      <c r="AP212" s="110">
        <v>0</v>
      </c>
      <c r="AQ212" s="110">
        <v>0</v>
      </c>
      <c r="AR212" s="110">
        <v>0</v>
      </c>
      <c r="AS212" s="110">
        <v>0</v>
      </c>
      <c r="AT212" s="110">
        <v>0</v>
      </c>
      <c r="AU212" s="110">
        <v>0</v>
      </c>
      <c r="AV212" s="110">
        <v>0</v>
      </c>
      <c r="AW212" s="110">
        <v>0</v>
      </c>
      <c r="AX212" s="110">
        <v>0</v>
      </c>
      <c r="AY212" s="110">
        <v>0</v>
      </c>
    </row>
    <row r="213" spans="1:51">
      <c r="A213" s="109"/>
      <c r="B213" s="119">
        <v>5</v>
      </c>
      <c r="C213" s="106">
        <v>0</v>
      </c>
      <c r="D213" s="110">
        <v>0</v>
      </c>
      <c r="E213" s="110">
        <v>0</v>
      </c>
      <c r="F213" s="110">
        <v>0</v>
      </c>
      <c r="G213" s="110">
        <v>0</v>
      </c>
      <c r="H213" s="110">
        <v>0</v>
      </c>
      <c r="I213" s="110">
        <v>0</v>
      </c>
      <c r="J213" s="110">
        <v>0</v>
      </c>
      <c r="K213" s="110">
        <v>0</v>
      </c>
      <c r="L213" s="110">
        <v>0</v>
      </c>
      <c r="M213" s="110">
        <v>0</v>
      </c>
      <c r="N213" s="110">
        <v>0</v>
      </c>
      <c r="O213" s="110">
        <v>0</v>
      </c>
      <c r="P213" s="110">
        <v>0</v>
      </c>
      <c r="Q213" s="110">
        <v>0</v>
      </c>
      <c r="R213" s="110">
        <v>0</v>
      </c>
      <c r="S213" s="110">
        <v>0</v>
      </c>
      <c r="T213" s="110">
        <v>0</v>
      </c>
      <c r="U213" s="110">
        <v>0</v>
      </c>
      <c r="V213" s="110">
        <v>0</v>
      </c>
      <c r="W213" s="110">
        <v>0</v>
      </c>
      <c r="X213" s="110">
        <v>0</v>
      </c>
      <c r="Y213" s="110">
        <v>0</v>
      </c>
      <c r="Z213" s="110">
        <v>0</v>
      </c>
      <c r="AA213" s="110">
        <v>0</v>
      </c>
      <c r="AB213" s="110">
        <v>0</v>
      </c>
      <c r="AC213" s="110">
        <v>0</v>
      </c>
      <c r="AD213" s="110">
        <v>0</v>
      </c>
      <c r="AE213" s="110">
        <v>0</v>
      </c>
      <c r="AF213" s="110">
        <v>0</v>
      </c>
      <c r="AG213" s="110">
        <v>0</v>
      </c>
      <c r="AH213" s="110">
        <v>0</v>
      </c>
      <c r="AI213" s="110">
        <v>0</v>
      </c>
      <c r="AJ213" s="110">
        <v>0</v>
      </c>
      <c r="AK213" s="110">
        <v>0</v>
      </c>
      <c r="AL213" s="110">
        <v>0</v>
      </c>
      <c r="AM213" s="110">
        <v>0</v>
      </c>
      <c r="AN213" s="110">
        <v>0</v>
      </c>
      <c r="AO213" s="110">
        <v>0</v>
      </c>
      <c r="AP213" s="110">
        <v>0</v>
      </c>
      <c r="AQ213" s="110">
        <v>0</v>
      </c>
      <c r="AR213" s="110">
        <v>0</v>
      </c>
      <c r="AS213" s="110">
        <v>0</v>
      </c>
      <c r="AT213" s="110">
        <v>0</v>
      </c>
      <c r="AU213" s="110">
        <v>0</v>
      </c>
      <c r="AV213" s="110">
        <v>0</v>
      </c>
      <c r="AW213" s="110">
        <v>0</v>
      </c>
      <c r="AX213" s="110">
        <v>0</v>
      </c>
      <c r="AY213" s="110">
        <v>0</v>
      </c>
    </row>
    <row r="214" spans="1:51">
      <c r="A214" s="109"/>
      <c r="B214" s="119">
        <v>6</v>
      </c>
      <c r="C214" s="106">
        <v>0</v>
      </c>
      <c r="D214" s="110">
        <v>0</v>
      </c>
      <c r="E214" s="110">
        <v>0</v>
      </c>
      <c r="F214" s="110">
        <v>0</v>
      </c>
      <c r="G214" s="110">
        <v>0</v>
      </c>
      <c r="H214" s="110">
        <v>0</v>
      </c>
      <c r="I214" s="110">
        <v>0</v>
      </c>
      <c r="J214" s="110">
        <v>0</v>
      </c>
      <c r="K214" s="110">
        <v>0</v>
      </c>
      <c r="L214" s="110">
        <v>0</v>
      </c>
      <c r="M214" s="110">
        <v>0</v>
      </c>
      <c r="N214" s="110">
        <v>0</v>
      </c>
      <c r="O214" s="110">
        <v>0</v>
      </c>
      <c r="P214" s="110">
        <v>0</v>
      </c>
      <c r="Q214" s="110">
        <v>0</v>
      </c>
      <c r="R214" s="110">
        <v>0</v>
      </c>
      <c r="S214" s="110">
        <v>0</v>
      </c>
      <c r="T214" s="110">
        <v>0</v>
      </c>
      <c r="U214" s="110">
        <v>0</v>
      </c>
      <c r="V214" s="110">
        <v>0</v>
      </c>
      <c r="W214" s="110">
        <v>0</v>
      </c>
      <c r="X214" s="110">
        <v>0</v>
      </c>
      <c r="Y214" s="110">
        <v>0</v>
      </c>
      <c r="Z214" s="110">
        <v>0</v>
      </c>
      <c r="AA214" s="110">
        <v>0</v>
      </c>
      <c r="AB214" s="110">
        <v>0</v>
      </c>
      <c r="AC214" s="110">
        <v>0</v>
      </c>
      <c r="AD214" s="110">
        <v>0</v>
      </c>
      <c r="AE214" s="110">
        <v>0</v>
      </c>
      <c r="AF214" s="110">
        <v>0</v>
      </c>
      <c r="AG214" s="110">
        <v>0</v>
      </c>
      <c r="AH214" s="110">
        <v>0</v>
      </c>
      <c r="AI214" s="110">
        <v>0</v>
      </c>
      <c r="AJ214" s="110">
        <v>0</v>
      </c>
      <c r="AK214" s="110">
        <v>0</v>
      </c>
      <c r="AL214" s="110">
        <v>0</v>
      </c>
      <c r="AM214" s="110">
        <v>0</v>
      </c>
      <c r="AN214" s="110">
        <v>0</v>
      </c>
      <c r="AO214" s="110">
        <v>0</v>
      </c>
      <c r="AP214" s="110">
        <v>0</v>
      </c>
      <c r="AQ214" s="110">
        <v>0</v>
      </c>
      <c r="AR214" s="110">
        <v>0</v>
      </c>
      <c r="AS214" s="110">
        <v>0</v>
      </c>
      <c r="AT214" s="110">
        <v>0</v>
      </c>
      <c r="AU214" s="110">
        <v>0</v>
      </c>
      <c r="AV214" s="110">
        <v>0</v>
      </c>
      <c r="AW214" s="110">
        <v>0</v>
      </c>
      <c r="AX214" s="110">
        <v>0</v>
      </c>
      <c r="AY214" s="110">
        <v>0</v>
      </c>
    </row>
    <row r="215" spans="1:51">
      <c r="A215" s="109"/>
      <c r="B215" s="119">
        <v>7</v>
      </c>
      <c r="C215" s="106">
        <v>0</v>
      </c>
      <c r="D215" s="110">
        <v>0</v>
      </c>
      <c r="E215" s="110">
        <v>0</v>
      </c>
      <c r="F215" s="110">
        <v>0</v>
      </c>
      <c r="G215" s="110">
        <v>0</v>
      </c>
      <c r="H215" s="110">
        <v>0</v>
      </c>
      <c r="I215" s="110">
        <v>0</v>
      </c>
      <c r="J215" s="110">
        <v>0</v>
      </c>
      <c r="K215" s="110">
        <v>0</v>
      </c>
      <c r="L215" s="110">
        <v>0</v>
      </c>
      <c r="M215" s="110">
        <v>0</v>
      </c>
      <c r="N215" s="110">
        <v>0</v>
      </c>
      <c r="O215" s="110">
        <v>0</v>
      </c>
      <c r="P215" s="110">
        <v>0</v>
      </c>
      <c r="Q215" s="110">
        <v>0</v>
      </c>
      <c r="R215" s="110">
        <v>0</v>
      </c>
      <c r="S215" s="110">
        <v>0</v>
      </c>
      <c r="T215" s="110">
        <v>0</v>
      </c>
      <c r="U215" s="110">
        <v>0</v>
      </c>
      <c r="V215" s="110">
        <v>0</v>
      </c>
      <c r="W215" s="110">
        <v>0</v>
      </c>
      <c r="X215" s="110">
        <v>0</v>
      </c>
      <c r="Y215" s="110">
        <v>0</v>
      </c>
      <c r="Z215" s="110">
        <v>0</v>
      </c>
      <c r="AA215" s="110">
        <v>0</v>
      </c>
      <c r="AB215" s="110">
        <v>0</v>
      </c>
      <c r="AC215" s="110">
        <v>0</v>
      </c>
      <c r="AD215" s="110">
        <v>0</v>
      </c>
      <c r="AE215" s="110">
        <v>0</v>
      </c>
      <c r="AF215" s="110">
        <v>0</v>
      </c>
      <c r="AG215" s="110">
        <v>0</v>
      </c>
      <c r="AH215" s="110">
        <v>0</v>
      </c>
      <c r="AI215" s="110">
        <v>0</v>
      </c>
      <c r="AJ215" s="110">
        <v>0</v>
      </c>
      <c r="AK215" s="110">
        <v>0</v>
      </c>
      <c r="AL215" s="110">
        <v>0</v>
      </c>
      <c r="AM215" s="110">
        <v>0</v>
      </c>
      <c r="AN215" s="110">
        <v>0</v>
      </c>
      <c r="AO215" s="110">
        <v>0</v>
      </c>
      <c r="AP215" s="110">
        <v>0</v>
      </c>
      <c r="AQ215" s="110">
        <v>0</v>
      </c>
      <c r="AR215" s="110">
        <v>0</v>
      </c>
      <c r="AS215" s="110">
        <v>0</v>
      </c>
      <c r="AT215" s="110">
        <v>0</v>
      </c>
      <c r="AU215" s="110">
        <v>0</v>
      </c>
      <c r="AV215" s="110">
        <v>0</v>
      </c>
      <c r="AW215" s="110">
        <v>0</v>
      </c>
      <c r="AX215" s="110">
        <v>0</v>
      </c>
      <c r="AY215" s="110">
        <v>0</v>
      </c>
    </row>
    <row r="216" spans="1:51">
      <c r="A216" s="109"/>
      <c r="B216" s="119">
        <v>8</v>
      </c>
      <c r="C216" s="106">
        <v>0</v>
      </c>
      <c r="D216" s="110">
        <v>0</v>
      </c>
      <c r="E216" s="110">
        <v>0</v>
      </c>
      <c r="F216" s="110">
        <v>0</v>
      </c>
      <c r="G216" s="110">
        <v>0</v>
      </c>
      <c r="H216" s="110">
        <v>0</v>
      </c>
      <c r="I216" s="110">
        <v>0</v>
      </c>
      <c r="J216" s="110">
        <v>0</v>
      </c>
      <c r="K216" s="110">
        <v>0</v>
      </c>
      <c r="L216" s="110">
        <v>0</v>
      </c>
      <c r="M216" s="110">
        <v>0</v>
      </c>
      <c r="N216" s="110">
        <v>0</v>
      </c>
      <c r="O216" s="110">
        <v>0</v>
      </c>
      <c r="P216" s="110">
        <v>0</v>
      </c>
      <c r="Q216" s="110">
        <v>0</v>
      </c>
      <c r="R216" s="110">
        <v>0</v>
      </c>
      <c r="S216" s="110">
        <v>0</v>
      </c>
      <c r="T216" s="110">
        <v>0</v>
      </c>
      <c r="U216" s="110">
        <v>0</v>
      </c>
      <c r="V216" s="110">
        <v>0</v>
      </c>
      <c r="W216" s="110">
        <v>0</v>
      </c>
      <c r="X216" s="110">
        <v>0</v>
      </c>
      <c r="Y216" s="110">
        <v>0</v>
      </c>
      <c r="Z216" s="110">
        <v>0</v>
      </c>
      <c r="AA216" s="110">
        <v>0</v>
      </c>
      <c r="AB216" s="110">
        <v>0</v>
      </c>
      <c r="AC216" s="110">
        <v>0</v>
      </c>
      <c r="AD216" s="110">
        <v>0</v>
      </c>
      <c r="AE216" s="110">
        <v>0</v>
      </c>
      <c r="AF216" s="110">
        <v>0</v>
      </c>
      <c r="AG216" s="110">
        <v>0</v>
      </c>
      <c r="AH216" s="110">
        <v>0</v>
      </c>
      <c r="AI216" s="110">
        <v>0</v>
      </c>
      <c r="AJ216" s="110">
        <v>0</v>
      </c>
      <c r="AK216" s="110">
        <v>0</v>
      </c>
      <c r="AL216" s="110">
        <v>0</v>
      </c>
      <c r="AM216" s="110">
        <v>0</v>
      </c>
      <c r="AN216" s="110">
        <v>0</v>
      </c>
      <c r="AO216" s="110">
        <v>0</v>
      </c>
      <c r="AP216" s="110">
        <v>0</v>
      </c>
      <c r="AQ216" s="110">
        <v>0</v>
      </c>
      <c r="AR216" s="110">
        <v>0</v>
      </c>
      <c r="AS216" s="110">
        <v>0</v>
      </c>
      <c r="AT216" s="110">
        <v>0</v>
      </c>
      <c r="AU216" s="110">
        <v>0</v>
      </c>
      <c r="AV216" s="110">
        <v>0</v>
      </c>
      <c r="AW216" s="110">
        <v>0</v>
      </c>
      <c r="AX216" s="110">
        <v>0</v>
      </c>
      <c r="AY216" s="110">
        <v>0</v>
      </c>
    </row>
    <row r="217" spans="1:51">
      <c r="A217" s="109"/>
      <c r="B217" s="119">
        <v>9</v>
      </c>
      <c r="C217" s="106">
        <v>0</v>
      </c>
      <c r="D217" s="110">
        <v>0</v>
      </c>
      <c r="E217" s="110">
        <v>0</v>
      </c>
      <c r="F217" s="110">
        <v>0</v>
      </c>
      <c r="G217" s="110">
        <v>0</v>
      </c>
      <c r="H217" s="110">
        <v>0</v>
      </c>
      <c r="I217" s="110">
        <v>0</v>
      </c>
      <c r="J217" s="110">
        <v>0</v>
      </c>
      <c r="K217" s="110">
        <v>0</v>
      </c>
      <c r="L217" s="110">
        <v>0</v>
      </c>
      <c r="M217" s="110">
        <v>0</v>
      </c>
      <c r="N217" s="110">
        <v>0</v>
      </c>
      <c r="O217" s="110">
        <v>0</v>
      </c>
      <c r="P217" s="110">
        <v>0</v>
      </c>
      <c r="Q217" s="110">
        <v>0</v>
      </c>
      <c r="R217" s="110">
        <v>0</v>
      </c>
      <c r="S217" s="110">
        <v>0</v>
      </c>
      <c r="T217" s="110">
        <v>0</v>
      </c>
      <c r="U217" s="110">
        <v>0</v>
      </c>
      <c r="V217" s="110">
        <v>0</v>
      </c>
      <c r="W217" s="110">
        <v>0</v>
      </c>
      <c r="X217" s="110">
        <v>0</v>
      </c>
      <c r="Y217" s="110">
        <v>0</v>
      </c>
      <c r="Z217" s="110">
        <v>0</v>
      </c>
      <c r="AA217" s="110">
        <v>0</v>
      </c>
      <c r="AB217" s="110">
        <v>0</v>
      </c>
      <c r="AC217" s="110">
        <v>0</v>
      </c>
      <c r="AD217" s="110">
        <v>0</v>
      </c>
      <c r="AE217" s="110">
        <v>0</v>
      </c>
      <c r="AF217" s="110">
        <v>0</v>
      </c>
      <c r="AG217" s="110">
        <v>0</v>
      </c>
      <c r="AH217" s="110">
        <v>0</v>
      </c>
      <c r="AI217" s="110">
        <v>0</v>
      </c>
      <c r="AJ217" s="110">
        <v>0</v>
      </c>
      <c r="AK217" s="110">
        <v>0</v>
      </c>
      <c r="AL217" s="110">
        <v>0</v>
      </c>
      <c r="AM217" s="110">
        <v>0</v>
      </c>
      <c r="AN217" s="110">
        <v>0</v>
      </c>
      <c r="AO217" s="110">
        <v>0</v>
      </c>
      <c r="AP217" s="110">
        <v>0</v>
      </c>
      <c r="AQ217" s="110">
        <v>0</v>
      </c>
      <c r="AR217" s="110">
        <v>0</v>
      </c>
      <c r="AS217" s="110">
        <v>0</v>
      </c>
      <c r="AT217" s="110">
        <v>0</v>
      </c>
      <c r="AU217" s="110">
        <v>0</v>
      </c>
      <c r="AV217" s="110">
        <v>0</v>
      </c>
      <c r="AW217" s="110">
        <v>0</v>
      </c>
      <c r="AX217" s="110">
        <v>0</v>
      </c>
      <c r="AY217" s="110">
        <v>0</v>
      </c>
    </row>
    <row r="218" spans="1:51">
      <c r="A218" s="109"/>
      <c r="B218" s="119">
        <v>10</v>
      </c>
      <c r="C218" s="106">
        <v>0</v>
      </c>
      <c r="D218" s="110">
        <v>0</v>
      </c>
      <c r="E218" s="110">
        <v>0</v>
      </c>
      <c r="F218" s="110">
        <v>0</v>
      </c>
      <c r="G218" s="110">
        <v>0</v>
      </c>
      <c r="H218" s="110">
        <v>0</v>
      </c>
      <c r="I218" s="110">
        <v>0</v>
      </c>
      <c r="J218" s="110">
        <v>0</v>
      </c>
      <c r="K218" s="110">
        <v>0</v>
      </c>
      <c r="L218" s="110">
        <v>0</v>
      </c>
      <c r="M218" s="110">
        <v>0</v>
      </c>
      <c r="N218" s="110">
        <v>0</v>
      </c>
      <c r="O218" s="110">
        <v>0</v>
      </c>
      <c r="P218" s="110">
        <v>0</v>
      </c>
      <c r="Q218" s="110">
        <v>0</v>
      </c>
      <c r="R218" s="110">
        <v>0</v>
      </c>
      <c r="S218" s="110">
        <v>0</v>
      </c>
      <c r="T218" s="110">
        <v>0</v>
      </c>
      <c r="U218" s="110">
        <v>0</v>
      </c>
      <c r="V218" s="110">
        <v>0</v>
      </c>
      <c r="W218" s="110">
        <v>0</v>
      </c>
      <c r="X218" s="110">
        <v>0</v>
      </c>
      <c r="Y218" s="110">
        <v>0</v>
      </c>
      <c r="Z218" s="110">
        <v>0</v>
      </c>
      <c r="AA218" s="110">
        <v>0</v>
      </c>
      <c r="AB218" s="110">
        <v>0</v>
      </c>
      <c r="AC218" s="110">
        <v>0</v>
      </c>
      <c r="AD218" s="110">
        <v>0</v>
      </c>
      <c r="AE218" s="110">
        <v>0</v>
      </c>
      <c r="AF218" s="110">
        <v>0</v>
      </c>
      <c r="AG218" s="110">
        <v>0</v>
      </c>
      <c r="AH218" s="110">
        <v>0</v>
      </c>
      <c r="AI218" s="110">
        <v>0</v>
      </c>
      <c r="AJ218" s="110">
        <v>0</v>
      </c>
      <c r="AK218" s="110">
        <v>0</v>
      </c>
      <c r="AL218" s="110">
        <v>0</v>
      </c>
      <c r="AM218" s="110">
        <v>0</v>
      </c>
      <c r="AN218" s="110">
        <v>0</v>
      </c>
      <c r="AO218" s="110">
        <v>0</v>
      </c>
      <c r="AP218" s="110">
        <v>0</v>
      </c>
      <c r="AQ218" s="110">
        <v>0</v>
      </c>
      <c r="AR218" s="110">
        <v>0</v>
      </c>
      <c r="AS218" s="110">
        <v>0</v>
      </c>
      <c r="AT218" s="110">
        <v>0</v>
      </c>
      <c r="AU218" s="110">
        <v>0</v>
      </c>
      <c r="AV218" s="110">
        <v>0</v>
      </c>
      <c r="AW218" s="110">
        <v>0</v>
      </c>
      <c r="AX218" s="110">
        <v>0</v>
      </c>
      <c r="AY218" s="110">
        <v>0</v>
      </c>
    </row>
    <row r="219" spans="1:51">
      <c r="A219" s="109"/>
      <c r="B219" s="119">
        <v>11</v>
      </c>
      <c r="C219" s="106">
        <v>0</v>
      </c>
      <c r="D219" s="110">
        <v>0</v>
      </c>
      <c r="E219" s="110">
        <v>0</v>
      </c>
      <c r="F219" s="110">
        <v>0</v>
      </c>
      <c r="G219" s="110">
        <v>0</v>
      </c>
      <c r="H219" s="110">
        <v>0</v>
      </c>
      <c r="I219" s="110">
        <v>0</v>
      </c>
      <c r="J219" s="110">
        <v>0</v>
      </c>
      <c r="K219" s="110">
        <v>0</v>
      </c>
      <c r="L219" s="110">
        <v>0</v>
      </c>
      <c r="M219" s="110">
        <v>0</v>
      </c>
      <c r="N219" s="110">
        <v>0</v>
      </c>
      <c r="O219" s="110">
        <v>0</v>
      </c>
      <c r="P219" s="110">
        <v>0</v>
      </c>
      <c r="Q219" s="110">
        <v>0</v>
      </c>
      <c r="R219" s="110">
        <v>0</v>
      </c>
      <c r="S219" s="110">
        <v>0</v>
      </c>
      <c r="T219" s="110">
        <v>0</v>
      </c>
      <c r="U219" s="110">
        <v>0</v>
      </c>
      <c r="V219" s="110">
        <v>0</v>
      </c>
      <c r="W219" s="110">
        <v>0</v>
      </c>
      <c r="X219" s="110">
        <v>0</v>
      </c>
      <c r="Y219" s="110">
        <v>0</v>
      </c>
      <c r="Z219" s="110">
        <v>0</v>
      </c>
      <c r="AA219" s="110">
        <v>0</v>
      </c>
      <c r="AB219" s="110">
        <v>0</v>
      </c>
      <c r="AC219" s="110">
        <v>0</v>
      </c>
      <c r="AD219" s="110">
        <v>0</v>
      </c>
      <c r="AE219" s="110">
        <v>0</v>
      </c>
      <c r="AF219" s="110">
        <v>0</v>
      </c>
      <c r="AG219" s="110">
        <v>0</v>
      </c>
      <c r="AH219" s="110">
        <v>0</v>
      </c>
      <c r="AI219" s="110">
        <v>0</v>
      </c>
      <c r="AJ219" s="110">
        <v>0</v>
      </c>
      <c r="AK219" s="110">
        <v>0</v>
      </c>
      <c r="AL219" s="110">
        <v>0</v>
      </c>
      <c r="AM219" s="110">
        <v>0</v>
      </c>
      <c r="AN219" s="110">
        <v>0</v>
      </c>
      <c r="AO219" s="110">
        <v>0</v>
      </c>
      <c r="AP219" s="110">
        <v>0</v>
      </c>
      <c r="AQ219" s="110">
        <v>0</v>
      </c>
      <c r="AR219" s="110">
        <v>0</v>
      </c>
      <c r="AS219" s="110">
        <v>0</v>
      </c>
      <c r="AT219" s="110">
        <v>0</v>
      </c>
      <c r="AU219" s="110">
        <v>0</v>
      </c>
      <c r="AV219" s="110">
        <v>0</v>
      </c>
      <c r="AW219" s="110">
        <v>0</v>
      </c>
      <c r="AX219" s="110">
        <v>0</v>
      </c>
      <c r="AY219" s="110">
        <v>0</v>
      </c>
    </row>
    <row r="220" spans="1:51">
      <c r="A220" s="109"/>
      <c r="B220" s="119">
        <v>12</v>
      </c>
      <c r="C220" s="106">
        <v>0</v>
      </c>
      <c r="D220" s="110">
        <v>0</v>
      </c>
      <c r="E220" s="110">
        <v>0</v>
      </c>
      <c r="F220" s="110">
        <v>0</v>
      </c>
      <c r="G220" s="110">
        <v>0</v>
      </c>
      <c r="H220" s="110">
        <v>0</v>
      </c>
      <c r="I220" s="110">
        <v>0</v>
      </c>
      <c r="J220" s="110">
        <v>0</v>
      </c>
      <c r="K220" s="110">
        <v>0</v>
      </c>
      <c r="L220" s="110">
        <v>0</v>
      </c>
      <c r="M220" s="110">
        <v>0</v>
      </c>
      <c r="N220" s="110">
        <v>0</v>
      </c>
      <c r="O220" s="110">
        <v>0</v>
      </c>
      <c r="P220" s="110">
        <v>0</v>
      </c>
      <c r="Q220" s="110">
        <v>0</v>
      </c>
      <c r="R220" s="110">
        <v>0</v>
      </c>
      <c r="S220" s="110">
        <v>0</v>
      </c>
      <c r="T220" s="110">
        <v>0</v>
      </c>
      <c r="U220" s="110">
        <v>0</v>
      </c>
      <c r="V220" s="110">
        <v>0</v>
      </c>
      <c r="W220" s="110">
        <v>0</v>
      </c>
      <c r="X220" s="110">
        <v>0</v>
      </c>
      <c r="Y220" s="110">
        <v>0</v>
      </c>
      <c r="Z220" s="110">
        <v>0</v>
      </c>
      <c r="AA220" s="110">
        <v>0</v>
      </c>
      <c r="AB220" s="110">
        <v>0</v>
      </c>
      <c r="AC220" s="110">
        <v>0</v>
      </c>
      <c r="AD220" s="110">
        <v>0</v>
      </c>
      <c r="AE220" s="110">
        <v>0</v>
      </c>
      <c r="AF220" s="110">
        <v>0</v>
      </c>
      <c r="AG220" s="110">
        <v>0</v>
      </c>
      <c r="AH220" s="110">
        <v>0</v>
      </c>
      <c r="AI220" s="110">
        <v>0</v>
      </c>
      <c r="AJ220" s="110">
        <v>0</v>
      </c>
      <c r="AK220" s="110">
        <v>0</v>
      </c>
      <c r="AL220" s="110">
        <v>0</v>
      </c>
      <c r="AM220" s="110">
        <v>0</v>
      </c>
      <c r="AN220" s="110">
        <v>0</v>
      </c>
      <c r="AO220" s="110">
        <v>0</v>
      </c>
      <c r="AP220" s="110">
        <v>0</v>
      </c>
      <c r="AQ220" s="110">
        <v>0</v>
      </c>
      <c r="AR220" s="110">
        <v>0</v>
      </c>
      <c r="AS220" s="110">
        <v>0</v>
      </c>
      <c r="AT220" s="110">
        <v>0</v>
      </c>
      <c r="AU220" s="110">
        <v>0</v>
      </c>
      <c r="AV220" s="110">
        <v>0</v>
      </c>
      <c r="AW220" s="110">
        <v>0</v>
      </c>
      <c r="AX220" s="110">
        <v>0</v>
      </c>
      <c r="AY220" s="110">
        <v>0</v>
      </c>
    </row>
    <row r="221" spans="1:51">
      <c r="A221" s="109"/>
      <c r="B221" s="120">
        <v>13</v>
      </c>
      <c r="C221" s="106">
        <v>0</v>
      </c>
      <c r="D221" s="110">
        <v>0</v>
      </c>
      <c r="E221" s="110">
        <v>0</v>
      </c>
      <c r="F221" s="110">
        <v>0</v>
      </c>
      <c r="G221" s="110">
        <v>0</v>
      </c>
      <c r="H221" s="110">
        <v>0</v>
      </c>
      <c r="I221" s="110">
        <v>0</v>
      </c>
      <c r="J221" s="110">
        <v>0</v>
      </c>
      <c r="K221" s="110">
        <v>0</v>
      </c>
      <c r="L221" s="110">
        <v>0</v>
      </c>
      <c r="M221" s="110">
        <v>0</v>
      </c>
      <c r="N221" s="110">
        <v>0</v>
      </c>
      <c r="O221" s="110">
        <v>0</v>
      </c>
      <c r="P221" s="110">
        <v>0</v>
      </c>
      <c r="Q221" s="110">
        <v>0</v>
      </c>
      <c r="R221" s="110">
        <v>0</v>
      </c>
      <c r="S221" s="110">
        <v>0</v>
      </c>
      <c r="T221" s="110">
        <v>0</v>
      </c>
      <c r="U221" s="110">
        <v>0</v>
      </c>
      <c r="V221" s="110">
        <v>0</v>
      </c>
      <c r="W221" s="110">
        <v>0</v>
      </c>
      <c r="X221" s="110">
        <v>0</v>
      </c>
      <c r="Y221" s="110">
        <v>0</v>
      </c>
      <c r="Z221" s="110">
        <v>0</v>
      </c>
      <c r="AA221" s="110">
        <v>0</v>
      </c>
      <c r="AB221" s="110">
        <v>0</v>
      </c>
      <c r="AC221" s="110">
        <v>0</v>
      </c>
      <c r="AD221" s="110">
        <v>0</v>
      </c>
      <c r="AE221" s="110">
        <v>0</v>
      </c>
      <c r="AF221" s="110">
        <v>0</v>
      </c>
      <c r="AG221" s="110">
        <v>0</v>
      </c>
      <c r="AH221" s="110">
        <v>0</v>
      </c>
      <c r="AI221" s="110">
        <v>0</v>
      </c>
      <c r="AJ221" s="110">
        <v>0</v>
      </c>
      <c r="AK221" s="110">
        <v>0</v>
      </c>
      <c r="AL221" s="110">
        <v>0</v>
      </c>
      <c r="AM221" s="110">
        <v>0</v>
      </c>
      <c r="AN221" s="110">
        <v>0</v>
      </c>
      <c r="AO221" s="110">
        <v>0</v>
      </c>
      <c r="AP221" s="110">
        <v>0</v>
      </c>
      <c r="AQ221" s="110">
        <v>0</v>
      </c>
      <c r="AR221" s="110">
        <v>0</v>
      </c>
      <c r="AS221" s="110">
        <v>0</v>
      </c>
      <c r="AT221" s="110">
        <v>0</v>
      </c>
      <c r="AU221" s="110">
        <v>0</v>
      </c>
      <c r="AV221" s="110">
        <v>0</v>
      </c>
      <c r="AW221" s="110">
        <v>0</v>
      </c>
      <c r="AX221" s="110">
        <v>0</v>
      </c>
      <c r="AY221" s="110">
        <v>0</v>
      </c>
    </row>
    <row r="222" spans="1:51">
      <c r="A222" s="109"/>
      <c r="B222" s="120">
        <v>14</v>
      </c>
      <c r="C222" s="106">
        <v>0</v>
      </c>
      <c r="D222" s="110">
        <v>0</v>
      </c>
      <c r="E222" s="110">
        <v>0</v>
      </c>
      <c r="F222" s="110">
        <v>0</v>
      </c>
      <c r="G222" s="110">
        <v>0</v>
      </c>
      <c r="H222" s="110">
        <v>0</v>
      </c>
      <c r="I222" s="110">
        <v>0</v>
      </c>
      <c r="J222" s="110">
        <v>0</v>
      </c>
      <c r="K222" s="110">
        <v>0</v>
      </c>
      <c r="L222" s="110">
        <v>0</v>
      </c>
      <c r="M222" s="110">
        <v>0</v>
      </c>
      <c r="N222" s="110">
        <v>0</v>
      </c>
      <c r="O222" s="110">
        <v>0</v>
      </c>
      <c r="P222" s="110">
        <v>0</v>
      </c>
      <c r="Q222" s="110">
        <v>0</v>
      </c>
      <c r="R222" s="110">
        <v>0</v>
      </c>
      <c r="S222" s="110">
        <v>0</v>
      </c>
      <c r="T222" s="110">
        <v>0</v>
      </c>
      <c r="U222" s="110">
        <v>0</v>
      </c>
      <c r="V222" s="110">
        <v>0</v>
      </c>
      <c r="W222" s="110">
        <v>0</v>
      </c>
      <c r="X222" s="110">
        <v>0</v>
      </c>
      <c r="Y222" s="110">
        <v>0</v>
      </c>
      <c r="Z222" s="110">
        <v>0</v>
      </c>
      <c r="AA222" s="110">
        <v>0</v>
      </c>
      <c r="AB222" s="110">
        <v>0</v>
      </c>
      <c r="AC222" s="110">
        <v>0</v>
      </c>
      <c r="AD222" s="110">
        <v>0</v>
      </c>
      <c r="AE222" s="110">
        <v>0</v>
      </c>
      <c r="AF222" s="110">
        <v>0</v>
      </c>
      <c r="AG222" s="110">
        <v>0</v>
      </c>
      <c r="AH222" s="110">
        <v>0</v>
      </c>
      <c r="AI222" s="110">
        <v>0</v>
      </c>
      <c r="AJ222" s="110">
        <v>0</v>
      </c>
      <c r="AK222" s="110">
        <v>0</v>
      </c>
      <c r="AL222" s="110">
        <v>0</v>
      </c>
      <c r="AM222" s="110">
        <v>0</v>
      </c>
      <c r="AN222" s="110">
        <v>0</v>
      </c>
      <c r="AO222" s="110">
        <v>0</v>
      </c>
      <c r="AP222" s="110">
        <v>0</v>
      </c>
      <c r="AQ222" s="110">
        <v>0</v>
      </c>
      <c r="AR222" s="110">
        <v>0</v>
      </c>
      <c r="AS222" s="110">
        <v>0</v>
      </c>
      <c r="AT222" s="110">
        <v>0</v>
      </c>
      <c r="AU222" s="110">
        <v>0</v>
      </c>
      <c r="AV222" s="110">
        <v>0</v>
      </c>
      <c r="AW222" s="110">
        <v>0</v>
      </c>
      <c r="AX222" s="110">
        <v>0</v>
      </c>
      <c r="AY222" s="110">
        <v>0</v>
      </c>
    </row>
    <row r="223" spans="1:51">
      <c r="A223" s="109"/>
      <c r="B223" s="120">
        <v>15</v>
      </c>
      <c r="C223" s="106">
        <v>0</v>
      </c>
      <c r="D223" s="110">
        <v>0</v>
      </c>
      <c r="E223" s="110">
        <v>0</v>
      </c>
      <c r="F223" s="110">
        <v>0</v>
      </c>
      <c r="G223" s="110">
        <v>0</v>
      </c>
      <c r="H223" s="110">
        <v>0</v>
      </c>
      <c r="I223" s="110">
        <v>0</v>
      </c>
      <c r="J223" s="110">
        <v>0</v>
      </c>
      <c r="K223" s="110">
        <v>0</v>
      </c>
      <c r="L223" s="110">
        <v>0</v>
      </c>
      <c r="M223" s="110">
        <v>0</v>
      </c>
      <c r="N223" s="110">
        <v>0</v>
      </c>
      <c r="O223" s="110">
        <v>0</v>
      </c>
      <c r="P223" s="110">
        <v>0</v>
      </c>
      <c r="Q223" s="110">
        <v>0</v>
      </c>
      <c r="R223" s="110">
        <v>0</v>
      </c>
      <c r="S223" s="110">
        <v>0</v>
      </c>
      <c r="T223" s="110">
        <v>0</v>
      </c>
      <c r="U223" s="110">
        <v>0</v>
      </c>
      <c r="V223" s="110">
        <v>0</v>
      </c>
      <c r="W223" s="110">
        <v>0</v>
      </c>
      <c r="X223" s="110">
        <v>0</v>
      </c>
      <c r="Y223" s="110">
        <v>0</v>
      </c>
      <c r="Z223" s="110">
        <v>0</v>
      </c>
      <c r="AA223" s="110">
        <v>0</v>
      </c>
      <c r="AB223" s="110">
        <v>0</v>
      </c>
      <c r="AC223" s="110">
        <v>0</v>
      </c>
      <c r="AD223" s="110">
        <v>0</v>
      </c>
      <c r="AE223" s="110">
        <v>0</v>
      </c>
      <c r="AF223" s="110">
        <v>0</v>
      </c>
      <c r="AG223" s="110">
        <v>0</v>
      </c>
      <c r="AH223" s="110">
        <v>0</v>
      </c>
      <c r="AI223" s="110">
        <v>0</v>
      </c>
      <c r="AJ223" s="110">
        <v>0</v>
      </c>
      <c r="AK223" s="110">
        <v>0</v>
      </c>
      <c r="AL223" s="110">
        <v>0</v>
      </c>
      <c r="AM223" s="110">
        <v>0</v>
      </c>
      <c r="AN223" s="110">
        <v>0</v>
      </c>
      <c r="AO223" s="110">
        <v>0</v>
      </c>
      <c r="AP223" s="110">
        <v>0</v>
      </c>
      <c r="AQ223" s="110">
        <v>0</v>
      </c>
      <c r="AR223" s="110">
        <v>0</v>
      </c>
      <c r="AS223" s="110">
        <v>0</v>
      </c>
      <c r="AT223" s="110">
        <v>0</v>
      </c>
      <c r="AU223" s="110">
        <v>0</v>
      </c>
      <c r="AV223" s="110">
        <v>0</v>
      </c>
      <c r="AW223" s="110">
        <v>0</v>
      </c>
      <c r="AX223" s="110">
        <v>0</v>
      </c>
      <c r="AY223" s="110">
        <v>0</v>
      </c>
    </row>
    <row r="224" spans="1:51">
      <c r="A224" s="109"/>
      <c r="B224" s="120">
        <v>16</v>
      </c>
      <c r="C224" s="106">
        <v>0</v>
      </c>
      <c r="D224" s="110">
        <v>0</v>
      </c>
      <c r="E224" s="110">
        <v>0</v>
      </c>
      <c r="F224" s="110">
        <v>0</v>
      </c>
      <c r="G224" s="110">
        <v>0</v>
      </c>
      <c r="H224" s="110">
        <v>0</v>
      </c>
      <c r="I224" s="110">
        <v>0</v>
      </c>
      <c r="J224" s="110">
        <v>0</v>
      </c>
      <c r="K224" s="110">
        <v>0</v>
      </c>
      <c r="L224" s="110">
        <v>0</v>
      </c>
      <c r="M224" s="110">
        <v>0</v>
      </c>
      <c r="N224" s="110">
        <v>0</v>
      </c>
      <c r="O224" s="110">
        <v>0</v>
      </c>
      <c r="P224" s="110">
        <v>0</v>
      </c>
      <c r="Q224" s="110">
        <v>0</v>
      </c>
      <c r="R224" s="110">
        <v>0</v>
      </c>
      <c r="S224" s="110">
        <v>0</v>
      </c>
      <c r="T224" s="110">
        <v>0</v>
      </c>
      <c r="U224" s="110">
        <v>0</v>
      </c>
      <c r="V224" s="110">
        <v>0</v>
      </c>
      <c r="W224" s="110">
        <v>0</v>
      </c>
      <c r="X224" s="110">
        <v>0</v>
      </c>
      <c r="Y224" s="110">
        <v>0</v>
      </c>
      <c r="Z224" s="110">
        <v>0</v>
      </c>
      <c r="AA224" s="110">
        <v>0</v>
      </c>
      <c r="AB224" s="110">
        <v>0</v>
      </c>
      <c r="AC224" s="110">
        <v>0</v>
      </c>
      <c r="AD224" s="110">
        <v>0</v>
      </c>
      <c r="AE224" s="110">
        <v>0</v>
      </c>
      <c r="AF224" s="110">
        <v>0</v>
      </c>
      <c r="AG224" s="110">
        <v>0</v>
      </c>
      <c r="AH224" s="110">
        <v>0</v>
      </c>
      <c r="AI224" s="110">
        <v>0</v>
      </c>
      <c r="AJ224" s="110">
        <v>0</v>
      </c>
      <c r="AK224" s="110">
        <v>0</v>
      </c>
      <c r="AL224" s="110">
        <v>0</v>
      </c>
      <c r="AM224" s="110">
        <v>0</v>
      </c>
      <c r="AN224" s="110">
        <v>0</v>
      </c>
      <c r="AO224" s="110">
        <v>0</v>
      </c>
      <c r="AP224" s="110">
        <v>0</v>
      </c>
      <c r="AQ224" s="110">
        <v>0</v>
      </c>
      <c r="AR224" s="110">
        <v>0</v>
      </c>
      <c r="AS224" s="110">
        <v>0</v>
      </c>
      <c r="AT224" s="110">
        <v>0</v>
      </c>
      <c r="AU224" s="110">
        <v>0</v>
      </c>
      <c r="AV224" s="110">
        <v>0</v>
      </c>
      <c r="AW224" s="110">
        <v>0</v>
      </c>
      <c r="AX224" s="110">
        <v>0</v>
      </c>
      <c r="AY224" s="110">
        <v>0</v>
      </c>
    </row>
    <row r="225" spans="1:51">
      <c r="A225" s="109"/>
      <c r="B225" s="120">
        <v>17</v>
      </c>
      <c r="C225" s="106">
        <v>0</v>
      </c>
      <c r="D225" s="110">
        <v>0</v>
      </c>
      <c r="E225" s="110">
        <v>0</v>
      </c>
      <c r="F225" s="110">
        <v>0</v>
      </c>
      <c r="G225" s="110">
        <v>0</v>
      </c>
      <c r="H225" s="110">
        <v>0</v>
      </c>
      <c r="I225" s="110">
        <v>0</v>
      </c>
      <c r="J225" s="110">
        <v>0</v>
      </c>
      <c r="K225" s="110">
        <v>0</v>
      </c>
      <c r="L225" s="110">
        <v>0</v>
      </c>
      <c r="M225" s="110">
        <v>0</v>
      </c>
      <c r="N225" s="110">
        <v>0</v>
      </c>
      <c r="O225" s="110">
        <v>0</v>
      </c>
      <c r="P225" s="110">
        <v>0</v>
      </c>
      <c r="Q225" s="110">
        <v>0</v>
      </c>
      <c r="R225" s="110">
        <v>0</v>
      </c>
      <c r="S225" s="110">
        <v>0</v>
      </c>
      <c r="T225" s="110">
        <v>0</v>
      </c>
      <c r="U225" s="110">
        <v>0</v>
      </c>
      <c r="V225" s="110">
        <v>0</v>
      </c>
      <c r="W225" s="110">
        <v>0</v>
      </c>
      <c r="X225" s="110">
        <v>0</v>
      </c>
      <c r="Y225" s="110">
        <v>0</v>
      </c>
      <c r="Z225" s="110">
        <v>0</v>
      </c>
      <c r="AA225" s="110">
        <v>0</v>
      </c>
      <c r="AB225" s="110">
        <v>0</v>
      </c>
      <c r="AC225" s="110">
        <v>0</v>
      </c>
      <c r="AD225" s="110">
        <v>0</v>
      </c>
      <c r="AE225" s="110">
        <v>0</v>
      </c>
      <c r="AF225" s="110">
        <v>0</v>
      </c>
      <c r="AG225" s="110">
        <v>0</v>
      </c>
      <c r="AH225" s="110">
        <v>0</v>
      </c>
      <c r="AI225" s="110">
        <v>0</v>
      </c>
      <c r="AJ225" s="110">
        <v>0</v>
      </c>
      <c r="AK225" s="110">
        <v>0</v>
      </c>
      <c r="AL225" s="110">
        <v>0</v>
      </c>
      <c r="AM225" s="110">
        <v>0</v>
      </c>
      <c r="AN225" s="110">
        <v>0</v>
      </c>
      <c r="AO225" s="110">
        <v>0</v>
      </c>
      <c r="AP225" s="110">
        <v>0</v>
      </c>
      <c r="AQ225" s="110">
        <v>0</v>
      </c>
      <c r="AR225" s="110">
        <v>0</v>
      </c>
      <c r="AS225" s="110">
        <v>0</v>
      </c>
      <c r="AT225" s="110">
        <v>0</v>
      </c>
      <c r="AU225" s="110">
        <v>0</v>
      </c>
      <c r="AV225" s="110">
        <v>0</v>
      </c>
      <c r="AW225" s="110">
        <v>0</v>
      </c>
      <c r="AX225" s="110">
        <v>0</v>
      </c>
      <c r="AY225" s="110">
        <v>0</v>
      </c>
    </row>
    <row r="226" spans="1:51">
      <c r="A226" s="109"/>
      <c r="B226" s="120">
        <v>18</v>
      </c>
      <c r="C226" s="106">
        <v>0</v>
      </c>
      <c r="D226" s="110">
        <v>0</v>
      </c>
      <c r="E226" s="110">
        <v>0</v>
      </c>
      <c r="F226" s="110">
        <v>0</v>
      </c>
      <c r="G226" s="110">
        <v>0</v>
      </c>
      <c r="H226" s="110">
        <v>0</v>
      </c>
      <c r="I226" s="110">
        <v>0</v>
      </c>
      <c r="J226" s="110">
        <v>0</v>
      </c>
      <c r="K226" s="110">
        <v>0</v>
      </c>
      <c r="L226" s="110">
        <v>0</v>
      </c>
      <c r="M226" s="110">
        <v>0</v>
      </c>
      <c r="N226" s="110">
        <v>0</v>
      </c>
      <c r="O226" s="110">
        <v>0</v>
      </c>
      <c r="P226" s="110">
        <v>0</v>
      </c>
      <c r="Q226" s="110">
        <v>0</v>
      </c>
      <c r="R226" s="110">
        <v>0</v>
      </c>
      <c r="S226" s="110">
        <v>0</v>
      </c>
      <c r="T226" s="110">
        <v>0</v>
      </c>
      <c r="U226" s="110">
        <v>0</v>
      </c>
      <c r="V226" s="110">
        <v>0</v>
      </c>
      <c r="W226" s="110">
        <v>0</v>
      </c>
      <c r="X226" s="110">
        <v>0</v>
      </c>
      <c r="Y226" s="110">
        <v>0</v>
      </c>
      <c r="Z226" s="110">
        <v>0</v>
      </c>
      <c r="AA226" s="110">
        <v>0</v>
      </c>
      <c r="AB226" s="110">
        <v>0</v>
      </c>
      <c r="AC226" s="110">
        <v>0</v>
      </c>
      <c r="AD226" s="110">
        <v>0</v>
      </c>
      <c r="AE226" s="110">
        <v>0</v>
      </c>
      <c r="AF226" s="110">
        <v>0</v>
      </c>
      <c r="AG226" s="110">
        <v>0</v>
      </c>
      <c r="AH226" s="110">
        <v>0</v>
      </c>
      <c r="AI226" s="110">
        <v>0</v>
      </c>
      <c r="AJ226" s="110">
        <v>0</v>
      </c>
      <c r="AK226" s="110">
        <v>0</v>
      </c>
      <c r="AL226" s="110">
        <v>0</v>
      </c>
      <c r="AM226" s="110">
        <v>0</v>
      </c>
      <c r="AN226" s="110">
        <v>0</v>
      </c>
      <c r="AO226" s="110">
        <v>0</v>
      </c>
      <c r="AP226" s="110">
        <v>0</v>
      </c>
      <c r="AQ226" s="110">
        <v>0</v>
      </c>
      <c r="AR226" s="110">
        <v>0</v>
      </c>
      <c r="AS226" s="110">
        <v>0</v>
      </c>
      <c r="AT226" s="110">
        <v>0</v>
      </c>
      <c r="AU226" s="110">
        <v>0</v>
      </c>
      <c r="AV226" s="110">
        <v>0</v>
      </c>
      <c r="AW226" s="110">
        <v>0</v>
      </c>
      <c r="AX226" s="110">
        <v>0</v>
      </c>
      <c r="AY226" s="110">
        <v>0</v>
      </c>
    </row>
    <row r="227" spans="1:51">
      <c r="A227" s="109"/>
      <c r="B227" s="120">
        <v>19</v>
      </c>
      <c r="C227" s="106">
        <v>0</v>
      </c>
      <c r="D227" s="110">
        <v>0</v>
      </c>
      <c r="E227" s="110">
        <v>0</v>
      </c>
      <c r="F227" s="110">
        <v>0</v>
      </c>
      <c r="G227" s="110">
        <v>0</v>
      </c>
      <c r="H227" s="110">
        <v>0</v>
      </c>
      <c r="I227" s="110">
        <v>0</v>
      </c>
      <c r="J227" s="110">
        <v>0</v>
      </c>
      <c r="K227" s="110">
        <v>0</v>
      </c>
      <c r="L227" s="110">
        <v>0</v>
      </c>
      <c r="M227" s="110">
        <v>0</v>
      </c>
      <c r="N227" s="110">
        <v>0</v>
      </c>
      <c r="O227" s="110">
        <v>0</v>
      </c>
      <c r="P227" s="110">
        <v>0</v>
      </c>
      <c r="Q227" s="110">
        <v>0</v>
      </c>
      <c r="R227" s="110">
        <v>0</v>
      </c>
      <c r="S227" s="110">
        <v>0</v>
      </c>
      <c r="T227" s="110">
        <v>0</v>
      </c>
      <c r="U227" s="110">
        <v>0</v>
      </c>
      <c r="V227" s="110">
        <v>0</v>
      </c>
      <c r="W227" s="110">
        <v>0</v>
      </c>
      <c r="X227" s="110">
        <v>0</v>
      </c>
      <c r="Y227" s="110">
        <v>0</v>
      </c>
      <c r="Z227" s="110">
        <v>0</v>
      </c>
      <c r="AA227" s="110">
        <v>0</v>
      </c>
      <c r="AB227" s="110">
        <v>0</v>
      </c>
      <c r="AC227" s="110">
        <v>0</v>
      </c>
      <c r="AD227" s="110">
        <v>0</v>
      </c>
      <c r="AE227" s="110">
        <v>0</v>
      </c>
      <c r="AF227" s="110">
        <v>0</v>
      </c>
      <c r="AG227" s="110">
        <v>0</v>
      </c>
      <c r="AH227" s="110">
        <v>0</v>
      </c>
      <c r="AI227" s="110">
        <v>0</v>
      </c>
      <c r="AJ227" s="110">
        <v>0</v>
      </c>
      <c r="AK227" s="110">
        <v>0</v>
      </c>
      <c r="AL227" s="110">
        <v>0</v>
      </c>
      <c r="AM227" s="110">
        <v>0</v>
      </c>
      <c r="AN227" s="110">
        <v>0</v>
      </c>
      <c r="AO227" s="110">
        <v>0</v>
      </c>
      <c r="AP227" s="110">
        <v>0</v>
      </c>
      <c r="AQ227" s="110">
        <v>0</v>
      </c>
      <c r="AR227" s="110">
        <v>0</v>
      </c>
      <c r="AS227" s="110">
        <v>0</v>
      </c>
      <c r="AT227" s="110">
        <v>0</v>
      </c>
      <c r="AU227" s="110">
        <v>0</v>
      </c>
      <c r="AV227" s="110">
        <v>0</v>
      </c>
      <c r="AW227" s="110">
        <v>0</v>
      </c>
      <c r="AX227" s="110">
        <v>0</v>
      </c>
      <c r="AY227" s="110">
        <v>0</v>
      </c>
    </row>
    <row r="228" spans="1:51">
      <c r="A228" s="109"/>
      <c r="B228" s="120">
        <v>20</v>
      </c>
      <c r="C228" s="106">
        <v>0</v>
      </c>
      <c r="D228" s="110">
        <v>0</v>
      </c>
      <c r="E228" s="110">
        <v>0</v>
      </c>
      <c r="F228" s="110">
        <v>0</v>
      </c>
      <c r="G228" s="110">
        <v>0</v>
      </c>
      <c r="H228" s="110">
        <v>0</v>
      </c>
      <c r="I228" s="110">
        <v>0</v>
      </c>
      <c r="J228" s="110">
        <v>0</v>
      </c>
      <c r="K228" s="110">
        <v>0</v>
      </c>
      <c r="L228" s="110">
        <v>0</v>
      </c>
      <c r="M228" s="110">
        <v>0</v>
      </c>
      <c r="N228" s="110">
        <v>0</v>
      </c>
      <c r="O228" s="110">
        <v>0</v>
      </c>
      <c r="P228" s="110">
        <v>0</v>
      </c>
      <c r="Q228" s="110">
        <v>0</v>
      </c>
      <c r="R228" s="110">
        <v>0</v>
      </c>
      <c r="S228" s="110">
        <v>0</v>
      </c>
      <c r="T228" s="110">
        <v>0</v>
      </c>
      <c r="U228" s="110">
        <v>0</v>
      </c>
      <c r="V228" s="110">
        <v>0</v>
      </c>
      <c r="W228" s="110">
        <v>0</v>
      </c>
      <c r="X228" s="110">
        <v>0</v>
      </c>
      <c r="Y228" s="110">
        <v>0</v>
      </c>
      <c r="Z228" s="110">
        <v>0</v>
      </c>
      <c r="AA228" s="110">
        <v>0</v>
      </c>
      <c r="AB228" s="110">
        <v>0</v>
      </c>
      <c r="AC228" s="110">
        <v>0</v>
      </c>
      <c r="AD228" s="110">
        <v>0</v>
      </c>
      <c r="AE228" s="110">
        <v>0</v>
      </c>
      <c r="AF228" s="110">
        <v>0</v>
      </c>
      <c r="AG228" s="110">
        <v>0</v>
      </c>
      <c r="AH228" s="110">
        <v>0</v>
      </c>
      <c r="AI228" s="110">
        <v>0</v>
      </c>
      <c r="AJ228" s="110">
        <v>0</v>
      </c>
      <c r="AK228" s="110">
        <v>0</v>
      </c>
      <c r="AL228" s="110">
        <v>0</v>
      </c>
      <c r="AM228" s="110">
        <v>0</v>
      </c>
      <c r="AN228" s="110">
        <v>0</v>
      </c>
      <c r="AO228" s="110">
        <v>0</v>
      </c>
      <c r="AP228" s="110">
        <v>0</v>
      </c>
      <c r="AQ228" s="110">
        <v>0</v>
      </c>
      <c r="AR228" s="110">
        <v>0</v>
      </c>
      <c r="AS228" s="110">
        <v>0</v>
      </c>
      <c r="AT228" s="110">
        <v>0</v>
      </c>
      <c r="AU228" s="110">
        <v>0</v>
      </c>
      <c r="AV228" s="110">
        <v>0</v>
      </c>
      <c r="AW228" s="110">
        <v>0</v>
      </c>
      <c r="AX228" s="110">
        <v>0</v>
      </c>
      <c r="AY228" s="110">
        <v>0</v>
      </c>
    </row>
    <row r="229" spans="1:51">
      <c r="A229" s="109"/>
      <c r="B229" s="120">
        <v>21</v>
      </c>
      <c r="C229" s="106">
        <v>0</v>
      </c>
      <c r="D229" s="110">
        <v>0</v>
      </c>
      <c r="E229" s="110">
        <v>0</v>
      </c>
      <c r="F229" s="110">
        <v>0</v>
      </c>
      <c r="G229" s="110">
        <v>0</v>
      </c>
      <c r="H229" s="110">
        <v>0</v>
      </c>
      <c r="I229" s="110">
        <v>0</v>
      </c>
      <c r="J229" s="110">
        <v>0</v>
      </c>
      <c r="K229" s="110">
        <v>0</v>
      </c>
      <c r="L229" s="110">
        <v>0</v>
      </c>
      <c r="M229" s="110">
        <v>0</v>
      </c>
      <c r="N229" s="110">
        <v>0</v>
      </c>
      <c r="O229" s="110">
        <v>0</v>
      </c>
      <c r="P229" s="110">
        <v>0</v>
      </c>
      <c r="Q229" s="110">
        <v>0</v>
      </c>
      <c r="R229" s="110">
        <v>0</v>
      </c>
      <c r="S229" s="110">
        <v>0</v>
      </c>
      <c r="T229" s="110">
        <v>0</v>
      </c>
      <c r="U229" s="110">
        <v>0</v>
      </c>
      <c r="V229" s="110">
        <v>0</v>
      </c>
      <c r="W229" s="110">
        <v>0</v>
      </c>
      <c r="X229" s="110">
        <v>0</v>
      </c>
      <c r="Y229" s="110">
        <v>0</v>
      </c>
      <c r="Z229" s="110">
        <v>0</v>
      </c>
      <c r="AA229" s="110">
        <v>0</v>
      </c>
      <c r="AB229" s="110">
        <v>0</v>
      </c>
      <c r="AC229" s="110">
        <v>0</v>
      </c>
      <c r="AD229" s="110">
        <v>0</v>
      </c>
      <c r="AE229" s="110">
        <v>0</v>
      </c>
      <c r="AF229" s="110">
        <v>0</v>
      </c>
      <c r="AG229" s="110">
        <v>0</v>
      </c>
      <c r="AH229" s="110">
        <v>0</v>
      </c>
      <c r="AI229" s="110">
        <v>0</v>
      </c>
      <c r="AJ229" s="110">
        <v>0</v>
      </c>
      <c r="AK229" s="110">
        <v>0</v>
      </c>
      <c r="AL229" s="110">
        <v>0</v>
      </c>
      <c r="AM229" s="110">
        <v>0</v>
      </c>
      <c r="AN229" s="110">
        <v>0</v>
      </c>
      <c r="AO229" s="110">
        <v>0</v>
      </c>
      <c r="AP229" s="110">
        <v>0</v>
      </c>
      <c r="AQ229" s="110">
        <v>0</v>
      </c>
      <c r="AR229" s="110">
        <v>0</v>
      </c>
      <c r="AS229" s="110">
        <v>0</v>
      </c>
      <c r="AT229" s="110">
        <v>0</v>
      </c>
      <c r="AU229" s="110">
        <v>0</v>
      </c>
      <c r="AV229" s="110">
        <v>0</v>
      </c>
      <c r="AW229" s="110">
        <v>0</v>
      </c>
      <c r="AX229" s="110">
        <v>0</v>
      </c>
      <c r="AY229" s="110">
        <v>0</v>
      </c>
    </row>
    <row r="230" spans="1:51">
      <c r="A230" s="109"/>
      <c r="B230" s="120">
        <v>22</v>
      </c>
      <c r="C230" s="106">
        <v>0</v>
      </c>
      <c r="D230" s="110">
        <v>0</v>
      </c>
      <c r="E230" s="110">
        <v>0</v>
      </c>
      <c r="F230" s="110">
        <v>0</v>
      </c>
      <c r="G230" s="110">
        <v>0</v>
      </c>
      <c r="H230" s="110">
        <v>0</v>
      </c>
      <c r="I230" s="110">
        <v>0</v>
      </c>
      <c r="J230" s="110">
        <v>0</v>
      </c>
      <c r="K230" s="110">
        <v>0</v>
      </c>
      <c r="L230" s="110">
        <v>0</v>
      </c>
      <c r="M230" s="110">
        <v>0</v>
      </c>
      <c r="N230" s="110">
        <v>0</v>
      </c>
      <c r="O230" s="110">
        <v>0</v>
      </c>
      <c r="P230" s="110">
        <v>0</v>
      </c>
      <c r="Q230" s="110">
        <v>0</v>
      </c>
      <c r="R230" s="110">
        <v>0</v>
      </c>
      <c r="S230" s="110">
        <v>0</v>
      </c>
      <c r="T230" s="110">
        <v>0</v>
      </c>
      <c r="U230" s="110">
        <v>0</v>
      </c>
      <c r="V230" s="110">
        <v>0</v>
      </c>
      <c r="W230" s="110">
        <v>0</v>
      </c>
      <c r="X230" s="110">
        <v>0</v>
      </c>
      <c r="Y230" s="110">
        <v>0</v>
      </c>
      <c r="Z230" s="110">
        <v>0</v>
      </c>
      <c r="AA230" s="110">
        <v>0</v>
      </c>
      <c r="AB230" s="110">
        <v>0</v>
      </c>
      <c r="AC230" s="110">
        <v>0</v>
      </c>
      <c r="AD230" s="110">
        <v>0</v>
      </c>
      <c r="AE230" s="110">
        <v>0</v>
      </c>
      <c r="AF230" s="110">
        <v>0</v>
      </c>
      <c r="AG230" s="110">
        <v>0</v>
      </c>
      <c r="AH230" s="110">
        <v>0</v>
      </c>
      <c r="AI230" s="110">
        <v>0</v>
      </c>
      <c r="AJ230" s="110">
        <v>0</v>
      </c>
      <c r="AK230" s="110">
        <v>0</v>
      </c>
      <c r="AL230" s="110">
        <v>0</v>
      </c>
      <c r="AM230" s="110">
        <v>0</v>
      </c>
      <c r="AN230" s="110">
        <v>0</v>
      </c>
      <c r="AO230" s="110">
        <v>0</v>
      </c>
      <c r="AP230" s="110">
        <v>0</v>
      </c>
      <c r="AQ230" s="110">
        <v>0</v>
      </c>
      <c r="AR230" s="110">
        <v>0</v>
      </c>
      <c r="AS230" s="110">
        <v>0</v>
      </c>
      <c r="AT230" s="110">
        <v>0</v>
      </c>
      <c r="AU230" s="110">
        <v>0</v>
      </c>
      <c r="AV230" s="110">
        <v>0</v>
      </c>
      <c r="AW230" s="110">
        <v>0</v>
      </c>
      <c r="AX230" s="110">
        <v>0</v>
      </c>
      <c r="AY230" s="110">
        <v>0</v>
      </c>
    </row>
    <row r="231" spans="1:51">
      <c r="A231" s="109"/>
      <c r="B231" s="120">
        <v>23</v>
      </c>
      <c r="C231" s="106">
        <v>0</v>
      </c>
      <c r="D231" s="110">
        <v>0</v>
      </c>
      <c r="E231" s="110">
        <v>0</v>
      </c>
      <c r="F231" s="110">
        <v>0</v>
      </c>
      <c r="G231" s="110">
        <v>0</v>
      </c>
      <c r="H231" s="110">
        <v>0</v>
      </c>
      <c r="I231" s="110">
        <v>0</v>
      </c>
      <c r="J231" s="110">
        <v>0</v>
      </c>
      <c r="K231" s="110">
        <v>0</v>
      </c>
      <c r="L231" s="110">
        <v>0</v>
      </c>
      <c r="M231" s="110">
        <v>0</v>
      </c>
      <c r="N231" s="110">
        <v>0</v>
      </c>
      <c r="O231" s="110">
        <v>0</v>
      </c>
      <c r="P231" s="110">
        <v>0</v>
      </c>
      <c r="Q231" s="110">
        <v>0</v>
      </c>
      <c r="R231" s="110">
        <v>0</v>
      </c>
      <c r="S231" s="110">
        <v>0</v>
      </c>
      <c r="T231" s="110">
        <v>0</v>
      </c>
      <c r="U231" s="110">
        <v>0</v>
      </c>
      <c r="V231" s="110">
        <v>0</v>
      </c>
      <c r="W231" s="110">
        <v>0</v>
      </c>
      <c r="X231" s="110">
        <v>0</v>
      </c>
      <c r="Y231" s="110">
        <v>0</v>
      </c>
      <c r="Z231" s="110">
        <v>0</v>
      </c>
      <c r="AA231" s="110">
        <v>0</v>
      </c>
      <c r="AB231" s="110">
        <v>0</v>
      </c>
      <c r="AC231" s="110">
        <v>0</v>
      </c>
      <c r="AD231" s="110">
        <v>0</v>
      </c>
      <c r="AE231" s="110">
        <v>0</v>
      </c>
      <c r="AF231" s="110">
        <v>0</v>
      </c>
      <c r="AG231" s="110">
        <v>0</v>
      </c>
      <c r="AH231" s="110">
        <v>0</v>
      </c>
      <c r="AI231" s="110">
        <v>0</v>
      </c>
      <c r="AJ231" s="110">
        <v>0</v>
      </c>
      <c r="AK231" s="110">
        <v>0</v>
      </c>
      <c r="AL231" s="110">
        <v>0</v>
      </c>
      <c r="AM231" s="110">
        <v>0</v>
      </c>
      <c r="AN231" s="110">
        <v>0</v>
      </c>
      <c r="AO231" s="110">
        <v>0</v>
      </c>
      <c r="AP231" s="110">
        <v>0</v>
      </c>
      <c r="AQ231" s="110">
        <v>0</v>
      </c>
      <c r="AR231" s="110">
        <v>0</v>
      </c>
      <c r="AS231" s="110">
        <v>0</v>
      </c>
      <c r="AT231" s="110">
        <v>0</v>
      </c>
      <c r="AU231" s="110">
        <v>0</v>
      </c>
      <c r="AV231" s="110">
        <v>0</v>
      </c>
      <c r="AW231" s="110">
        <v>0</v>
      </c>
      <c r="AX231" s="110">
        <v>0</v>
      </c>
      <c r="AY231" s="110">
        <v>0</v>
      </c>
    </row>
    <row r="232" spans="1:51">
      <c r="A232" s="109"/>
      <c r="B232" s="120">
        <v>24</v>
      </c>
      <c r="C232" s="106">
        <v>0</v>
      </c>
      <c r="D232" s="110">
        <v>0</v>
      </c>
      <c r="E232" s="110">
        <v>0</v>
      </c>
      <c r="F232" s="110">
        <v>0</v>
      </c>
      <c r="G232" s="110">
        <v>0</v>
      </c>
      <c r="H232" s="110">
        <v>0</v>
      </c>
      <c r="I232" s="110">
        <v>0</v>
      </c>
      <c r="J232" s="110">
        <v>0</v>
      </c>
      <c r="K232" s="110">
        <v>0</v>
      </c>
      <c r="L232" s="110">
        <v>0</v>
      </c>
      <c r="M232" s="110">
        <v>0</v>
      </c>
      <c r="N232" s="110">
        <v>0</v>
      </c>
      <c r="O232" s="110">
        <v>0</v>
      </c>
      <c r="P232" s="110">
        <v>0</v>
      </c>
      <c r="Q232" s="110">
        <v>0</v>
      </c>
      <c r="R232" s="110">
        <v>0</v>
      </c>
      <c r="S232" s="110">
        <v>0</v>
      </c>
      <c r="T232" s="110">
        <v>0</v>
      </c>
      <c r="U232" s="110">
        <v>0</v>
      </c>
      <c r="V232" s="110">
        <v>0</v>
      </c>
      <c r="W232" s="110">
        <v>0</v>
      </c>
      <c r="X232" s="110">
        <v>0</v>
      </c>
      <c r="Y232" s="110">
        <v>0</v>
      </c>
      <c r="Z232" s="110">
        <v>0</v>
      </c>
      <c r="AA232" s="110">
        <v>0</v>
      </c>
      <c r="AB232" s="110">
        <v>0</v>
      </c>
      <c r="AC232" s="110">
        <v>0</v>
      </c>
      <c r="AD232" s="110">
        <v>0</v>
      </c>
      <c r="AE232" s="110">
        <v>0</v>
      </c>
      <c r="AF232" s="110">
        <v>0</v>
      </c>
      <c r="AG232" s="110">
        <v>0</v>
      </c>
      <c r="AH232" s="110">
        <v>0</v>
      </c>
      <c r="AI232" s="110">
        <v>0</v>
      </c>
      <c r="AJ232" s="110">
        <v>0</v>
      </c>
      <c r="AK232" s="110">
        <v>0</v>
      </c>
      <c r="AL232" s="110">
        <v>0</v>
      </c>
      <c r="AM232" s="110">
        <v>0</v>
      </c>
      <c r="AN232" s="110">
        <v>0</v>
      </c>
      <c r="AO232" s="110">
        <v>0</v>
      </c>
      <c r="AP232" s="110">
        <v>0</v>
      </c>
      <c r="AQ232" s="110">
        <v>0</v>
      </c>
      <c r="AR232" s="110">
        <v>0</v>
      </c>
      <c r="AS232" s="110">
        <v>0</v>
      </c>
      <c r="AT232" s="110">
        <v>0</v>
      </c>
      <c r="AU232" s="110">
        <v>0</v>
      </c>
      <c r="AV232" s="110">
        <v>0</v>
      </c>
      <c r="AW232" s="110">
        <v>0</v>
      </c>
      <c r="AX232" s="110">
        <v>0</v>
      </c>
      <c r="AY232" s="110">
        <v>0</v>
      </c>
    </row>
    <row r="233" spans="1:51">
      <c r="A233" s="109"/>
      <c r="B233" s="127">
        <v>25</v>
      </c>
      <c r="C233" s="106">
        <v>0</v>
      </c>
      <c r="D233" s="110">
        <v>0</v>
      </c>
      <c r="E233" s="110">
        <v>0</v>
      </c>
      <c r="F233" s="110">
        <v>0</v>
      </c>
      <c r="G233" s="110">
        <v>0</v>
      </c>
      <c r="H233" s="110">
        <v>0</v>
      </c>
      <c r="I233" s="110">
        <v>0</v>
      </c>
      <c r="J233" s="110">
        <v>0</v>
      </c>
      <c r="K233" s="110">
        <v>0</v>
      </c>
      <c r="L233" s="110">
        <v>0</v>
      </c>
      <c r="M233" s="110">
        <v>0</v>
      </c>
      <c r="N233" s="110">
        <v>0</v>
      </c>
      <c r="O233" s="110">
        <v>0</v>
      </c>
      <c r="P233" s="110">
        <v>0</v>
      </c>
      <c r="Q233" s="110">
        <v>0</v>
      </c>
      <c r="R233" s="110">
        <v>0</v>
      </c>
      <c r="S233" s="110">
        <v>0</v>
      </c>
      <c r="T233" s="110">
        <v>0</v>
      </c>
      <c r="U233" s="110">
        <v>0</v>
      </c>
      <c r="V233" s="110">
        <v>0</v>
      </c>
      <c r="W233" s="110">
        <v>0</v>
      </c>
      <c r="X233" s="110">
        <v>0</v>
      </c>
      <c r="Y233" s="110">
        <v>0</v>
      </c>
      <c r="Z233" s="110">
        <v>0</v>
      </c>
      <c r="AA233" s="110">
        <v>0</v>
      </c>
      <c r="AB233" s="110">
        <v>0</v>
      </c>
      <c r="AC233" s="110">
        <v>0</v>
      </c>
      <c r="AD233" s="110">
        <v>0</v>
      </c>
      <c r="AE233" s="110">
        <v>0</v>
      </c>
      <c r="AF233" s="110">
        <v>0</v>
      </c>
      <c r="AG233" s="110">
        <v>0</v>
      </c>
      <c r="AH233" s="110">
        <v>0</v>
      </c>
      <c r="AI233" s="110">
        <v>0</v>
      </c>
      <c r="AJ233" s="110">
        <v>0</v>
      </c>
      <c r="AK233" s="110">
        <v>0</v>
      </c>
      <c r="AL233" s="110">
        <v>0</v>
      </c>
      <c r="AM233" s="110">
        <v>0</v>
      </c>
      <c r="AN233" s="110">
        <v>0</v>
      </c>
      <c r="AO233" s="110">
        <v>0</v>
      </c>
      <c r="AP233" s="110">
        <v>0</v>
      </c>
      <c r="AQ233" s="110">
        <v>0</v>
      </c>
      <c r="AR233" s="110">
        <v>0</v>
      </c>
      <c r="AS233" s="110">
        <v>0</v>
      </c>
      <c r="AT233" s="110">
        <v>0</v>
      </c>
      <c r="AU233" s="110">
        <v>0</v>
      </c>
      <c r="AV233" s="110">
        <v>0</v>
      </c>
      <c r="AW233" s="110">
        <v>0</v>
      </c>
      <c r="AX233" s="110">
        <v>0</v>
      </c>
      <c r="AY233" s="110">
        <v>0</v>
      </c>
    </row>
    <row r="234" spans="1:51">
      <c r="A234" s="109"/>
      <c r="B234" s="127">
        <v>26</v>
      </c>
      <c r="C234" s="106">
        <v>0</v>
      </c>
      <c r="D234" s="110">
        <v>0</v>
      </c>
      <c r="E234" s="110">
        <v>0</v>
      </c>
      <c r="F234" s="110">
        <v>0</v>
      </c>
      <c r="G234" s="110">
        <v>0</v>
      </c>
      <c r="H234" s="110">
        <v>0</v>
      </c>
      <c r="I234" s="110">
        <v>0</v>
      </c>
      <c r="J234" s="110">
        <v>0</v>
      </c>
      <c r="K234" s="110">
        <v>0</v>
      </c>
      <c r="L234" s="110">
        <v>0</v>
      </c>
      <c r="M234" s="110">
        <v>0</v>
      </c>
      <c r="N234" s="110">
        <v>0</v>
      </c>
      <c r="O234" s="110">
        <v>0</v>
      </c>
      <c r="P234" s="110">
        <v>0</v>
      </c>
      <c r="Q234" s="110">
        <v>0</v>
      </c>
      <c r="R234" s="110">
        <v>0</v>
      </c>
      <c r="S234" s="110">
        <v>0</v>
      </c>
      <c r="T234" s="110">
        <v>0</v>
      </c>
      <c r="U234" s="110">
        <v>0</v>
      </c>
      <c r="V234" s="110">
        <v>0</v>
      </c>
      <c r="W234" s="110">
        <v>0</v>
      </c>
      <c r="X234" s="110">
        <v>0</v>
      </c>
      <c r="Y234" s="110">
        <v>0</v>
      </c>
      <c r="Z234" s="110">
        <v>0</v>
      </c>
      <c r="AA234" s="110">
        <v>0</v>
      </c>
      <c r="AB234" s="110">
        <v>0</v>
      </c>
      <c r="AC234" s="110">
        <v>0</v>
      </c>
      <c r="AD234" s="110">
        <v>0</v>
      </c>
      <c r="AE234" s="110">
        <v>0</v>
      </c>
      <c r="AF234" s="110">
        <v>0</v>
      </c>
      <c r="AG234" s="110">
        <v>0</v>
      </c>
      <c r="AH234" s="110">
        <v>0</v>
      </c>
      <c r="AI234" s="110">
        <v>0</v>
      </c>
      <c r="AJ234" s="110">
        <v>0</v>
      </c>
      <c r="AK234" s="110">
        <v>0</v>
      </c>
      <c r="AL234" s="110">
        <v>0</v>
      </c>
      <c r="AM234" s="110">
        <v>0</v>
      </c>
      <c r="AN234" s="110">
        <v>0</v>
      </c>
      <c r="AO234" s="110">
        <v>0</v>
      </c>
      <c r="AP234" s="110">
        <v>0</v>
      </c>
      <c r="AQ234" s="110">
        <v>0</v>
      </c>
      <c r="AR234" s="110">
        <v>0</v>
      </c>
      <c r="AS234" s="110">
        <v>0</v>
      </c>
      <c r="AT234" s="110">
        <v>0</v>
      </c>
      <c r="AU234" s="110">
        <v>0</v>
      </c>
      <c r="AV234" s="110">
        <v>0</v>
      </c>
      <c r="AW234" s="110">
        <v>0</v>
      </c>
      <c r="AX234" s="110">
        <v>0</v>
      </c>
      <c r="AY234" s="110">
        <v>0</v>
      </c>
    </row>
    <row r="235" spans="1:51">
      <c r="A235" s="109"/>
      <c r="B235" s="127">
        <v>27</v>
      </c>
      <c r="C235" s="106">
        <v>0</v>
      </c>
      <c r="D235" s="110">
        <v>0</v>
      </c>
      <c r="E235" s="110">
        <v>0</v>
      </c>
      <c r="F235" s="110">
        <v>0</v>
      </c>
      <c r="G235" s="110">
        <v>0</v>
      </c>
      <c r="H235" s="110">
        <v>0</v>
      </c>
      <c r="I235" s="110">
        <v>0</v>
      </c>
      <c r="J235" s="110">
        <v>0</v>
      </c>
      <c r="K235" s="110">
        <v>0</v>
      </c>
      <c r="L235" s="110">
        <v>0</v>
      </c>
      <c r="M235" s="110">
        <v>0</v>
      </c>
      <c r="N235" s="110">
        <v>0</v>
      </c>
      <c r="O235" s="110">
        <v>0</v>
      </c>
      <c r="P235" s="110">
        <v>0</v>
      </c>
      <c r="Q235" s="110">
        <v>0</v>
      </c>
      <c r="R235" s="110">
        <v>0</v>
      </c>
      <c r="S235" s="110">
        <v>0</v>
      </c>
      <c r="T235" s="110">
        <v>0</v>
      </c>
      <c r="U235" s="110">
        <v>0</v>
      </c>
      <c r="V235" s="110">
        <v>0</v>
      </c>
      <c r="W235" s="110">
        <v>0</v>
      </c>
      <c r="X235" s="110">
        <v>0</v>
      </c>
      <c r="Y235" s="110">
        <v>0</v>
      </c>
      <c r="Z235" s="110">
        <v>0</v>
      </c>
      <c r="AA235" s="110">
        <v>0</v>
      </c>
      <c r="AB235" s="110">
        <v>0</v>
      </c>
      <c r="AC235" s="110">
        <v>0</v>
      </c>
      <c r="AD235" s="110">
        <v>0</v>
      </c>
      <c r="AE235" s="110">
        <v>0</v>
      </c>
      <c r="AF235" s="110">
        <v>0</v>
      </c>
      <c r="AG235" s="110">
        <v>0</v>
      </c>
      <c r="AH235" s="110">
        <v>0</v>
      </c>
      <c r="AI235" s="110">
        <v>0</v>
      </c>
      <c r="AJ235" s="110">
        <v>0</v>
      </c>
      <c r="AK235" s="110">
        <v>0</v>
      </c>
      <c r="AL235" s="110">
        <v>0</v>
      </c>
      <c r="AM235" s="110">
        <v>0</v>
      </c>
      <c r="AN235" s="110">
        <v>0</v>
      </c>
      <c r="AO235" s="110">
        <v>0</v>
      </c>
      <c r="AP235" s="110">
        <v>0</v>
      </c>
      <c r="AQ235" s="110">
        <v>0</v>
      </c>
      <c r="AR235" s="110">
        <v>0</v>
      </c>
      <c r="AS235" s="110">
        <v>0</v>
      </c>
      <c r="AT235" s="110">
        <v>0</v>
      </c>
      <c r="AU235" s="110">
        <v>0</v>
      </c>
      <c r="AV235" s="110">
        <v>0</v>
      </c>
      <c r="AW235" s="110">
        <v>0</v>
      </c>
      <c r="AX235" s="110">
        <v>0</v>
      </c>
      <c r="AY235" s="110">
        <v>0</v>
      </c>
    </row>
    <row r="236" spans="1:51">
      <c r="A236" s="109"/>
      <c r="B236" s="127">
        <v>28</v>
      </c>
      <c r="C236" s="106">
        <v>0</v>
      </c>
      <c r="D236" s="110">
        <v>0</v>
      </c>
      <c r="E236" s="110">
        <v>0</v>
      </c>
      <c r="F236" s="110">
        <v>0</v>
      </c>
      <c r="G236" s="110">
        <v>0</v>
      </c>
      <c r="H236" s="110">
        <v>0</v>
      </c>
      <c r="I236" s="110">
        <v>0</v>
      </c>
      <c r="J236" s="110">
        <v>0</v>
      </c>
      <c r="K236" s="110">
        <v>0</v>
      </c>
      <c r="L236" s="110">
        <v>0</v>
      </c>
      <c r="M236" s="110">
        <v>0</v>
      </c>
      <c r="N236" s="110">
        <v>0</v>
      </c>
      <c r="O236" s="110">
        <v>0</v>
      </c>
      <c r="P236" s="110">
        <v>0</v>
      </c>
      <c r="Q236" s="110">
        <v>0</v>
      </c>
      <c r="R236" s="110">
        <v>0</v>
      </c>
      <c r="S236" s="110">
        <v>0</v>
      </c>
      <c r="T236" s="110">
        <v>0</v>
      </c>
      <c r="U236" s="110">
        <v>0</v>
      </c>
      <c r="V236" s="110">
        <v>0</v>
      </c>
      <c r="W236" s="110">
        <v>0</v>
      </c>
      <c r="X236" s="110">
        <v>0</v>
      </c>
      <c r="Y236" s="110">
        <v>0</v>
      </c>
      <c r="Z236" s="110">
        <v>0</v>
      </c>
      <c r="AA236" s="110">
        <v>0</v>
      </c>
      <c r="AB236" s="110">
        <v>0</v>
      </c>
      <c r="AC236" s="110">
        <v>0</v>
      </c>
      <c r="AD236" s="110">
        <v>0</v>
      </c>
      <c r="AE236" s="110">
        <v>0</v>
      </c>
      <c r="AF236" s="110">
        <v>0</v>
      </c>
      <c r="AG236" s="110">
        <v>0</v>
      </c>
      <c r="AH236" s="110">
        <v>0</v>
      </c>
      <c r="AI236" s="110">
        <v>0</v>
      </c>
      <c r="AJ236" s="110">
        <v>0</v>
      </c>
      <c r="AK236" s="110">
        <v>0</v>
      </c>
      <c r="AL236" s="110">
        <v>0</v>
      </c>
      <c r="AM236" s="110">
        <v>0</v>
      </c>
      <c r="AN236" s="110">
        <v>0</v>
      </c>
      <c r="AO236" s="110">
        <v>0</v>
      </c>
      <c r="AP236" s="110">
        <v>0</v>
      </c>
      <c r="AQ236" s="110">
        <v>0</v>
      </c>
      <c r="AR236" s="110">
        <v>0</v>
      </c>
      <c r="AS236" s="110">
        <v>0</v>
      </c>
      <c r="AT236" s="110">
        <v>0</v>
      </c>
      <c r="AU236" s="110">
        <v>0</v>
      </c>
      <c r="AV236" s="110">
        <v>0</v>
      </c>
      <c r="AW236" s="110">
        <v>0</v>
      </c>
      <c r="AX236" s="110">
        <v>0</v>
      </c>
      <c r="AY236" s="110">
        <v>0</v>
      </c>
    </row>
    <row r="237" spans="1:51">
      <c r="A237" s="109"/>
      <c r="B237" s="127">
        <v>29</v>
      </c>
      <c r="C237" s="106">
        <v>0</v>
      </c>
      <c r="D237" s="110">
        <v>0</v>
      </c>
      <c r="E237" s="110">
        <v>0</v>
      </c>
      <c r="F237" s="110">
        <v>0</v>
      </c>
      <c r="G237" s="110">
        <v>0</v>
      </c>
      <c r="H237" s="110">
        <v>0</v>
      </c>
      <c r="I237" s="110">
        <v>0</v>
      </c>
      <c r="J237" s="110">
        <v>0</v>
      </c>
      <c r="K237" s="110">
        <v>0</v>
      </c>
      <c r="L237" s="110">
        <v>0</v>
      </c>
      <c r="M237" s="110">
        <v>0</v>
      </c>
      <c r="N237" s="110">
        <v>0</v>
      </c>
      <c r="O237" s="110">
        <v>0</v>
      </c>
      <c r="P237" s="110">
        <v>0</v>
      </c>
      <c r="Q237" s="110">
        <v>0</v>
      </c>
      <c r="R237" s="110">
        <v>0</v>
      </c>
      <c r="S237" s="110">
        <v>0</v>
      </c>
      <c r="T237" s="110">
        <v>0</v>
      </c>
      <c r="U237" s="110">
        <v>0</v>
      </c>
      <c r="V237" s="110">
        <v>0</v>
      </c>
      <c r="W237" s="110">
        <v>0</v>
      </c>
      <c r="X237" s="110">
        <v>0</v>
      </c>
      <c r="Y237" s="110">
        <v>0</v>
      </c>
      <c r="Z237" s="110">
        <v>0</v>
      </c>
      <c r="AA237" s="110">
        <v>0</v>
      </c>
      <c r="AB237" s="110">
        <v>0</v>
      </c>
      <c r="AC237" s="110">
        <v>0</v>
      </c>
      <c r="AD237" s="110">
        <v>0</v>
      </c>
      <c r="AE237" s="110">
        <v>0</v>
      </c>
      <c r="AF237" s="110">
        <v>0</v>
      </c>
      <c r="AG237" s="110">
        <v>0</v>
      </c>
      <c r="AH237" s="110">
        <v>0</v>
      </c>
      <c r="AI237" s="110">
        <v>0</v>
      </c>
      <c r="AJ237" s="110">
        <v>0</v>
      </c>
      <c r="AK237" s="110">
        <v>0</v>
      </c>
      <c r="AL237" s="110">
        <v>0</v>
      </c>
      <c r="AM237" s="110">
        <v>0</v>
      </c>
      <c r="AN237" s="110">
        <v>0</v>
      </c>
      <c r="AO237" s="110">
        <v>0</v>
      </c>
      <c r="AP237" s="110">
        <v>0</v>
      </c>
      <c r="AQ237" s="110">
        <v>0</v>
      </c>
      <c r="AR237" s="110">
        <v>0</v>
      </c>
      <c r="AS237" s="110">
        <v>0</v>
      </c>
      <c r="AT237" s="110">
        <v>0</v>
      </c>
      <c r="AU237" s="110">
        <v>0</v>
      </c>
      <c r="AV237" s="110">
        <v>0</v>
      </c>
      <c r="AW237" s="110">
        <v>0</v>
      </c>
      <c r="AX237" s="110">
        <v>0</v>
      </c>
      <c r="AY237" s="110">
        <v>0</v>
      </c>
    </row>
    <row r="238" spans="1:51">
      <c r="A238" s="109"/>
      <c r="B238" s="127">
        <v>30</v>
      </c>
      <c r="C238" s="106">
        <v>0</v>
      </c>
      <c r="D238" s="110">
        <v>0</v>
      </c>
      <c r="E238" s="110">
        <v>0</v>
      </c>
      <c r="F238" s="110">
        <v>0</v>
      </c>
      <c r="G238" s="110">
        <v>0</v>
      </c>
      <c r="H238" s="110">
        <v>0</v>
      </c>
      <c r="I238" s="110">
        <v>0</v>
      </c>
      <c r="J238" s="110">
        <v>0</v>
      </c>
      <c r="K238" s="110">
        <v>0</v>
      </c>
      <c r="L238" s="110">
        <v>0</v>
      </c>
      <c r="M238" s="110">
        <v>0</v>
      </c>
      <c r="N238" s="110">
        <v>0</v>
      </c>
      <c r="O238" s="110">
        <v>0</v>
      </c>
      <c r="P238" s="110">
        <v>0</v>
      </c>
      <c r="Q238" s="110">
        <v>0</v>
      </c>
      <c r="R238" s="110">
        <v>0</v>
      </c>
      <c r="S238" s="110">
        <v>0</v>
      </c>
      <c r="T238" s="110">
        <v>0</v>
      </c>
      <c r="U238" s="110">
        <v>0</v>
      </c>
      <c r="V238" s="110">
        <v>0</v>
      </c>
      <c r="W238" s="110">
        <v>0</v>
      </c>
      <c r="X238" s="110">
        <v>0</v>
      </c>
      <c r="Y238" s="110">
        <v>0</v>
      </c>
      <c r="Z238" s="110">
        <v>0</v>
      </c>
      <c r="AA238" s="110">
        <v>0</v>
      </c>
      <c r="AB238" s="110">
        <v>0</v>
      </c>
      <c r="AC238" s="110">
        <v>0</v>
      </c>
      <c r="AD238" s="110">
        <v>0</v>
      </c>
      <c r="AE238" s="110">
        <v>0</v>
      </c>
      <c r="AF238" s="110">
        <v>0</v>
      </c>
      <c r="AG238" s="110">
        <v>0</v>
      </c>
      <c r="AH238" s="110">
        <v>0</v>
      </c>
      <c r="AI238" s="110">
        <v>0</v>
      </c>
      <c r="AJ238" s="110">
        <v>0</v>
      </c>
      <c r="AK238" s="110">
        <v>0</v>
      </c>
      <c r="AL238" s="110">
        <v>0</v>
      </c>
      <c r="AM238" s="110">
        <v>0</v>
      </c>
      <c r="AN238" s="110">
        <v>0</v>
      </c>
      <c r="AO238" s="110">
        <v>0</v>
      </c>
      <c r="AP238" s="110">
        <v>0</v>
      </c>
      <c r="AQ238" s="110">
        <v>0</v>
      </c>
      <c r="AR238" s="110">
        <v>0</v>
      </c>
      <c r="AS238" s="110">
        <v>0</v>
      </c>
      <c r="AT238" s="110">
        <v>0</v>
      </c>
      <c r="AU238" s="110">
        <v>0</v>
      </c>
      <c r="AV238" s="110">
        <v>0</v>
      </c>
      <c r="AW238" s="110">
        <v>0</v>
      </c>
      <c r="AX238" s="110">
        <v>0</v>
      </c>
      <c r="AY238" s="110">
        <v>0</v>
      </c>
    </row>
    <row r="239" spans="1:51">
      <c r="A239" s="109"/>
      <c r="B239" s="127">
        <v>31</v>
      </c>
      <c r="C239" s="106">
        <v>0</v>
      </c>
      <c r="D239" s="110">
        <v>0</v>
      </c>
      <c r="E239" s="110">
        <v>0</v>
      </c>
      <c r="F239" s="110">
        <v>0</v>
      </c>
      <c r="G239" s="110">
        <v>0</v>
      </c>
      <c r="H239" s="110">
        <v>0</v>
      </c>
      <c r="I239" s="110">
        <v>0</v>
      </c>
      <c r="J239" s="110">
        <v>0</v>
      </c>
      <c r="K239" s="110">
        <v>0</v>
      </c>
      <c r="L239" s="110">
        <v>0</v>
      </c>
      <c r="M239" s="110">
        <v>0</v>
      </c>
      <c r="N239" s="110">
        <v>0</v>
      </c>
      <c r="O239" s="110">
        <v>0</v>
      </c>
      <c r="P239" s="110">
        <v>0</v>
      </c>
      <c r="Q239" s="110">
        <v>0</v>
      </c>
      <c r="R239" s="110">
        <v>0</v>
      </c>
      <c r="S239" s="110">
        <v>0</v>
      </c>
      <c r="T239" s="110">
        <v>0</v>
      </c>
      <c r="U239" s="110">
        <v>0</v>
      </c>
      <c r="V239" s="110">
        <v>0</v>
      </c>
      <c r="W239" s="110">
        <v>0</v>
      </c>
      <c r="X239" s="110">
        <v>0</v>
      </c>
      <c r="Y239" s="110">
        <v>0</v>
      </c>
      <c r="Z239" s="110">
        <v>0</v>
      </c>
      <c r="AA239" s="110">
        <v>0</v>
      </c>
      <c r="AB239" s="110">
        <v>0</v>
      </c>
      <c r="AC239" s="110">
        <v>0</v>
      </c>
      <c r="AD239" s="110">
        <v>0</v>
      </c>
      <c r="AE239" s="110">
        <v>0</v>
      </c>
      <c r="AF239" s="110">
        <v>0</v>
      </c>
      <c r="AG239" s="110">
        <v>0</v>
      </c>
      <c r="AH239" s="110">
        <v>0</v>
      </c>
      <c r="AI239" s="110">
        <v>0</v>
      </c>
      <c r="AJ239" s="110">
        <v>0</v>
      </c>
      <c r="AK239" s="110">
        <v>0</v>
      </c>
      <c r="AL239" s="110">
        <v>0</v>
      </c>
      <c r="AM239" s="110">
        <v>0</v>
      </c>
      <c r="AN239" s="110">
        <v>0</v>
      </c>
      <c r="AO239" s="110">
        <v>0</v>
      </c>
      <c r="AP239" s="110">
        <v>0</v>
      </c>
      <c r="AQ239" s="110">
        <v>0</v>
      </c>
      <c r="AR239" s="110">
        <v>0</v>
      </c>
      <c r="AS239" s="110">
        <v>0</v>
      </c>
      <c r="AT239" s="110">
        <v>0</v>
      </c>
      <c r="AU239" s="110">
        <v>0</v>
      </c>
      <c r="AV239" s="110">
        <v>0</v>
      </c>
      <c r="AW239" s="110">
        <v>0</v>
      </c>
      <c r="AX239" s="110">
        <v>0</v>
      </c>
      <c r="AY239" s="110">
        <v>0</v>
      </c>
    </row>
    <row r="240" spans="1:51">
      <c r="A240" s="109"/>
      <c r="B240" s="127">
        <v>32</v>
      </c>
      <c r="C240" s="106">
        <v>0</v>
      </c>
      <c r="D240" s="110">
        <v>0</v>
      </c>
      <c r="E240" s="110">
        <v>0</v>
      </c>
      <c r="F240" s="110">
        <v>0</v>
      </c>
      <c r="G240" s="110">
        <v>0</v>
      </c>
      <c r="H240" s="110">
        <v>0</v>
      </c>
      <c r="I240" s="110">
        <v>0</v>
      </c>
      <c r="J240" s="110">
        <v>0</v>
      </c>
      <c r="K240" s="110">
        <v>0</v>
      </c>
      <c r="L240" s="110">
        <v>0</v>
      </c>
      <c r="M240" s="110">
        <v>0</v>
      </c>
      <c r="N240" s="110">
        <v>0</v>
      </c>
      <c r="O240" s="110">
        <v>0</v>
      </c>
      <c r="P240" s="110">
        <v>0</v>
      </c>
      <c r="Q240" s="110">
        <v>0</v>
      </c>
      <c r="R240" s="110">
        <v>0</v>
      </c>
      <c r="S240" s="110">
        <v>0</v>
      </c>
      <c r="T240" s="110">
        <v>0</v>
      </c>
      <c r="U240" s="110">
        <v>0</v>
      </c>
      <c r="V240" s="110">
        <v>0</v>
      </c>
      <c r="W240" s="110">
        <v>0</v>
      </c>
      <c r="X240" s="110">
        <v>0</v>
      </c>
      <c r="Y240" s="110">
        <v>0</v>
      </c>
      <c r="Z240" s="110">
        <v>0</v>
      </c>
      <c r="AA240" s="110">
        <v>0</v>
      </c>
      <c r="AB240" s="110">
        <v>0</v>
      </c>
      <c r="AC240" s="110">
        <v>0</v>
      </c>
      <c r="AD240" s="110">
        <v>0</v>
      </c>
      <c r="AE240" s="110">
        <v>0</v>
      </c>
      <c r="AF240" s="110">
        <v>0</v>
      </c>
      <c r="AG240" s="110">
        <v>0</v>
      </c>
      <c r="AH240" s="110">
        <v>0</v>
      </c>
      <c r="AI240" s="110">
        <v>0</v>
      </c>
      <c r="AJ240" s="110">
        <v>0</v>
      </c>
      <c r="AK240" s="110">
        <v>0</v>
      </c>
      <c r="AL240" s="110">
        <v>0</v>
      </c>
      <c r="AM240" s="110">
        <v>0</v>
      </c>
      <c r="AN240" s="110">
        <v>0</v>
      </c>
      <c r="AO240" s="110">
        <v>0</v>
      </c>
      <c r="AP240" s="110">
        <v>0</v>
      </c>
      <c r="AQ240" s="110">
        <v>0</v>
      </c>
      <c r="AR240" s="110">
        <v>0</v>
      </c>
      <c r="AS240" s="110">
        <v>0</v>
      </c>
      <c r="AT240" s="110">
        <v>0</v>
      </c>
      <c r="AU240" s="110">
        <v>0</v>
      </c>
      <c r="AV240" s="110">
        <v>0</v>
      </c>
      <c r="AW240" s="110">
        <v>0</v>
      </c>
      <c r="AX240" s="110">
        <v>0</v>
      </c>
      <c r="AY240" s="110">
        <v>0</v>
      </c>
    </row>
    <row r="241" spans="1:51">
      <c r="A241" s="109"/>
      <c r="B241" s="127">
        <v>33</v>
      </c>
      <c r="C241" s="106">
        <v>0</v>
      </c>
      <c r="D241" s="110">
        <v>0</v>
      </c>
      <c r="E241" s="110">
        <v>0</v>
      </c>
      <c r="F241" s="110">
        <v>0</v>
      </c>
      <c r="G241" s="110">
        <v>0</v>
      </c>
      <c r="H241" s="110">
        <v>0</v>
      </c>
      <c r="I241" s="110">
        <v>0</v>
      </c>
      <c r="J241" s="110">
        <v>0</v>
      </c>
      <c r="K241" s="110">
        <v>0</v>
      </c>
      <c r="L241" s="110">
        <v>0</v>
      </c>
      <c r="M241" s="110">
        <v>0</v>
      </c>
      <c r="N241" s="110">
        <v>0</v>
      </c>
      <c r="O241" s="110">
        <v>0</v>
      </c>
      <c r="P241" s="110">
        <v>0</v>
      </c>
      <c r="Q241" s="110">
        <v>0</v>
      </c>
      <c r="R241" s="110">
        <v>0</v>
      </c>
      <c r="S241" s="110">
        <v>0</v>
      </c>
      <c r="T241" s="110">
        <v>0</v>
      </c>
      <c r="U241" s="110">
        <v>0</v>
      </c>
      <c r="V241" s="110">
        <v>0</v>
      </c>
      <c r="W241" s="110">
        <v>0</v>
      </c>
      <c r="X241" s="110">
        <v>0</v>
      </c>
      <c r="Y241" s="110">
        <v>0</v>
      </c>
      <c r="Z241" s="110">
        <v>0</v>
      </c>
      <c r="AA241" s="110">
        <v>0</v>
      </c>
      <c r="AB241" s="110">
        <v>0</v>
      </c>
      <c r="AC241" s="110">
        <v>0</v>
      </c>
      <c r="AD241" s="110">
        <v>0</v>
      </c>
      <c r="AE241" s="110">
        <v>0</v>
      </c>
      <c r="AF241" s="110">
        <v>0</v>
      </c>
      <c r="AG241" s="110">
        <v>0</v>
      </c>
      <c r="AH241" s="110">
        <v>0</v>
      </c>
      <c r="AI241" s="110">
        <v>0</v>
      </c>
      <c r="AJ241" s="110">
        <v>0</v>
      </c>
      <c r="AK241" s="110">
        <v>0</v>
      </c>
      <c r="AL241" s="110">
        <v>0</v>
      </c>
      <c r="AM241" s="110">
        <v>0</v>
      </c>
      <c r="AN241" s="110">
        <v>0</v>
      </c>
      <c r="AO241" s="110">
        <v>0</v>
      </c>
      <c r="AP241" s="110">
        <v>0</v>
      </c>
      <c r="AQ241" s="110">
        <v>0</v>
      </c>
      <c r="AR241" s="110">
        <v>0</v>
      </c>
      <c r="AS241" s="110">
        <v>0</v>
      </c>
      <c r="AT241" s="110">
        <v>0</v>
      </c>
      <c r="AU241" s="110">
        <v>0</v>
      </c>
      <c r="AV241" s="110">
        <v>0</v>
      </c>
      <c r="AW241" s="110">
        <v>0</v>
      </c>
      <c r="AX241" s="110">
        <v>0</v>
      </c>
      <c r="AY241" s="110">
        <v>0</v>
      </c>
    </row>
    <row r="242" spans="1:51">
      <c r="A242" s="109"/>
      <c r="B242" s="127">
        <v>34</v>
      </c>
      <c r="C242" s="106">
        <v>0</v>
      </c>
      <c r="D242" s="110">
        <v>0</v>
      </c>
      <c r="E242" s="110">
        <v>0</v>
      </c>
      <c r="F242" s="110">
        <v>0</v>
      </c>
      <c r="G242" s="110">
        <v>0</v>
      </c>
      <c r="H242" s="110">
        <v>0</v>
      </c>
      <c r="I242" s="110">
        <v>0</v>
      </c>
      <c r="J242" s="110">
        <v>0</v>
      </c>
      <c r="K242" s="110">
        <v>0</v>
      </c>
      <c r="L242" s="110">
        <v>0</v>
      </c>
      <c r="M242" s="110">
        <v>0</v>
      </c>
      <c r="N242" s="110">
        <v>0</v>
      </c>
      <c r="O242" s="110">
        <v>0</v>
      </c>
      <c r="P242" s="110">
        <v>0</v>
      </c>
      <c r="Q242" s="110">
        <v>0</v>
      </c>
      <c r="R242" s="110">
        <v>0</v>
      </c>
      <c r="S242" s="110">
        <v>0</v>
      </c>
      <c r="T242" s="110">
        <v>0</v>
      </c>
      <c r="U242" s="110">
        <v>0</v>
      </c>
      <c r="V242" s="110">
        <v>0</v>
      </c>
      <c r="W242" s="110">
        <v>0</v>
      </c>
      <c r="X242" s="110">
        <v>0</v>
      </c>
      <c r="Y242" s="110">
        <v>0</v>
      </c>
      <c r="Z242" s="110">
        <v>0</v>
      </c>
      <c r="AA242" s="110">
        <v>0</v>
      </c>
      <c r="AB242" s="110">
        <v>0</v>
      </c>
      <c r="AC242" s="110">
        <v>0</v>
      </c>
      <c r="AD242" s="110">
        <v>0</v>
      </c>
      <c r="AE242" s="110">
        <v>0</v>
      </c>
      <c r="AF242" s="110">
        <v>0</v>
      </c>
      <c r="AG242" s="110">
        <v>0</v>
      </c>
      <c r="AH242" s="110">
        <v>0</v>
      </c>
      <c r="AI242" s="110">
        <v>0</v>
      </c>
      <c r="AJ242" s="110">
        <v>0</v>
      </c>
      <c r="AK242" s="110">
        <v>0</v>
      </c>
      <c r="AL242" s="110">
        <v>0</v>
      </c>
      <c r="AM242" s="110">
        <v>0</v>
      </c>
      <c r="AN242" s="110">
        <v>0</v>
      </c>
      <c r="AO242" s="110">
        <v>0</v>
      </c>
      <c r="AP242" s="110">
        <v>0</v>
      </c>
      <c r="AQ242" s="110">
        <v>0</v>
      </c>
      <c r="AR242" s="110">
        <v>0</v>
      </c>
      <c r="AS242" s="110">
        <v>0</v>
      </c>
      <c r="AT242" s="110">
        <v>0</v>
      </c>
      <c r="AU242" s="110">
        <v>0</v>
      </c>
      <c r="AV242" s="110">
        <v>0</v>
      </c>
      <c r="AW242" s="110">
        <v>0</v>
      </c>
      <c r="AX242" s="110">
        <v>0</v>
      </c>
      <c r="AY242" s="110">
        <v>0</v>
      </c>
    </row>
    <row r="243" spans="1:51">
      <c r="A243" s="109"/>
      <c r="B243" s="127">
        <v>35</v>
      </c>
      <c r="C243" s="106">
        <v>0</v>
      </c>
      <c r="D243" s="110">
        <v>0</v>
      </c>
      <c r="E243" s="110">
        <v>0</v>
      </c>
      <c r="F243" s="110">
        <v>0</v>
      </c>
      <c r="G243" s="110">
        <v>0</v>
      </c>
      <c r="H243" s="110">
        <v>0</v>
      </c>
      <c r="I243" s="110">
        <v>0</v>
      </c>
      <c r="J243" s="110">
        <v>0</v>
      </c>
      <c r="K243" s="110">
        <v>0</v>
      </c>
      <c r="L243" s="110">
        <v>0</v>
      </c>
      <c r="M243" s="110">
        <v>0</v>
      </c>
      <c r="N243" s="110">
        <v>0</v>
      </c>
      <c r="O243" s="110">
        <v>0</v>
      </c>
      <c r="P243" s="110">
        <v>0</v>
      </c>
      <c r="Q243" s="110">
        <v>0</v>
      </c>
      <c r="R243" s="110">
        <v>0</v>
      </c>
      <c r="S243" s="110">
        <v>0</v>
      </c>
      <c r="T243" s="110">
        <v>0</v>
      </c>
      <c r="U243" s="110">
        <v>0</v>
      </c>
      <c r="V243" s="110">
        <v>0</v>
      </c>
      <c r="W243" s="110">
        <v>0</v>
      </c>
      <c r="X243" s="110">
        <v>0</v>
      </c>
      <c r="Y243" s="110">
        <v>0</v>
      </c>
      <c r="Z243" s="110">
        <v>0</v>
      </c>
      <c r="AA243" s="110">
        <v>0</v>
      </c>
      <c r="AB243" s="110">
        <v>0</v>
      </c>
      <c r="AC243" s="110">
        <v>0</v>
      </c>
      <c r="AD243" s="110">
        <v>0</v>
      </c>
      <c r="AE243" s="110">
        <v>0</v>
      </c>
      <c r="AF243" s="110">
        <v>0</v>
      </c>
      <c r="AG243" s="110">
        <v>0</v>
      </c>
      <c r="AH243" s="110">
        <v>0</v>
      </c>
      <c r="AI243" s="110">
        <v>0</v>
      </c>
      <c r="AJ243" s="110">
        <v>0</v>
      </c>
      <c r="AK243" s="110">
        <v>0</v>
      </c>
      <c r="AL243" s="110">
        <v>0</v>
      </c>
      <c r="AM243" s="110">
        <v>0</v>
      </c>
      <c r="AN243" s="110">
        <v>0</v>
      </c>
      <c r="AO243" s="110">
        <v>0</v>
      </c>
      <c r="AP243" s="110">
        <v>0</v>
      </c>
      <c r="AQ243" s="110">
        <v>0</v>
      </c>
      <c r="AR243" s="110">
        <v>0</v>
      </c>
      <c r="AS243" s="110">
        <v>0</v>
      </c>
      <c r="AT243" s="110">
        <v>0</v>
      </c>
      <c r="AU243" s="110">
        <v>0</v>
      </c>
      <c r="AV243" s="110">
        <v>0</v>
      </c>
      <c r="AW243" s="110">
        <v>0</v>
      </c>
      <c r="AX243" s="110">
        <v>0</v>
      </c>
      <c r="AY243" s="110">
        <v>0</v>
      </c>
    </row>
    <row r="244" spans="1:51">
      <c r="A244" s="109"/>
      <c r="B244" s="127">
        <v>36</v>
      </c>
      <c r="C244" s="106">
        <v>0</v>
      </c>
      <c r="D244" s="110">
        <v>0</v>
      </c>
      <c r="E244" s="110">
        <v>0</v>
      </c>
      <c r="F244" s="110">
        <v>0</v>
      </c>
      <c r="G244" s="110">
        <v>0</v>
      </c>
      <c r="H244" s="110">
        <v>0</v>
      </c>
      <c r="I244" s="110">
        <v>0</v>
      </c>
      <c r="J244" s="110">
        <v>0</v>
      </c>
      <c r="K244" s="110">
        <v>0</v>
      </c>
      <c r="L244" s="110">
        <v>0</v>
      </c>
      <c r="M244" s="110">
        <v>0</v>
      </c>
      <c r="N244" s="110">
        <v>0</v>
      </c>
      <c r="O244" s="110">
        <v>0</v>
      </c>
      <c r="P244" s="110">
        <v>0</v>
      </c>
      <c r="Q244" s="110">
        <v>0</v>
      </c>
      <c r="R244" s="110">
        <v>0</v>
      </c>
      <c r="S244" s="110">
        <v>0</v>
      </c>
      <c r="T244" s="110">
        <v>0</v>
      </c>
      <c r="U244" s="110">
        <v>0</v>
      </c>
      <c r="V244" s="110">
        <v>0</v>
      </c>
      <c r="W244" s="110">
        <v>0</v>
      </c>
      <c r="X244" s="110">
        <v>0</v>
      </c>
      <c r="Y244" s="110">
        <v>0</v>
      </c>
      <c r="Z244" s="110">
        <v>0</v>
      </c>
      <c r="AA244" s="110">
        <v>0</v>
      </c>
      <c r="AB244" s="110">
        <v>0</v>
      </c>
      <c r="AC244" s="110">
        <v>0</v>
      </c>
      <c r="AD244" s="110">
        <v>0</v>
      </c>
      <c r="AE244" s="110">
        <v>0</v>
      </c>
      <c r="AF244" s="110">
        <v>0</v>
      </c>
      <c r="AG244" s="110">
        <v>0</v>
      </c>
      <c r="AH244" s="110">
        <v>0</v>
      </c>
      <c r="AI244" s="110">
        <v>0</v>
      </c>
      <c r="AJ244" s="110">
        <v>0</v>
      </c>
      <c r="AK244" s="110">
        <v>0</v>
      </c>
      <c r="AL244" s="110">
        <v>0</v>
      </c>
      <c r="AM244" s="110">
        <v>0</v>
      </c>
      <c r="AN244" s="110">
        <v>0</v>
      </c>
      <c r="AO244" s="110">
        <v>0</v>
      </c>
      <c r="AP244" s="110">
        <v>0</v>
      </c>
      <c r="AQ244" s="110">
        <v>0</v>
      </c>
      <c r="AR244" s="110">
        <v>0</v>
      </c>
      <c r="AS244" s="110">
        <v>0</v>
      </c>
      <c r="AT244" s="110">
        <v>0</v>
      </c>
      <c r="AU244" s="110">
        <v>0</v>
      </c>
      <c r="AV244" s="110">
        <v>0</v>
      </c>
      <c r="AW244" s="110">
        <v>0</v>
      </c>
      <c r="AX244" s="110">
        <v>0</v>
      </c>
      <c r="AY244" s="110">
        <v>0</v>
      </c>
    </row>
    <row r="245" spans="1:51">
      <c r="A245" s="109"/>
      <c r="B245" s="130">
        <v>37</v>
      </c>
      <c r="C245" s="106">
        <v>0</v>
      </c>
      <c r="D245" s="110">
        <v>0</v>
      </c>
      <c r="E245" s="110">
        <v>0</v>
      </c>
      <c r="F245" s="110">
        <v>0</v>
      </c>
      <c r="G245" s="110">
        <v>0</v>
      </c>
      <c r="H245" s="110">
        <v>0</v>
      </c>
      <c r="I245" s="110">
        <v>0</v>
      </c>
      <c r="J245" s="110">
        <v>0</v>
      </c>
      <c r="K245" s="110">
        <v>0</v>
      </c>
      <c r="L245" s="110">
        <v>0</v>
      </c>
      <c r="M245" s="110">
        <v>0</v>
      </c>
      <c r="N245" s="110">
        <v>0</v>
      </c>
      <c r="O245" s="110">
        <v>0</v>
      </c>
      <c r="P245" s="110">
        <v>0</v>
      </c>
      <c r="Q245" s="110">
        <v>0</v>
      </c>
      <c r="R245" s="110">
        <v>0</v>
      </c>
      <c r="S245" s="110">
        <v>0</v>
      </c>
      <c r="T245" s="110">
        <v>0</v>
      </c>
      <c r="U245" s="110">
        <v>0</v>
      </c>
      <c r="V245" s="110">
        <v>0</v>
      </c>
      <c r="W245" s="110">
        <v>0</v>
      </c>
      <c r="X245" s="110">
        <v>0</v>
      </c>
      <c r="Y245" s="110">
        <v>0</v>
      </c>
      <c r="Z245" s="110">
        <v>0</v>
      </c>
      <c r="AA245" s="110">
        <v>0</v>
      </c>
      <c r="AB245" s="110">
        <v>0</v>
      </c>
      <c r="AC245" s="110">
        <v>0</v>
      </c>
      <c r="AD245" s="110">
        <v>0</v>
      </c>
      <c r="AE245" s="110">
        <v>0</v>
      </c>
      <c r="AF245" s="110">
        <v>0</v>
      </c>
      <c r="AG245" s="110">
        <v>0</v>
      </c>
      <c r="AH245" s="110">
        <v>0</v>
      </c>
      <c r="AI245" s="110">
        <v>0</v>
      </c>
      <c r="AJ245" s="110">
        <v>0</v>
      </c>
      <c r="AK245" s="110">
        <v>0</v>
      </c>
      <c r="AL245" s="110">
        <v>0</v>
      </c>
      <c r="AM245" s="110">
        <v>0</v>
      </c>
      <c r="AN245" s="110">
        <v>0</v>
      </c>
      <c r="AO245" s="110">
        <v>0</v>
      </c>
      <c r="AP245" s="110">
        <v>0</v>
      </c>
      <c r="AQ245" s="110">
        <v>0</v>
      </c>
      <c r="AR245" s="110">
        <v>0</v>
      </c>
      <c r="AS245" s="110">
        <v>0</v>
      </c>
      <c r="AT245" s="110">
        <v>0</v>
      </c>
      <c r="AU245" s="110">
        <v>0</v>
      </c>
      <c r="AV245" s="110">
        <v>0</v>
      </c>
      <c r="AW245" s="110">
        <v>0</v>
      </c>
      <c r="AX245" s="110">
        <v>0</v>
      </c>
      <c r="AY245" s="110">
        <v>0</v>
      </c>
    </row>
    <row r="246" spans="1:51">
      <c r="A246" s="109"/>
      <c r="B246" s="130">
        <v>38</v>
      </c>
      <c r="C246" s="106">
        <v>0</v>
      </c>
      <c r="D246" s="110">
        <v>0</v>
      </c>
      <c r="E246" s="110">
        <v>0</v>
      </c>
      <c r="F246" s="110">
        <v>0</v>
      </c>
      <c r="G246" s="110">
        <v>0</v>
      </c>
      <c r="H246" s="110">
        <v>0</v>
      </c>
      <c r="I246" s="110">
        <v>0</v>
      </c>
      <c r="J246" s="110">
        <v>0</v>
      </c>
      <c r="K246" s="110">
        <v>0</v>
      </c>
      <c r="L246" s="110">
        <v>0</v>
      </c>
      <c r="M246" s="110">
        <v>0</v>
      </c>
      <c r="N246" s="110">
        <v>0</v>
      </c>
      <c r="O246" s="110">
        <v>0</v>
      </c>
      <c r="P246" s="110">
        <v>0</v>
      </c>
      <c r="Q246" s="110">
        <v>0</v>
      </c>
      <c r="R246" s="110">
        <v>0</v>
      </c>
      <c r="S246" s="110">
        <v>0</v>
      </c>
      <c r="T246" s="110">
        <v>0</v>
      </c>
      <c r="U246" s="110">
        <v>0</v>
      </c>
      <c r="V246" s="110">
        <v>0</v>
      </c>
      <c r="W246" s="110">
        <v>0</v>
      </c>
      <c r="X246" s="110">
        <v>0</v>
      </c>
      <c r="Y246" s="110">
        <v>0</v>
      </c>
      <c r="Z246" s="110">
        <v>0</v>
      </c>
      <c r="AA246" s="110">
        <v>0</v>
      </c>
      <c r="AB246" s="110">
        <v>0</v>
      </c>
      <c r="AC246" s="110">
        <v>0</v>
      </c>
      <c r="AD246" s="110">
        <v>0</v>
      </c>
      <c r="AE246" s="110">
        <v>0</v>
      </c>
      <c r="AF246" s="110">
        <v>0</v>
      </c>
      <c r="AG246" s="110">
        <v>0</v>
      </c>
      <c r="AH246" s="110">
        <v>0</v>
      </c>
      <c r="AI246" s="110">
        <v>0</v>
      </c>
      <c r="AJ246" s="110">
        <v>0</v>
      </c>
      <c r="AK246" s="110">
        <v>0</v>
      </c>
      <c r="AL246" s="110">
        <v>0</v>
      </c>
      <c r="AM246" s="110">
        <v>0</v>
      </c>
      <c r="AN246" s="110">
        <v>0</v>
      </c>
      <c r="AO246" s="110">
        <v>0</v>
      </c>
      <c r="AP246" s="110">
        <v>0</v>
      </c>
      <c r="AQ246" s="110">
        <v>0</v>
      </c>
      <c r="AR246" s="110">
        <v>0</v>
      </c>
      <c r="AS246" s="110">
        <v>0</v>
      </c>
      <c r="AT246" s="110">
        <v>0</v>
      </c>
      <c r="AU246" s="110">
        <v>0</v>
      </c>
      <c r="AV246" s="110">
        <v>0</v>
      </c>
      <c r="AW246" s="110">
        <v>0</v>
      </c>
      <c r="AX246" s="110">
        <v>0</v>
      </c>
      <c r="AY246" s="110">
        <v>0</v>
      </c>
    </row>
    <row r="247" spans="1:51">
      <c r="A247" s="109"/>
      <c r="B247" s="130">
        <v>39</v>
      </c>
      <c r="C247" s="106">
        <v>0</v>
      </c>
      <c r="D247" s="110">
        <v>0</v>
      </c>
      <c r="E247" s="110">
        <v>0</v>
      </c>
      <c r="F247" s="110">
        <v>0</v>
      </c>
      <c r="G247" s="110">
        <v>0</v>
      </c>
      <c r="H247" s="110">
        <v>0</v>
      </c>
      <c r="I247" s="110">
        <v>0</v>
      </c>
      <c r="J247" s="110">
        <v>0</v>
      </c>
      <c r="K247" s="110">
        <v>0</v>
      </c>
      <c r="L247" s="110">
        <v>0</v>
      </c>
      <c r="M247" s="110">
        <v>0</v>
      </c>
      <c r="N247" s="110">
        <v>0</v>
      </c>
      <c r="O247" s="110">
        <v>0</v>
      </c>
      <c r="P247" s="110">
        <v>0</v>
      </c>
      <c r="Q247" s="110">
        <v>0</v>
      </c>
      <c r="R247" s="110">
        <v>0</v>
      </c>
      <c r="S247" s="110">
        <v>0</v>
      </c>
      <c r="T247" s="110">
        <v>0</v>
      </c>
      <c r="U247" s="110">
        <v>0</v>
      </c>
      <c r="V247" s="110">
        <v>0</v>
      </c>
      <c r="W247" s="110">
        <v>0</v>
      </c>
      <c r="X247" s="110">
        <v>0</v>
      </c>
      <c r="Y247" s="110">
        <v>0</v>
      </c>
      <c r="Z247" s="110">
        <v>0</v>
      </c>
      <c r="AA247" s="110">
        <v>0</v>
      </c>
      <c r="AB247" s="110">
        <v>0</v>
      </c>
      <c r="AC247" s="110">
        <v>0</v>
      </c>
      <c r="AD247" s="110">
        <v>0</v>
      </c>
      <c r="AE247" s="110">
        <v>0</v>
      </c>
      <c r="AF247" s="110">
        <v>0</v>
      </c>
      <c r="AG247" s="110">
        <v>0</v>
      </c>
      <c r="AH247" s="110">
        <v>0</v>
      </c>
      <c r="AI247" s="110">
        <v>0</v>
      </c>
      <c r="AJ247" s="110">
        <v>0</v>
      </c>
      <c r="AK247" s="110">
        <v>0</v>
      </c>
      <c r="AL247" s="110">
        <v>0</v>
      </c>
      <c r="AM247" s="110">
        <v>0</v>
      </c>
      <c r="AN247" s="110">
        <v>0</v>
      </c>
      <c r="AO247" s="110">
        <v>0</v>
      </c>
      <c r="AP247" s="110">
        <v>0</v>
      </c>
      <c r="AQ247" s="110">
        <v>0</v>
      </c>
      <c r="AR247" s="110">
        <v>0</v>
      </c>
      <c r="AS247" s="110">
        <v>0</v>
      </c>
      <c r="AT247" s="110">
        <v>0</v>
      </c>
      <c r="AU247" s="110">
        <v>0</v>
      </c>
      <c r="AV247" s="110">
        <v>0</v>
      </c>
      <c r="AW247" s="110">
        <v>0</v>
      </c>
      <c r="AX247" s="110">
        <v>0</v>
      </c>
      <c r="AY247" s="110">
        <v>0</v>
      </c>
    </row>
    <row r="248" spans="1:51">
      <c r="A248" s="109"/>
      <c r="B248" s="130">
        <v>40</v>
      </c>
      <c r="C248" s="106">
        <v>0</v>
      </c>
      <c r="D248" s="110">
        <v>0</v>
      </c>
      <c r="E248" s="110">
        <v>0</v>
      </c>
      <c r="F248" s="110">
        <v>0</v>
      </c>
      <c r="G248" s="110">
        <v>0</v>
      </c>
      <c r="H248" s="110">
        <v>0</v>
      </c>
      <c r="I248" s="110">
        <v>0</v>
      </c>
      <c r="J248" s="110">
        <v>0</v>
      </c>
      <c r="K248" s="110">
        <v>0</v>
      </c>
      <c r="L248" s="110">
        <v>0</v>
      </c>
      <c r="M248" s="110">
        <v>0</v>
      </c>
      <c r="N248" s="110">
        <v>0</v>
      </c>
      <c r="O248" s="110">
        <v>0</v>
      </c>
      <c r="P248" s="110">
        <v>0</v>
      </c>
      <c r="Q248" s="110">
        <v>0</v>
      </c>
      <c r="R248" s="110">
        <v>0</v>
      </c>
      <c r="S248" s="110">
        <v>0</v>
      </c>
      <c r="T248" s="110">
        <v>0</v>
      </c>
      <c r="U248" s="110">
        <v>0</v>
      </c>
      <c r="V248" s="110">
        <v>0</v>
      </c>
      <c r="W248" s="110">
        <v>0</v>
      </c>
      <c r="X248" s="110">
        <v>0</v>
      </c>
      <c r="Y248" s="110">
        <v>0</v>
      </c>
      <c r="Z248" s="110">
        <v>0</v>
      </c>
      <c r="AA248" s="110">
        <v>0</v>
      </c>
      <c r="AB248" s="110">
        <v>0</v>
      </c>
      <c r="AC248" s="110">
        <v>0</v>
      </c>
      <c r="AD248" s="110">
        <v>0</v>
      </c>
      <c r="AE248" s="110">
        <v>0</v>
      </c>
      <c r="AF248" s="110">
        <v>0</v>
      </c>
      <c r="AG248" s="110">
        <v>0</v>
      </c>
      <c r="AH248" s="110">
        <v>0</v>
      </c>
      <c r="AI248" s="110">
        <v>0</v>
      </c>
      <c r="AJ248" s="110">
        <v>0</v>
      </c>
      <c r="AK248" s="110">
        <v>0</v>
      </c>
      <c r="AL248" s="110">
        <v>0</v>
      </c>
      <c r="AM248" s="110">
        <v>0</v>
      </c>
      <c r="AN248" s="110">
        <v>0</v>
      </c>
      <c r="AO248" s="110">
        <v>0</v>
      </c>
      <c r="AP248" s="110">
        <v>0</v>
      </c>
      <c r="AQ248" s="110">
        <v>0</v>
      </c>
      <c r="AR248" s="110">
        <v>0</v>
      </c>
      <c r="AS248" s="110">
        <v>0</v>
      </c>
      <c r="AT248" s="110">
        <v>0</v>
      </c>
      <c r="AU248" s="110">
        <v>0</v>
      </c>
      <c r="AV248" s="110">
        <v>0</v>
      </c>
      <c r="AW248" s="110">
        <v>0</v>
      </c>
      <c r="AX248" s="110">
        <v>0</v>
      </c>
      <c r="AY248" s="110">
        <v>0</v>
      </c>
    </row>
    <row r="249" spans="1:51">
      <c r="A249" s="109"/>
      <c r="B249" s="130">
        <v>41</v>
      </c>
      <c r="C249" s="106">
        <v>0</v>
      </c>
      <c r="D249" s="110">
        <v>0</v>
      </c>
      <c r="E249" s="110">
        <v>0</v>
      </c>
      <c r="F249" s="110">
        <v>0</v>
      </c>
      <c r="G249" s="110">
        <v>0</v>
      </c>
      <c r="H249" s="110">
        <v>0</v>
      </c>
      <c r="I249" s="110">
        <v>0</v>
      </c>
      <c r="J249" s="110">
        <v>0</v>
      </c>
      <c r="K249" s="110">
        <v>0</v>
      </c>
      <c r="L249" s="110">
        <v>0</v>
      </c>
      <c r="M249" s="110">
        <v>0</v>
      </c>
      <c r="N249" s="110">
        <v>0</v>
      </c>
      <c r="O249" s="110">
        <v>0</v>
      </c>
      <c r="P249" s="110">
        <v>0</v>
      </c>
      <c r="Q249" s="110">
        <v>0</v>
      </c>
      <c r="R249" s="110">
        <v>0</v>
      </c>
      <c r="S249" s="110">
        <v>0</v>
      </c>
      <c r="T249" s="110">
        <v>0</v>
      </c>
      <c r="U249" s="110">
        <v>0</v>
      </c>
      <c r="V249" s="110">
        <v>0</v>
      </c>
      <c r="W249" s="110">
        <v>0</v>
      </c>
      <c r="X249" s="110">
        <v>0</v>
      </c>
      <c r="Y249" s="110">
        <v>0</v>
      </c>
      <c r="Z249" s="110">
        <v>0</v>
      </c>
      <c r="AA249" s="110">
        <v>0</v>
      </c>
      <c r="AB249" s="110">
        <v>0</v>
      </c>
      <c r="AC249" s="110">
        <v>0</v>
      </c>
      <c r="AD249" s="110">
        <v>0</v>
      </c>
      <c r="AE249" s="110">
        <v>0</v>
      </c>
      <c r="AF249" s="110">
        <v>0</v>
      </c>
      <c r="AG249" s="110">
        <v>0</v>
      </c>
      <c r="AH249" s="110">
        <v>0</v>
      </c>
      <c r="AI249" s="110">
        <v>0</v>
      </c>
      <c r="AJ249" s="110">
        <v>0</v>
      </c>
      <c r="AK249" s="110">
        <v>0</v>
      </c>
      <c r="AL249" s="110">
        <v>0</v>
      </c>
      <c r="AM249" s="110">
        <v>0</v>
      </c>
      <c r="AN249" s="110">
        <v>0</v>
      </c>
      <c r="AO249" s="110">
        <v>0</v>
      </c>
      <c r="AP249" s="110">
        <v>0</v>
      </c>
      <c r="AQ249" s="110">
        <v>0</v>
      </c>
      <c r="AR249" s="110">
        <v>0</v>
      </c>
      <c r="AS249" s="110">
        <v>0</v>
      </c>
      <c r="AT249" s="110">
        <v>0</v>
      </c>
      <c r="AU249" s="110">
        <v>0</v>
      </c>
      <c r="AV249" s="110">
        <v>0</v>
      </c>
      <c r="AW249" s="110">
        <v>0</v>
      </c>
      <c r="AX249" s="110">
        <v>0</v>
      </c>
      <c r="AY249" s="110">
        <v>0</v>
      </c>
    </row>
    <row r="250" spans="1:51">
      <c r="A250" s="109"/>
      <c r="B250" s="130">
        <v>42</v>
      </c>
      <c r="C250" s="106">
        <v>0</v>
      </c>
      <c r="D250" s="110">
        <v>0</v>
      </c>
      <c r="E250" s="110">
        <v>0</v>
      </c>
      <c r="F250" s="110">
        <v>0</v>
      </c>
      <c r="G250" s="110">
        <v>0</v>
      </c>
      <c r="H250" s="110">
        <v>0</v>
      </c>
      <c r="I250" s="110">
        <v>0</v>
      </c>
      <c r="J250" s="110">
        <v>0</v>
      </c>
      <c r="K250" s="110">
        <v>0</v>
      </c>
      <c r="L250" s="110">
        <v>0</v>
      </c>
      <c r="M250" s="110">
        <v>0</v>
      </c>
      <c r="N250" s="110">
        <v>0</v>
      </c>
      <c r="O250" s="110">
        <v>0</v>
      </c>
      <c r="P250" s="110">
        <v>0</v>
      </c>
      <c r="Q250" s="110">
        <v>0</v>
      </c>
      <c r="R250" s="110">
        <v>0</v>
      </c>
      <c r="S250" s="110">
        <v>0</v>
      </c>
      <c r="T250" s="110">
        <v>0</v>
      </c>
      <c r="U250" s="110">
        <v>0</v>
      </c>
      <c r="V250" s="110">
        <v>0</v>
      </c>
      <c r="W250" s="110">
        <v>0</v>
      </c>
      <c r="X250" s="110">
        <v>0</v>
      </c>
      <c r="Y250" s="110">
        <v>0</v>
      </c>
      <c r="Z250" s="110">
        <v>0</v>
      </c>
      <c r="AA250" s="110">
        <v>0</v>
      </c>
      <c r="AB250" s="110">
        <v>0</v>
      </c>
      <c r="AC250" s="110">
        <v>0</v>
      </c>
      <c r="AD250" s="110">
        <v>0</v>
      </c>
      <c r="AE250" s="110">
        <v>0</v>
      </c>
      <c r="AF250" s="110">
        <v>0</v>
      </c>
      <c r="AG250" s="110">
        <v>0</v>
      </c>
      <c r="AH250" s="110">
        <v>0</v>
      </c>
      <c r="AI250" s="110">
        <v>0</v>
      </c>
      <c r="AJ250" s="110">
        <v>0</v>
      </c>
      <c r="AK250" s="110">
        <v>0</v>
      </c>
      <c r="AL250" s="110">
        <v>0</v>
      </c>
      <c r="AM250" s="110">
        <v>0</v>
      </c>
      <c r="AN250" s="110">
        <v>0</v>
      </c>
      <c r="AO250" s="110">
        <v>0</v>
      </c>
      <c r="AP250" s="110">
        <v>0</v>
      </c>
      <c r="AQ250" s="110">
        <v>0</v>
      </c>
      <c r="AR250" s="110">
        <v>0</v>
      </c>
      <c r="AS250" s="110">
        <v>0</v>
      </c>
      <c r="AT250" s="110">
        <v>0</v>
      </c>
      <c r="AU250" s="110">
        <v>0</v>
      </c>
      <c r="AV250" s="110">
        <v>0</v>
      </c>
      <c r="AW250" s="110">
        <v>0</v>
      </c>
      <c r="AX250" s="110">
        <v>0</v>
      </c>
      <c r="AY250" s="110">
        <v>0</v>
      </c>
    </row>
    <row r="251" spans="1:51">
      <c r="A251" s="109"/>
      <c r="B251" s="130">
        <v>43</v>
      </c>
      <c r="C251" s="106">
        <v>0</v>
      </c>
      <c r="D251" s="110">
        <v>0</v>
      </c>
      <c r="E251" s="110">
        <v>0</v>
      </c>
      <c r="F251" s="110">
        <v>0</v>
      </c>
      <c r="G251" s="110">
        <v>0</v>
      </c>
      <c r="H251" s="110">
        <v>0</v>
      </c>
      <c r="I251" s="110">
        <v>0</v>
      </c>
      <c r="J251" s="110">
        <v>0</v>
      </c>
      <c r="K251" s="110">
        <v>0</v>
      </c>
      <c r="L251" s="110">
        <v>0</v>
      </c>
      <c r="M251" s="110">
        <v>0</v>
      </c>
      <c r="N251" s="110">
        <v>0</v>
      </c>
      <c r="O251" s="110">
        <v>0</v>
      </c>
      <c r="P251" s="110">
        <v>0</v>
      </c>
      <c r="Q251" s="110">
        <v>0</v>
      </c>
      <c r="R251" s="110">
        <v>0</v>
      </c>
      <c r="S251" s="110">
        <v>0</v>
      </c>
      <c r="T251" s="110">
        <v>0</v>
      </c>
      <c r="U251" s="110">
        <v>0</v>
      </c>
      <c r="V251" s="110">
        <v>0</v>
      </c>
      <c r="W251" s="110">
        <v>0</v>
      </c>
      <c r="X251" s="110">
        <v>0</v>
      </c>
      <c r="Y251" s="110">
        <v>0</v>
      </c>
      <c r="Z251" s="110">
        <v>0</v>
      </c>
      <c r="AA251" s="110">
        <v>0</v>
      </c>
      <c r="AB251" s="110">
        <v>0</v>
      </c>
      <c r="AC251" s="110">
        <v>0</v>
      </c>
      <c r="AD251" s="110">
        <v>0</v>
      </c>
      <c r="AE251" s="110">
        <v>0</v>
      </c>
      <c r="AF251" s="110">
        <v>0</v>
      </c>
      <c r="AG251" s="110">
        <v>0</v>
      </c>
      <c r="AH251" s="110">
        <v>0</v>
      </c>
      <c r="AI251" s="110">
        <v>0</v>
      </c>
      <c r="AJ251" s="110">
        <v>0</v>
      </c>
      <c r="AK251" s="110">
        <v>0</v>
      </c>
      <c r="AL251" s="110">
        <v>0</v>
      </c>
      <c r="AM251" s="110">
        <v>0</v>
      </c>
      <c r="AN251" s="110">
        <v>0</v>
      </c>
      <c r="AO251" s="110">
        <v>0</v>
      </c>
      <c r="AP251" s="110">
        <v>0</v>
      </c>
      <c r="AQ251" s="110">
        <v>0</v>
      </c>
      <c r="AR251" s="110">
        <v>0</v>
      </c>
      <c r="AS251" s="110">
        <v>0</v>
      </c>
      <c r="AT251" s="110">
        <v>0</v>
      </c>
      <c r="AU251" s="110">
        <v>0</v>
      </c>
      <c r="AV251" s="110">
        <v>0</v>
      </c>
      <c r="AW251" s="110">
        <v>0</v>
      </c>
      <c r="AX251" s="110">
        <v>0</v>
      </c>
      <c r="AY251" s="110">
        <v>0</v>
      </c>
    </row>
    <row r="252" spans="1:51">
      <c r="A252" s="109"/>
      <c r="B252" s="130">
        <v>44</v>
      </c>
      <c r="C252" s="106">
        <v>0</v>
      </c>
      <c r="D252" s="110">
        <v>0</v>
      </c>
      <c r="E252" s="110">
        <v>0</v>
      </c>
      <c r="F252" s="110">
        <v>0</v>
      </c>
      <c r="G252" s="110">
        <v>0</v>
      </c>
      <c r="H252" s="110">
        <v>0</v>
      </c>
      <c r="I252" s="110">
        <v>0</v>
      </c>
      <c r="J252" s="110">
        <v>0</v>
      </c>
      <c r="K252" s="110">
        <v>0</v>
      </c>
      <c r="L252" s="110">
        <v>0</v>
      </c>
      <c r="M252" s="110">
        <v>0</v>
      </c>
      <c r="N252" s="110">
        <v>0</v>
      </c>
      <c r="O252" s="110">
        <v>0</v>
      </c>
      <c r="P252" s="110">
        <v>0</v>
      </c>
      <c r="Q252" s="110">
        <v>0</v>
      </c>
      <c r="R252" s="110">
        <v>0</v>
      </c>
      <c r="S252" s="110">
        <v>0</v>
      </c>
      <c r="T252" s="110">
        <v>0</v>
      </c>
      <c r="U252" s="110">
        <v>0</v>
      </c>
      <c r="V252" s="110">
        <v>0</v>
      </c>
      <c r="W252" s="110">
        <v>0</v>
      </c>
      <c r="X252" s="110">
        <v>0</v>
      </c>
      <c r="Y252" s="110">
        <v>0</v>
      </c>
      <c r="Z252" s="110">
        <v>0</v>
      </c>
      <c r="AA252" s="110">
        <v>0</v>
      </c>
      <c r="AB252" s="110">
        <v>0</v>
      </c>
      <c r="AC252" s="110">
        <v>0</v>
      </c>
      <c r="AD252" s="110">
        <v>0</v>
      </c>
      <c r="AE252" s="110">
        <v>0</v>
      </c>
      <c r="AF252" s="110">
        <v>0</v>
      </c>
      <c r="AG252" s="110">
        <v>0</v>
      </c>
      <c r="AH252" s="110">
        <v>0</v>
      </c>
      <c r="AI252" s="110">
        <v>0</v>
      </c>
      <c r="AJ252" s="110">
        <v>0</v>
      </c>
      <c r="AK252" s="110">
        <v>0</v>
      </c>
      <c r="AL252" s="110">
        <v>0</v>
      </c>
      <c r="AM252" s="110">
        <v>0</v>
      </c>
      <c r="AN252" s="110">
        <v>0</v>
      </c>
      <c r="AO252" s="110">
        <v>0</v>
      </c>
      <c r="AP252" s="110">
        <v>0</v>
      </c>
      <c r="AQ252" s="110">
        <v>0</v>
      </c>
      <c r="AR252" s="110">
        <v>0</v>
      </c>
      <c r="AS252" s="110">
        <v>0</v>
      </c>
      <c r="AT252" s="110">
        <v>0</v>
      </c>
      <c r="AU252" s="110">
        <v>0</v>
      </c>
      <c r="AV252" s="110">
        <v>0</v>
      </c>
      <c r="AW252" s="110">
        <v>0</v>
      </c>
      <c r="AX252" s="110">
        <v>0</v>
      </c>
      <c r="AY252" s="110">
        <v>0</v>
      </c>
    </row>
    <row r="253" spans="1:51">
      <c r="A253" s="109"/>
      <c r="B253" s="130">
        <v>45</v>
      </c>
      <c r="C253" s="106">
        <v>0</v>
      </c>
      <c r="D253" s="110">
        <v>0</v>
      </c>
      <c r="E253" s="110">
        <v>0</v>
      </c>
      <c r="F253" s="110">
        <v>0</v>
      </c>
      <c r="G253" s="110">
        <v>0</v>
      </c>
      <c r="H253" s="110">
        <v>0</v>
      </c>
      <c r="I253" s="110">
        <v>0</v>
      </c>
      <c r="J253" s="110">
        <v>0</v>
      </c>
      <c r="K253" s="110">
        <v>0</v>
      </c>
      <c r="L253" s="110">
        <v>0</v>
      </c>
      <c r="M253" s="110">
        <v>0</v>
      </c>
      <c r="N253" s="110">
        <v>0</v>
      </c>
      <c r="O253" s="110">
        <v>0</v>
      </c>
      <c r="P253" s="110">
        <v>0</v>
      </c>
      <c r="Q253" s="110">
        <v>0</v>
      </c>
      <c r="R253" s="110">
        <v>0</v>
      </c>
      <c r="S253" s="110">
        <v>0</v>
      </c>
      <c r="T253" s="110">
        <v>0</v>
      </c>
      <c r="U253" s="110">
        <v>0</v>
      </c>
      <c r="V253" s="110">
        <v>0</v>
      </c>
      <c r="W253" s="110">
        <v>0</v>
      </c>
      <c r="X253" s="110">
        <v>0</v>
      </c>
      <c r="Y253" s="110">
        <v>0</v>
      </c>
      <c r="Z253" s="110">
        <v>0</v>
      </c>
      <c r="AA253" s="110">
        <v>0</v>
      </c>
      <c r="AB253" s="110">
        <v>0</v>
      </c>
      <c r="AC253" s="110">
        <v>0</v>
      </c>
      <c r="AD253" s="110">
        <v>0</v>
      </c>
      <c r="AE253" s="110">
        <v>0</v>
      </c>
      <c r="AF253" s="110">
        <v>0</v>
      </c>
      <c r="AG253" s="110">
        <v>0</v>
      </c>
      <c r="AH253" s="110">
        <v>0</v>
      </c>
      <c r="AI253" s="110">
        <v>0</v>
      </c>
      <c r="AJ253" s="110">
        <v>0</v>
      </c>
      <c r="AK253" s="110">
        <v>0</v>
      </c>
      <c r="AL253" s="110">
        <v>0</v>
      </c>
      <c r="AM253" s="110">
        <v>0</v>
      </c>
      <c r="AN253" s="110">
        <v>0</v>
      </c>
      <c r="AO253" s="110">
        <v>0</v>
      </c>
      <c r="AP253" s="110">
        <v>0</v>
      </c>
      <c r="AQ253" s="110">
        <v>0</v>
      </c>
      <c r="AR253" s="110">
        <v>0</v>
      </c>
      <c r="AS253" s="110">
        <v>0</v>
      </c>
      <c r="AT253" s="110">
        <v>0</v>
      </c>
      <c r="AU253" s="110">
        <v>0</v>
      </c>
      <c r="AV253" s="110">
        <v>0</v>
      </c>
      <c r="AW253" s="110">
        <v>0</v>
      </c>
      <c r="AX253" s="110">
        <v>0</v>
      </c>
      <c r="AY253" s="110">
        <v>0</v>
      </c>
    </row>
    <row r="254" spans="1:51">
      <c r="A254" s="109"/>
      <c r="B254" s="130">
        <v>46</v>
      </c>
      <c r="C254" s="106">
        <v>0</v>
      </c>
      <c r="D254" s="110">
        <v>0</v>
      </c>
      <c r="E254" s="110">
        <v>0</v>
      </c>
      <c r="F254" s="110">
        <v>0</v>
      </c>
      <c r="G254" s="110">
        <v>0</v>
      </c>
      <c r="H254" s="110">
        <v>0</v>
      </c>
      <c r="I254" s="110">
        <v>0</v>
      </c>
      <c r="J254" s="110">
        <v>0</v>
      </c>
      <c r="K254" s="110">
        <v>0</v>
      </c>
      <c r="L254" s="110">
        <v>0</v>
      </c>
      <c r="M254" s="110">
        <v>0</v>
      </c>
      <c r="N254" s="110">
        <v>0</v>
      </c>
      <c r="O254" s="110">
        <v>0</v>
      </c>
      <c r="P254" s="110">
        <v>0</v>
      </c>
      <c r="Q254" s="110">
        <v>0</v>
      </c>
      <c r="R254" s="110">
        <v>0</v>
      </c>
      <c r="S254" s="110">
        <v>0</v>
      </c>
      <c r="T254" s="110">
        <v>0</v>
      </c>
      <c r="U254" s="110">
        <v>0</v>
      </c>
      <c r="V254" s="110">
        <v>0</v>
      </c>
      <c r="W254" s="110">
        <v>0</v>
      </c>
      <c r="X254" s="110">
        <v>0</v>
      </c>
      <c r="Y254" s="110">
        <v>0</v>
      </c>
      <c r="Z254" s="110">
        <v>0</v>
      </c>
      <c r="AA254" s="110">
        <v>0</v>
      </c>
      <c r="AB254" s="110">
        <v>0</v>
      </c>
      <c r="AC254" s="110">
        <v>0</v>
      </c>
      <c r="AD254" s="110">
        <v>0</v>
      </c>
      <c r="AE254" s="110">
        <v>0</v>
      </c>
      <c r="AF254" s="110">
        <v>0</v>
      </c>
      <c r="AG254" s="110">
        <v>0</v>
      </c>
      <c r="AH254" s="110">
        <v>0</v>
      </c>
      <c r="AI254" s="110">
        <v>0</v>
      </c>
      <c r="AJ254" s="110">
        <v>0</v>
      </c>
      <c r="AK254" s="110">
        <v>0</v>
      </c>
      <c r="AL254" s="110">
        <v>0</v>
      </c>
      <c r="AM254" s="110">
        <v>0</v>
      </c>
      <c r="AN254" s="110">
        <v>0</v>
      </c>
      <c r="AO254" s="110">
        <v>0</v>
      </c>
      <c r="AP254" s="110">
        <v>0</v>
      </c>
      <c r="AQ254" s="110">
        <v>0</v>
      </c>
      <c r="AR254" s="110">
        <v>0</v>
      </c>
      <c r="AS254" s="110">
        <v>0</v>
      </c>
      <c r="AT254" s="110">
        <v>0</v>
      </c>
      <c r="AU254" s="110">
        <v>0</v>
      </c>
      <c r="AV254" s="110">
        <v>0</v>
      </c>
      <c r="AW254" s="110">
        <v>0</v>
      </c>
      <c r="AX254" s="110">
        <v>0</v>
      </c>
      <c r="AY254" s="110">
        <v>0</v>
      </c>
    </row>
    <row r="255" spans="1:51">
      <c r="A255" s="109"/>
      <c r="B255" s="130">
        <v>47</v>
      </c>
      <c r="C255" s="106">
        <v>0</v>
      </c>
      <c r="D255" s="110">
        <v>0</v>
      </c>
      <c r="E255" s="110">
        <v>0</v>
      </c>
      <c r="F255" s="110">
        <v>0</v>
      </c>
      <c r="G255" s="110">
        <v>0</v>
      </c>
      <c r="H255" s="110">
        <v>0</v>
      </c>
      <c r="I255" s="110">
        <v>0</v>
      </c>
      <c r="J255" s="110">
        <v>0</v>
      </c>
      <c r="K255" s="110">
        <v>0</v>
      </c>
      <c r="L255" s="110">
        <v>0</v>
      </c>
      <c r="M255" s="110">
        <v>0</v>
      </c>
      <c r="N255" s="110">
        <v>0</v>
      </c>
      <c r="O255" s="110">
        <v>0</v>
      </c>
      <c r="P255" s="110">
        <v>0</v>
      </c>
      <c r="Q255" s="110">
        <v>0</v>
      </c>
      <c r="R255" s="110">
        <v>0</v>
      </c>
      <c r="S255" s="110">
        <v>0</v>
      </c>
      <c r="T255" s="110">
        <v>0</v>
      </c>
      <c r="U255" s="110">
        <v>0</v>
      </c>
      <c r="V255" s="110">
        <v>0</v>
      </c>
      <c r="W255" s="110">
        <v>0</v>
      </c>
      <c r="X255" s="110">
        <v>0</v>
      </c>
      <c r="Y255" s="110">
        <v>0</v>
      </c>
      <c r="Z255" s="110">
        <v>0</v>
      </c>
      <c r="AA255" s="110">
        <v>0</v>
      </c>
      <c r="AB255" s="110">
        <v>0</v>
      </c>
      <c r="AC255" s="110">
        <v>0</v>
      </c>
      <c r="AD255" s="110">
        <v>0</v>
      </c>
      <c r="AE255" s="110">
        <v>0</v>
      </c>
      <c r="AF255" s="110">
        <v>0</v>
      </c>
      <c r="AG255" s="110">
        <v>0</v>
      </c>
      <c r="AH255" s="110">
        <v>0</v>
      </c>
      <c r="AI255" s="110">
        <v>0</v>
      </c>
      <c r="AJ255" s="110">
        <v>0</v>
      </c>
      <c r="AK255" s="110">
        <v>0</v>
      </c>
      <c r="AL255" s="110">
        <v>0</v>
      </c>
      <c r="AM255" s="110">
        <v>0</v>
      </c>
      <c r="AN255" s="110">
        <v>0</v>
      </c>
      <c r="AO255" s="110">
        <v>0</v>
      </c>
      <c r="AP255" s="110">
        <v>0</v>
      </c>
      <c r="AQ255" s="110">
        <v>0</v>
      </c>
      <c r="AR255" s="110">
        <v>0</v>
      </c>
      <c r="AS255" s="110">
        <v>0</v>
      </c>
      <c r="AT255" s="110">
        <v>0</v>
      </c>
      <c r="AU255" s="110">
        <v>0</v>
      </c>
      <c r="AV255" s="110">
        <v>0</v>
      </c>
      <c r="AW255" s="110">
        <v>0</v>
      </c>
      <c r="AX255" s="110">
        <v>0</v>
      </c>
      <c r="AY255" s="110">
        <v>0</v>
      </c>
    </row>
    <row r="256" spans="1:51">
      <c r="A256" s="128"/>
      <c r="B256" s="129">
        <v>48</v>
      </c>
      <c r="C256" s="114">
        <v>0</v>
      </c>
      <c r="D256" s="125">
        <v>0</v>
      </c>
      <c r="E256" s="125">
        <v>0</v>
      </c>
      <c r="F256" s="125">
        <v>0</v>
      </c>
      <c r="G256" s="125">
        <v>0</v>
      </c>
      <c r="H256" s="125">
        <v>0</v>
      </c>
      <c r="I256" s="125">
        <v>0</v>
      </c>
      <c r="J256" s="125">
        <v>0</v>
      </c>
      <c r="K256" s="125">
        <v>0</v>
      </c>
      <c r="L256" s="125">
        <v>0</v>
      </c>
      <c r="M256" s="125">
        <v>0</v>
      </c>
      <c r="N256" s="125">
        <v>0</v>
      </c>
      <c r="O256" s="125">
        <v>0</v>
      </c>
      <c r="P256" s="125">
        <v>0</v>
      </c>
      <c r="Q256" s="125">
        <v>0</v>
      </c>
      <c r="R256" s="125">
        <v>0</v>
      </c>
      <c r="S256" s="125">
        <v>0</v>
      </c>
      <c r="T256" s="125">
        <v>0</v>
      </c>
      <c r="U256" s="125">
        <v>0</v>
      </c>
      <c r="V256" s="125">
        <v>0</v>
      </c>
      <c r="W256" s="125">
        <v>0</v>
      </c>
      <c r="X256" s="125">
        <v>0</v>
      </c>
      <c r="Y256" s="125">
        <v>0</v>
      </c>
      <c r="Z256" s="125">
        <v>0</v>
      </c>
      <c r="AA256" s="125">
        <v>0</v>
      </c>
      <c r="AB256" s="125">
        <v>0</v>
      </c>
      <c r="AC256" s="125">
        <v>0</v>
      </c>
      <c r="AD256" s="125">
        <v>0</v>
      </c>
      <c r="AE256" s="125">
        <v>0</v>
      </c>
      <c r="AF256" s="125">
        <v>0</v>
      </c>
      <c r="AG256" s="125">
        <v>0</v>
      </c>
      <c r="AH256" s="125">
        <v>0</v>
      </c>
      <c r="AI256" s="125">
        <v>0</v>
      </c>
      <c r="AJ256" s="125">
        <v>0</v>
      </c>
      <c r="AK256" s="125">
        <v>0</v>
      </c>
      <c r="AL256" s="125">
        <v>0</v>
      </c>
      <c r="AM256" s="125">
        <v>0</v>
      </c>
      <c r="AN256" s="125">
        <v>0</v>
      </c>
      <c r="AO256" s="125">
        <v>0</v>
      </c>
      <c r="AP256" s="125">
        <v>0</v>
      </c>
      <c r="AQ256" s="125">
        <v>0</v>
      </c>
      <c r="AR256" s="125">
        <v>0</v>
      </c>
      <c r="AS256" s="125">
        <v>0</v>
      </c>
      <c r="AT256" s="125">
        <v>0</v>
      </c>
      <c r="AU256" s="125">
        <v>0</v>
      </c>
      <c r="AV256" s="125">
        <v>0</v>
      </c>
      <c r="AW256" s="125">
        <v>0</v>
      </c>
      <c r="AX256" s="125">
        <v>0</v>
      </c>
      <c r="AY256" s="125">
        <v>0</v>
      </c>
    </row>
    <row r="258" spans="1:52">
      <c r="A258" s="102" t="s">
        <v>301</v>
      </c>
    </row>
    <row r="259" spans="1:52">
      <c r="A259" s="137" t="s">
        <v>124</v>
      </c>
      <c r="B259" s="138">
        <v>650</v>
      </c>
      <c r="C259" s="124" t="s">
        <v>293</v>
      </c>
      <c r="D259" s="124">
        <f>E$14*$B$259</f>
        <v>170871.15061694296</v>
      </c>
      <c r="E259" s="124">
        <f t="shared" ref="E259:AX259" si="5">F$14*$B$259</f>
        <v>170871.15061694296</v>
      </c>
      <c r="F259" s="124">
        <f t="shared" si="5"/>
        <v>170871.15061694296</v>
      </c>
      <c r="G259" s="124">
        <f t="shared" si="5"/>
        <v>170871.15061694296</v>
      </c>
      <c r="H259" s="124">
        <f t="shared" si="5"/>
        <v>170871.15061694308</v>
      </c>
      <c r="I259" s="124">
        <f t="shared" si="5"/>
        <v>207170.72771831541</v>
      </c>
      <c r="J259" s="124">
        <f t="shared" si="5"/>
        <v>234350.00702409132</v>
      </c>
      <c r="K259" s="124">
        <f t="shared" si="5"/>
        <v>226413.50766221498</v>
      </c>
      <c r="L259" s="124">
        <f t="shared" si="5"/>
        <v>233451.71706832852</v>
      </c>
      <c r="M259" s="124">
        <f t="shared" si="5"/>
        <v>170871.15061694308</v>
      </c>
      <c r="N259" s="124">
        <f t="shared" si="5"/>
        <v>170871.15061694308</v>
      </c>
      <c r="O259" s="124">
        <f t="shared" si="5"/>
        <v>170871.15061694308</v>
      </c>
      <c r="P259" s="124">
        <f t="shared" si="5"/>
        <v>170871.15061694308</v>
      </c>
      <c r="Q259" s="124">
        <f t="shared" si="5"/>
        <v>172680.07835886985</v>
      </c>
      <c r="R259" s="124">
        <f t="shared" si="5"/>
        <v>221049.3721087297</v>
      </c>
      <c r="S259" s="124">
        <f t="shared" si="5"/>
        <v>187526.29312476894</v>
      </c>
      <c r="T259" s="124">
        <f t="shared" si="5"/>
        <v>202253.2749901264</v>
      </c>
      <c r="U259" s="124">
        <f t="shared" si="5"/>
        <v>170871.15061694308</v>
      </c>
      <c r="V259" s="124">
        <f t="shared" si="5"/>
        <v>170871.15061694308</v>
      </c>
      <c r="W259" s="124">
        <f t="shared" si="5"/>
        <v>170871.15061694308</v>
      </c>
      <c r="X259" s="124">
        <f t="shared" si="5"/>
        <v>172613.28478524068</v>
      </c>
      <c r="Y259" s="124">
        <f t="shared" si="5"/>
        <v>170871.15061694308</v>
      </c>
      <c r="Z259" s="124">
        <f t="shared" si="5"/>
        <v>170871.15061694308</v>
      </c>
      <c r="AA259" s="124">
        <f t="shared" si="5"/>
        <v>170871.15061694308</v>
      </c>
      <c r="AB259" s="124">
        <f t="shared" si="5"/>
        <v>170871.15061694308</v>
      </c>
      <c r="AC259" s="124">
        <f t="shared" si="5"/>
        <v>170871.15061694308</v>
      </c>
      <c r="AD259" s="124">
        <f t="shared" si="5"/>
        <v>170871.15061694308</v>
      </c>
      <c r="AE259" s="124">
        <f t="shared" si="5"/>
        <v>178051.86276085777</v>
      </c>
      <c r="AF259" s="124">
        <f t="shared" si="5"/>
        <v>176008.81644576587</v>
      </c>
      <c r="AG259" s="124">
        <f t="shared" si="5"/>
        <v>170871.15061694308</v>
      </c>
      <c r="AH259" s="124">
        <f t="shared" si="5"/>
        <v>170871.15061694308</v>
      </c>
      <c r="AI259" s="124">
        <f t="shared" si="5"/>
        <v>170871.15061694308</v>
      </c>
      <c r="AJ259" s="124">
        <f t="shared" si="5"/>
        <v>170871.15061694308</v>
      </c>
      <c r="AK259" s="124">
        <f t="shared" si="5"/>
        <v>170871.15061694308</v>
      </c>
      <c r="AL259" s="124">
        <f t="shared" si="5"/>
        <v>170871.15061694308</v>
      </c>
      <c r="AM259" s="124">
        <f t="shared" si="5"/>
        <v>170871.15061694308</v>
      </c>
      <c r="AN259" s="124">
        <f t="shared" si="5"/>
        <v>170871.15061694308</v>
      </c>
      <c r="AO259" s="124">
        <f t="shared" si="5"/>
        <v>192799.27812381194</v>
      </c>
      <c r="AP259" s="124">
        <f t="shared" si="5"/>
        <v>210593.1754152358</v>
      </c>
      <c r="AQ259" s="124">
        <f t="shared" si="5"/>
        <v>181998.98012881368</v>
      </c>
      <c r="AR259" s="124">
        <f t="shared" si="5"/>
        <v>195037.62712312007</v>
      </c>
      <c r="AS259" s="124">
        <f t="shared" si="5"/>
        <v>233754.66880763767</v>
      </c>
      <c r="AT259" s="124">
        <f t="shared" si="5"/>
        <v>245261.31852515051</v>
      </c>
      <c r="AU259" s="124">
        <f t="shared" si="5"/>
        <v>243173.07230667118</v>
      </c>
      <c r="AV259" s="124">
        <f t="shared" si="5"/>
        <v>257052.60562099004</v>
      </c>
      <c r="AW259" s="124">
        <f t="shared" si="5"/>
        <v>170871.15061694308</v>
      </c>
      <c r="AX259" s="124">
        <f t="shared" si="5"/>
        <v>170871.15061694308</v>
      </c>
      <c r="AY259" s="124">
        <f>AZ$14*$B$259</f>
        <v>170871.15061694308</v>
      </c>
      <c r="AZ259" s="139">
        <f>SUM($D259:$AY259)</f>
        <v>8926503.0359900892</v>
      </c>
    </row>
    <row r="260" spans="1:52">
      <c r="A260" s="140" t="s">
        <v>302</v>
      </c>
      <c r="B260" s="114">
        <v>60</v>
      </c>
      <c r="C260" s="125" t="s">
        <v>293</v>
      </c>
      <c r="D260" s="125">
        <f>(D$175-D$176+D$177-D$178+D$179-D$180+D$181-D$182)*$B$260</f>
        <v>1270516.5024977592</v>
      </c>
      <c r="E260" s="125">
        <f t="shared" ref="E260:AY260" si="6">(E$175-E$176+E$177-E$178+E$179-E$180+E$181-E$182)*$B$260</f>
        <v>980982.0768986746</v>
      </c>
      <c r="F260" s="125">
        <f t="shared" si="6"/>
        <v>696427.65129958978</v>
      </c>
      <c r="G260" s="125">
        <f t="shared" si="6"/>
        <v>404013.22570050519</v>
      </c>
      <c r="H260" s="125">
        <f t="shared" si="6"/>
        <v>425690.12931900343</v>
      </c>
      <c r="I260" s="125">
        <f t="shared" si="6"/>
        <v>433821.22849548113</v>
      </c>
      <c r="J260" s="125">
        <f t="shared" si="6"/>
        <v>431737.3093336685</v>
      </c>
      <c r="K260" s="125">
        <f t="shared" si="6"/>
        <v>430684.46024062549</v>
      </c>
      <c r="L260" s="125">
        <f t="shared" si="6"/>
        <v>394593.22570050519</v>
      </c>
      <c r="M260" s="125">
        <f t="shared" si="6"/>
        <v>402693.22570050519</v>
      </c>
      <c r="N260" s="125">
        <f t="shared" si="6"/>
        <v>389793.22570050519</v>
      </c>
      <c r="O260" s="125">
        <f t="shared" si="6"/>
        <v>400593.22570050519</v>
      </c>
      <c r="P260" s="125">
        <f t="shared" si="6"/>
        <v>360314.52776231931</v>
      </c>
      <c r="Q260" s="125">
        <f t="shared" si="6"/>
        <v>376489.37918736122</v>
      </c>
      <c r="R260" s="125">
        <f t="shared" si="6"/>
        <v>390620.52170940186</v>
      </c>
      <c r="S260" s="125">
        <f t="shared" si="6"/>
        <v>375776.10958686587</v>
      </c>
      <c r="T260" s="125">
        <f t="shared" si="6"/>
        <v>392193.22570050519</v>
      </c>
      <c r="U260" s="125">
        <f t="shared" si="6"/>
        <v>392133.22570050519</v>
      </c>
      <c r="V260" s="125">
        <f t="shared" si="6"/>
        <v>394953.22570050519</v>
      </c>
      <c r="W260" s="125">
        <f t="shared" si="6"/>
        <v>394377.49445992865</v>
      </c>
      <c r="X260" s="125">
        <f t="shared" si="6"/>
        <v>343353.22570050519</v>
      </c>
      <c r="Y260" s="125">
        <f t="shared" si="6"/>
        <v>371133.22570050519</v>
      </c>
      <c r="Z260" s="125">
        <f t="shared" si="6"/>
        <v>371973.22570050519</v>
      </c>
      <c r="AA260" s="125">
        <f t="shared" si="6"/>
        <v>346353.22570050519</v>
      </c>
      <c r="AB260" s="125">
        <f t="shared" si="6"/>
        <v>398673.22570050519</v>
      </c>
      <c r="AC260" s="125">
        <f t="shared" si="6"/>
        <v>412397.0442186094</v>
      </c>
      <c r="AD260" s="125">
        <f t="shared" si="6"/>
        <v>401944.40847276628</v>
      </c>
      <c r="AE260" s="125">
        <f t="shared" si="6"/>
        <v>406163.4028760863</v>
      </c>
      <c r="AF260" s="125">
        <f t="shared" si="6"/>
        <v>415893.22570050519</v>
      </c>
      <c r="AG260" s="125">
        <f t="shared" si="6"/>
        <v>416613.22570050519</v>
      </c>
      <c r="AH260" s="125">
        <f t="shared" si="6"/>
        <v>418353.22570050519</v>
      </c>
      <c r="AI260" s="125">
        <f t="shared" si="6"/>
        <v>414993.22570050519</v>
      </c>
      <c r="AJ260" s="125">
        <f t="shared" si="6"/>
        <v>385593.22570050519</v>
      </c>
      <c r="AK260" s="125">
        <f t="shared" si="6"/>
        <v>396153.22570050519</v>
      </c>
      <c r="AL260" s="125">
        <f t="shared" si="6"/>
        <v>389613.22570050519</v>
      </c>
      <c r="AM260" s="125">
        <f t="shared" si="6"/>
        <v>399633.22570050519</v>
      </c>
      <c r="AN260" s="125">
        <f t="shared" si="6"/>
        <v>409125.2071800236</v>
      </c>
      <c r="AO260" s="125">
        <f t="shared" si="6"/>
        <v>418342.90170368622</v>
      </c>
      <c r="AP260" s="125">
        <f t="shared" si="6"/>
        <v>406550.97901610984</v>
      </c>
      <c r="AQ260" s="125">
        <f t="shared" si="6"/>
        <v>409816.01771297539</v>
      </c>
      <c r="AR260" s="125">
        <f t="shared" si="6"/>
        <v>402469.40886202565</v>
      </c>
      <c r="AS260" s="125">
        <f t="shared" si="6"/>
        <v>396403.76666761033</v>
      </c>
      <c r="AT260" s="125">
        <f t="shared" si="6"/>
        <v>408591.23445870413</v>
      </c>
      <c r="AU260" s="125">
        <f t="shared" si="6"/>
        <v>414290.71101518243</v>
      </c>
      <c r="AV260" s="125">
        <f t="shared" si="6"/>
        <v>412233.22570050519</v>
      </c>
      <c r="AW260" s="125">
        <f t="shared" si="6"/>
        <v>409293.22570050519</v>
      </c>
      <c r="AX260" s="125">
        <f t="shared" si="6"/>
        <v>412893.22570050519</v>
      </c>
      <c r="AY260" s="125">
        <f t="shared" si="6"/>
        <v>408153.22570050519</v>
      </c>
      <c r="AZ260" s="141">
        <f>SUM($D260:$AY260)</f>
        <v>20935403.115487088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60"/>
  <sheetViews>
    <sheetView workbookViewId="0">
      <pane xSplit="2" ySplit="7" topLeftCell="C164" activePane="bottomRight" state="frozen"/>
      <selection pane="topRight"/>
      <selection pane="bottomLeft"/>
      <selection pane="bottomRight" activeCell="C185" sqref="C185:C256"/>
    </sheetView>
  </sheetViews>
  <sheetFormatPr baseColWidth="10" defaultColWidth="8.83203125" defaultRowHeight="12" x14ac:dyDescent="0"/>
  <cols>
    <col min="1" max="1" width="14.6640625" style="100" customWidth="1"/>
    <col min="2" max="2" width="12.6640625" style="100" customWidth="1"/>
    <col min="3" max="16384" width="8.83203125" style="100"/>
  </cols>
  <sheetData>
    <row r="1" spans="1:54">
      <c r="A1" s="102" t="s">
        <v>284</v>
      </c>
    </row>
    <row r="2" spans="1:54">
      <c r="A2" s="100" t="s">
        <v>285</v>
      </c>
      <c r="B2" s="107" t="s">
        <v>59</v>
      </c>
    </row>
    <row r="3" spans="1:54">
      <c r="A3" s="100" t="s">
        <v>286</v>
      </c>
      <c r="B3" s="108">
        <v>43000</v>
      </c>
      <c r="C3" s="109"/>
    </row>
    <row r="4" spans="1:54">
      <c r="B4" s="110"/>
      <c r="C4" s="110"/>
    </row>
    <row r="5" spans="1:54">
      <c r="C5" s="111" t="s">
        <v>287</v>
      </c>
    </row>
    <row r="6" spans="1:54">
      <c r="C6" s="112">
        <v>0</v>
      </c>
      <c r="D6" s="112">
        <v>1</v>
      </c>
      <c r="E6" s="112">
        <v>2</v>
      </c>
      <c r="F6" s="112">
        <v>3</v>
      </c>
      <c r="G6" s="112">
        <v>4</v>
      </c>
      <c r="H6" s="112">
        <v>5</v>
      </c>
      <c r="I6" s="112">
        <v>6</v>
      </c>
      <c r="J6" s="112">
        <v>7</v>
      </c>
      <c r="K6" s="112">
        <v>8</v>
      </c>
      <c r="L6" s="112">
        <v>9</v>
      </c>
      <c r="M6" s="112">
        <v>10</v>
      </c>
      <c r="N6" s="112">
        <v>11</v>
      </c>
      <c r="O6" s="112">
        <v>12</v>
      </c>
      <c r="P6" s="112">
        <v>13</v>
      </c>
      <c r="Q6" s="112">
        <v>14</v>
      </c>
      <c r="R6" s="112">
        <v>15</v>
      </c>
      <c r="S6" s="112">
        <v>16</v>
      </c>
      <c r="T6" s="112">
        <v>17</v>
      </c>
      <c r="U6" s="112">
        <v>18</v>
      </c>
      <c r="V6" s="112">
        <v>19</v>
      </c>
      <c r="W6" s="112">
        <v>20</v>
      </c>
      <c r="X6" s="112">
        <v>21</v>
      </c>
      <c r="Y6" s="112">
        <v>22</v>
      </c>
      <c r="Z6" s="112">
        <v>23</v>
      </c>
      <c r="AA6" s="112">
        <v>24</v>
      </c>
      <c r="AB6" s="112">
        <v>25</v>
      </c>
      <c r="AC6" s="112">
        <v>26</v>
      </c>
      <c r="AD6" s="112">
        <v>27</v>
      </c>
      <c r="AE6" s="112">
        <v>28</v>
      </c>
      <c r="AF6" s="112">
        <v>29</v>
      </c>
      <c r="AG6" s="112">
        <v>30</v>
      </c>
      <c r="AH6" s="112">
        <v>31</v>
      </c>
      <c r="AI6" s="112">
        <v>32</v>
      </c>
      <c r="AJ6" s="112">
        <v>33</v>
      </c>
      <c r="AK6" s="112">
        <v>34</v>
      </c>
      <c r="AL6" s="112">
        <v>35</v>
      </c>
      <c r="AM6" s="112">
        <v>36</v>
      </c>
      <c r="AN6" s="112">
        <v>37</v>
      </c>
      <c r="AO6" s="112">
        <v>38</v>
      </c>
      <c r="AP6" s="112">
        <v>39</v>
      </c>
      <c r="AQ6" s="112">
        <v>40</v>
      </c>
      <c r="AR6" s="112">
        <v>41</v>
      </c>
      <c r="AS6" s="112">
        <v>42</v>
      </c>
      <c r="AT6" s="112">
        <v>43</v>
      </c>
      <c r="AU6" s="112">
        <v>44</v>
      </c>
      <c r="AV6" s="112">
        <v>45</v>
      </c>
      <c r="AW6" s="112">
        <v>46</v>
      </c>
      <c r="AX6" s="112">
        <v>47</v>
      </c>
      <c r="AY6" s="112">
        <v>48</v>
      </c>
    </row>
    <row r="7" spans="1:54">
      <c r="B7" s="110"/>
      <c r="C7" s="113" t="s">
        <v>288</v>
      </c>
      <c r="D7" s="112" t="s">
        <v>289</v>
      </c>
      <c r="E7" s="112" t="s">
        <v>289</v>
      </c>
      <c r="F7" s="112" t="s">
        <v>289</v>
      </c>
      <c r="G7" s="112" t="s">
        <v>289</v>
      </c>
      <c r="H7" s="112" t="s">
        <v>289</v>
      </c>
      <c r="I7" s="112" t="s">
        <v>289</v>
      </c>
      <c r="J7" s="112" t="s">
        <v>289</v>
      </c>
      <c r="K7" s="112" t="s">
        <v>289</v>
      </c>
      <c r="L7" s="112" t="s">
        <v>289</v>
      </c>
      <c r="M7" s="112" t="s">
        <v>289</v>
      </c>
      <c r="N7" s="112" t="s">
        <v>289</v>
      </c>
      <c r="O7" s="112" t="s">
        <v>289</v>
      </c>
      <c r="P7" s="112" t="s">
        <v>289</v>
      </c>
      <c r="Q7" s="112" t="s">
        <v>289</v>
      </c>
      <c r="R7" s="112" t="s">
        <v>289</v>
      </c>
      <c r="S7" s="112" t="s">
        <v>289</v>
      </c>
      <c r="T7" s="112" t="s">
        <v>289</v>
      </c>
      <c r="U7" s="112" t="s">
        <v>289</v>
      </c>
      <c r="V7" s="112" t="s">
        <v>289</v>
      </c>
      <c r="W7" s="112" t="s">
        <v>289</v>
      </c>
      <c r="X7" s="112" t="s">
        <v>289</v>
      </c>
      <c r="Y7" s="112" t="s">
        <v>289</v>
      </c>
      <c r="Z7" s="112" t="s">
        <v>289</v>
      </c>
      <c r="AA7" s="112" t="s">
        <v>289</v>
      </c>
      <c r="AB7" s="112" t="s">
        <v>289</v>
      </c>
      <c r="AC7" s="112" t="s">
        <v>289</v>
      </c>
      <c r="AD7" s="112" t="s">
        <v>289</v>
      </c>
      <c r="AE7" s="112" t="s">
        <v>289</v>
      </c>
      <c r="AF7" s="112" t="s">
        <v>289</v>
      </c>
      <c r="AG7" s="112" t="s">
        <v>289</v>
      </c>
      <c r="AH7" s="112" t="s">
        <v>289</v>
      </c>
      <c r="AI7" s="112" t="s">
        <v>289</v>
      </c>
      <c r="AJ7" s="112" t="s">
        <v>289</v>
      </c>
      <c r="AK7" s="112" t="s">
        <v>289</v>
      </c>
      <c r="AL7" s="112" t="s">
        <v>289</v>
      </c>
      <c r="AM7" s="112" t="s">
        <v>289</v>
      </c>
      <c r="AN7" s="112" t="s">
        <v>289</v>
      </c>
      <c r="AO7" s="112" t="s">
        <v>289</v>
      </c>
      <c r="AP7" s="112" t="s">
        <v>289</v>
      </c>
      <c r="AQ7" s="112" t="s">
        <v>289</v>
      </c>
      <c r="AR7" s="112" t="s">
        <v>289</v>
      </c>
      <c r="AS7" s="112" t="s">
        <v>289</v>
      </c>
      <c r="AT7" s="112" t="s">
        <v>289</v>
      </c>
      <c r="AU7" s="112" t="s">
        <v>289</v>
      </c>
      <c r="AV7" s="112" t="s">
        <v>289</v>
      </c>
      <c r="AW7" s="112" t="s">
        <v>289</v>
      </c>
      <c r="AX7" s="112" t="s">
        <v>289</v>
      </c>
      <c r="AY7" s="111" t="s">
        <v>290</v>
      </c>
      <c r="AZ7" s="111" t="s">
        <v>291</v>
      </c>
    </row>
    <row r="8" spans="1:54">
      <c r="A8" s="102" t="s">
        <v>292</v>
      </c>
      <c r="B8" s="114"/>
      <c r="AY8" s="110"/>
    </row>
    <row r="9" spans="1:54">
      <c r="A9" s="115" t="s">
        <v>125</v>
      </c>
      <c r="B9" s="116">
        <v>1</v>
      </c>
      <c r="C9" s="117" t="s">
        <v>293</v>
      </c>
      <c r="D9" s="117">
        <v>7252.3031184624242</v>
      </c>
      <c r="E9" s="117">
        <v>7257.5133426498196</v>
      </c>
      <c r="F9" s="117">
        <v>7262.723844033867</v>
      </c>
      <c r="G9" s="117">
        <v>7267.9337869628098</v>
      </c>
      <c r="H9" s="117">
        <v>7273.1423355050574</v>
      </c>
      <c r="I9" s="117">
        <v>7278.3486535958036</v>
      </c>
      <c r="J9" s="117">
        <v>7283.55190518377</v>
      </c>
      <c r="K9" s="117">
        <v>7288.7512543780158</v>
      </c>
      <c r="L9" s="117">
        <v>7293.9458655948156</v>
      </c>
      <c r="M9" s="117">
        <v>7299.1349037045593</v>
      </c>
      <c r="N9" s="117">
        <v>7299.298511752274</v>
      </c>
      <c r="O9" s="117">
        <v>7299.298511752274</v>
      </c>
      <c r="P9" s="117">
        <v>7299.298511752274</v>
      </c>
      <c r="Q9" s="117">
        <v>7299.298511752274</v>
      </c>
      <c r="R9" s="117">
        <v>7299.298511752274</v>
      </c>
      <c r="S9" s="117">
        <v>7299.298511752274</v>
      </c>
      <c r="T9" s="117">
        <v>7299.298511752274</v>
      </c>
      <c r="U9" s="117">
        <v>7299.298511752274</v>
      </c>
      <c r="V9" s="117">
        <v>7299.298511752274</v>
      </c>
      <c r="W9" s="117">
        <v>7299.298511752274</v>
      </c>
      <c r="X9" s="117">
        <v>7299.298511752274</v>
      </c>
      <c r="Y9" s="117">
        <v>5869.33336784536</v>
      </c>
      <c r="Z9" s="117">
        <v>5871.3497936899848</v>
      </c>
      <c r="AA9" s="117">
        <v>7299.298511752274</v>
      </c>
      <c r="AB9" s="117">
        <v>7299.298511752274</v>
      </c>
      <c r="AC9" s="117">
        <v>7299.298511752274</v>
      </c>
      <c r="AD9" s="117">
        <v>7299.298511752274</v>
      </c>
      <c r="AE9" s="117">
        <v>7299.298511752274</v>
      </c>
      <c r="AF9" s="117">
        <v>7299.298511752274</v>
      </c>
      <c r="AG9" s="117">
        <v>7299.298511752274</v>
      </c>
      <c r="AH9" s="117">
        <v>5128.1355838139134</v>
      </c>
      <c r="AI9" s="117">
        <v>7299.298511752274</v>
      </c>
      <c r="AJ9" s="117">
        <v>7299.298511752274</v>
      </c>
      <c r="AK9" s="117">
        <v>7299.298511752274</v>
      </c>
      <c r="AL9" s="117">
        <v>7299.298511752274</v>
      </c>
      <c r="AM9" s="117">
        <v>7299.298511752274</v>
      </c>
      <c r="AN9" s="117">
        <v>7299.298511752274</v>
      </c>
      <c r="AO9" s="117">
        <v>7299.298511752274</v>
      </c>
      <c r="AP9" s="117">
        <v>7299.298511752274</v>
      </c>
      <c r="AQ9" s="117">
        <v>7299.298511752274</v>
      </c>
      <c r="AR9" s="117">
        <v>6679.4535251742236</v>
      </c>
      <c r="AS9" s="117">
        <v>7299.298511752274</v>
      </c>
      <c r="AT9" s="117">
        <v>5133.7876114018309</v>
      </c>
      <c r="AU9" s="117">
        <v>5134.2391639157104</v>
      </c>
      <c r="AV9" s="117">
        <v>5134.6873776430839</v>
      </c>
      <c r="AW9" s="117">
        <v>7299.298511752274</v>
      </c>
      <c r="AX9" s="117">
        <v>7299.298511752274</v>
      </c>
      <c r="AY9" s="117">
        <v>7299.298511752274</v>
      </c>
    </row>
    <row r="10" spans="1:54">
      <c r="A10" s="118" t="s">
        <v>133</v>
      </c>
      <c r="B10" s="119">
        <v>1</v>
      </c>
      <c r="C10" s="106" t="s">
        <v>293</v>
      </c>
      <c r="D10" s="100">
        <v>2615.8396286779675</v>
      </c>
      <c r="E10" s="100">
        <v>2654.5347493372728</v>
      </c>
      <c r="F10" s="100">
        <v>1476.5486240564219</v>
      </c>
      <c r="G10" s="100">
        <v>1826.5486240564219</v>
      </c>
      <c r="H10" s="100">
        <v>1476.5486240564219</v>
      </c>
      <c r="I10" s="100">
        <v>845</v>
      </c>
      <c r="J10" s="100">
        <v>2458.0972481128438</v>
      </c>
      <c r="K10" s="100">
        <v>845</v>
      </c>
      <c r="L10" s="100">
        <v>1476.5486240564219</v>
      </c>
      <c r="M10" s="100">
        <v>1826.5486240564219</v>
      </c>
      <c r="N10" s="100">
        <v>1476.5486240564219</v>
      </c>
      <c r="O10" s="100">
        <v>980</v>
      </c>
      <c r="P10" s="100">
        <v>1476.5486240564219</v>
      </c>
      <c r="Q10" s="100">
        <v>995</v>
      </c>
      <c r="R10" s="100">
        <v>1476.5486240564219</v>
      </c>
      <c r="S10" s="100">
        <v>1826.5486240564219</v>
      </c>
      <c r="T10" s="100">
        <v>1476.5486240564219</v>
      </c>
      <c r="U10" s="100">
        <v>980</v>
      </c>
      <c r="V10" s="100">
        <v>1476.5486240564219</v>
      </c>
      <c r="W10" s="100">
        <v>1826.5486240564219</v>
      </c>
      <c r="X10" s="100">
        <v>1131.5486240564219</v>
      </c>
      <c r="Y10" s="100">
        <v>995</v>
      </c>
      <c r="Z10" s="100">
        <v>1476.5486240564219</v>
      </c>
      <c r="AA10" s="100">
        <v>1574.7836280818469</v>
      </c>
      <c r="AB10" s="100">
        <v>1245.3175068536382</v>
      </c>
      <c r="AC10" s="100">
        <v>885</v>
      </c>
      <c r="AD10" s="100">
        <v>1596.5486240564219</v>
      </c>
      <c r="AE10" s="100">
        <v>540</v>
      </c>
      <c r="AF10" s="100">
        <v>1596.5486240564219</v>
      </c>
      <c r="AG10" s="100">
        <v>1716.5486240564219</v>
      </c>
      <c r="AH10" s="100">
        <v>1596.5486240564219</v>
      </c>
      <c r="AI10" s="100">
        <v>885</v>
      </c>
      <c r="AJ10" s="100">
        <v>1393.5404765432259</v>
      </c>
      <c r="AK10" s="100">
        <v>1826.5486240564219</v>
      </c>
      <c r="AL10" s="100">
        <v>1461.5486240564219</v>
      </c>
      <c r="AM10" s="100">
        <v>1826.5486240564219</v>
      </c>
      <c r="AN10" s="100">
        <v>1476.5486240564219</v>
      </c>
      <c r="AO10" s="100">
        <v>1481.5486240564219</v>
      </c>
      <c r="AP10" s="100">
        <v>1476.5486240564219</v>
      </c>
      <c r="AQ10" s="100">
        <v>995</v>
      </c>
      <c r="AR10" s="100">
        <v>1476.5486240564219</v>
      </c>
      <c r="AS10" s="100">
        <v>1826.5486240564219</v>
      </c>
      <c r="AT10" s="100">
        <v>1476.5486240564219</v>
      </c>
      <c r="AU10" s="100">
        <v>995</v>
      </c>
      <c r="AV10" s="100">
        <v>1380.0369350194012</v>
      </c>
      <c r="AW10" s="100">
        <v>1395.156490272153</v>
      </c>
      <c r="AX10" s="100">
        <v>1380.2751615314546</v>
      </c>
      <c r="AY10" s="100">
        <v>995</v>
      </c>
      <c r="AZ10" s="100">
        <v>1461.5486240564219</v>
      </c>
    </row>
    <row r="11" spans="1:54">
      <c r="B11" s="119">
        <v>2</v>
      </c>
      <c r="C11" s="106" t="s">
        <v>293</v>
      </c>
      <c r="D11" s="100">
        <v>1025.8396286779675</v>
      </c>
      <c r="E11" s="100">
        <v>0</v>
      </c>
      <c r="F11" s="100">
        <v>0</v>
      </c>
      <c r="G11" s="100">
        <v>350</v>
      </c>
      <c r="H11" s="100">
        <v>0</v>
      </c>
      <c r="I11" s="100">
        <v>350</v>
      </c>
      <c r="J11" s="100">
        <v>0</v>
      </c>
      <c r="K11" s="100">
        <v>350</v>
      </c>
      <c r="L11" s="100">
        <v>981.54862405642189</v>
      </c>
      <c r="M11" s="100">
        <v>350</v>
      </c>
      <c r="O11" s="100">
        <v>350</v>
      </c>
      <c r="P11" s="100">
        <v>846.54862405642189</v>
      </c>
      <c r="R11" s="100">
        <v>0</v>
      </c>
      <c r="T11" s="100">
        <v>0</v>
      </c>
      <c r="U11" s="100">
        <v>0</v>
      </c>
      <c r="V11" s="100">
        <v>0</v>
      </c>
      <c r="W11" s="100">
        <v>350</v>
      </c>
      <c r="Y11" s="100">
        <v>350</v>
      </c>
      <c r="Z11" s="100">
        <v>831.54862405642189</v>
      </c>
      <c r="AA11" s="100">
        <v>350</v>
      </c>
      <c r="AC11" s="100">
        <v>345</v>
      </c>
      <c r="AD11" s="100">
        <v>110</v>
      </c>
      <c r="AE11" s="100">
        <v>230</v>
      </c>
      <c r="AF11" s="100">
        <v>941.54862405642189</v>
      </c>
      <c r="AJ11" s="100">
        <v>110</v>
      </c>
      <c r="AK11" s="100">
        <v>0</v>
      </c>
      <c r="AM11" s="100">
        <v>365</v>
      </c>
      <c r="AN11" s="100">
        <v>0</v>
      </c>
      <c r="AP11" s="100">
        <v>345</v>
      </c>
      <c r="AQ11" s="100">
        <v>350</v>
      </c>
      <c r="AR11" s="100">
        <v>0</v>
      </c>
      <c r="AV11" s="100">
        <v>831.54862405642189</v>
      </c>
      <c r="AW11" s="100">
        <v>15</v>
      </c>
      <c r="AX11" s="100">
        <v>0</v>
      </c>
      <c r="AY11" s="100">
        <v>15</v>
      </c>
      <c r="AZ11" s="100">
        <v>831.54862405642189</v>
      </c>
      <c r="BA11" s="100">
        <v>15</v>
      </c>
    </row>
    <row r="12" spans="1:54">
      <c r="B12" s="120">
        <v>3</v>
      </c>
      <c r="C12" s="106" t="s">
        <v>293</v>
      </c>
      <c r="F12" s="100">
        <v>0</v>
      </c>
      <c r="M12" s="100">
        <v>0</v>
      </c>
      <c r="R12" s="100">
        <v>350</v>
      </c>
      <c r="S12" s="100">
        <v>831.54862405642189</v>
      </c>
      <c r="T12" s="100">
        <v>0</v>
      </c>
      <c r="V12" s="100">
        <v>350</v>
      </c>
      <c r="W12" s="100">
        <v>846.54862405642189</v>
      </c>
      <c r="Y12" s="100">
        <v>0</v>
      </c>
      <c r="Z12" s="100">
        <v>345</v>
      </c>
      <c r="AC12" s="100">
        <v>15</v>
      </c>
      <c r="AE12" s="100">
        <v>831.54862405642189</v>
      </c>
      <c r="AH12" s="100">
        <v>230</v>
      </c>
      <c r="AI12" s="100">
        <v>110</v>
      </c>
      <c r="AJ12" s="100">
        <v>230</v>
      </c>
      <c r="AK12" s="100">
        <v>831.54862405642189</v>
      </c>
      <c r="AM12" s="100">
        <v>0</v>
      </c>
      <c r="AP12" s="100">
        <v>350</v>
      </c>
      <c r="AS12" s="100">
        <v>831.54862405642189</v>
      </c>
      <c r="AT12" s="100">
        <v>350</v>
      </c>
      <c r="AU12" s="100">
        <v>0</v>
      </c>
      <c r="AV12" s="100">
        <v>327.72638031431387</v>
      </c>
      <c r="AW12" s="100">
        <v>0</v>
      </c>
      <c r="AZ12" s="100">
        <v>0</v>
      </c>
      <c r="BA12" s="100">
        <v>0</v>
      </c>
      <c r="BB12" s="100">
        <v>350</v>
      </c>
    </row>
    <row r="13" spans="1:54">
      <c r="B13" s="120">
        <v>4</v>
      </c>
      <c r="C13" s="106" t="s">
        <v>293</v>
      </c>
      <c r="P13" s="100">
        <v>0</v>
      </c>
      <c r="U13" s="100">
        <v>350</v>
      </c>
    </row>
    <row r="14" spans="1:54">
      <c r="A14" s="115" t="s">
        <v>134</v>
      </c>
      <c r="B14" s="121">
        <v>1</v>
      </c>
      <c r="C14" s="117" t="s">
        <v>293</v>
      </c>
      <c r="D14" s="117">
        <v>1259.9189712591769</v>
      </c>
      <c r="E14" s="117">
        <f t="shared" ref="E14:AZ14" si="0">D$172*SUM(D$122:D$169)</f>
        <v>1349.1525603763848</v>
      </c>
      <c r="F14" s="117">
        <f t="shared" si="0"/>
        <v>1391.2918632400272</v>
      </c>
      <c r="G14" s="117">
        <f t="shared" si="0"/>
        <v>1476.9589916883431</v>
      </c>
      <c r="H14" s="117">
        <f t="shared" si="0"/>
        <v>1553.9523281145821</v>
      </c>
      <c r="I14" s="117">
        <f t="shared" si="0"/>
        <v>1646.3787133157093</v>
      </c>
      <c r="J14" s="117">
        <f t="shared" si="0"/>
        <v>1866.3603178459377</v>
      </c>
      <c r="K14" s="117">
        <f t="shared" si="0"/>
        <v>1954.4272881649183</v>
      </c>
      <c r="L14" s="117">
        <f t="shared" si="0"/>
        <v>1950.1903690963552</v>
      </c>
      <c r="M14" s="117">
        <f t="shared" si="0"/>
        <v>1954.4970739134731</v>
      </c>
      <c r="N14" s="117">
        <f t="shared" si="0"/>
        <v>1829.2113332946099</v>
      </c>
      <c r="O14" s="117">
        <f t="shared" si="0"/>
        <v>1709.1557265325748</v>
      </c>
      <c r="P14" s="117">
        <f t="shared" si="0"/>
        <v>1645.6973974693656</v>
      </c>
      <c r="Q14" s="117">
        <f t="shared" si="0"/>
        <v>1590.5471148851543</v>
      </c>
      <c r="R14" s="117">
        <f t="shared" si="0"/>
        <v>1609.5717734403195</v>
      </c>
      <c r="S14" s="117">
        <f t="shared" si="0"/>
        <v>1656.7279128421972</v>
      </c>
      <c r="T14" s="117">
        <f t="shared" si="0"/>
        <v>1621.2353995547455</v>
      </c>
      <c r="U14" s="117">
        <f t="shared" si="0"/>
        <v>1637.3286809255435</v>
      </c>
      <c r="V14" s="117">
        <f t="shared" si="0"/>
        <v>1480.9292564186444</v>
      </c>
      <c r="W14" s="117">
        <f t="shared" si="0"/>
        <v>1470.1865025911393</v>
      </c>
      <c r="X14" s="117">
        <f t="shared" si="0"/>
        <v>1422.1498942207338</v>
      </c>
      <c r="Y14" s="117">
        <f t="shared" si="0"/>
        <v>1482.7467290265884</v>
      </c>
      <c r="Z14" s="117">
        <f t="shared" si="0"/>
        <v>1612.1487726838316</v>
      </c>
      <c r="AA14" s="117">
        <f t="shared" si="0"/>
        <v>1720.8544601769891</v>
      </c>
      <c r="AB14" s="117">
        <f t="shared" si="0"/>
        <v>1829.0440590567728</v>
      </c>
      <c r="AC14" s="117">
        <f t="shared" si="0"/>
        <v>1876.0572993461872</v>
      </c>
      <c r="AD14" s="117">
        <f t="shared" si="0"/>
        <v>2120.3416951708709</v>
      </c>
      <c r="AE14" s="117">
        <f t="shared" si="0"/>
        <v>2305.8416038936693</v>
      </c>
      <c r="AF14" s="117">
        <f t="shared" si="0"/>
        <v>2437.6354954625385</v>
      </c>
      <c r="AG14" s="117">
        <f t="shared" si="0"/>
        <v>2543.7733614710905</v>
      </c>
      <c r="AH14" s="117">
        <f t="shared" si="0"/>
        <v>2543.6677009846508</v>
      </c>
      <c r="AI14" s="117">
        <f t="shared" si="0"/>
        <v>2583.8357225344857</v>
      </c>
      <c r="AJ14" s="117">
        <f t="shared" si="0"/>
        <v>2642.1070619063958</v>
      </c>
      <c r="AK14" s="117">
        <f t="shared" si="0"/>
        <v>2671.2496527570088</v>
      </c>
      <c r="AL14" s="117">
        <f t="shared" si="0"/>
        <v>2515.4792782777195</v>
      </c>
      <c r="AM14" s="117">
        <f t="shared" si="0"/>
        <v>2466.7489464499918</v>
      </c>
      <c r="AN14" s="117">
        <f t="shared" si="0"/>
        <v>2391.3109258851669</v>
      </c>
      <c r="AO14" s="117">
        <f t="shared" si="0"/>
        <v>2293.6153111736744</v>
      </c>
      <c r="AP14" s="117">
        <f t="shared" si="0"/>
        <v>2483.2684018317163</v>
      </c>
      <c r="AQ14" s="117">
        <f t="shared" si="0"/>
        <v>2639.1386987671167</v>
      </c>
      <c r="AR14" s="117">
        <f t="shared" si="0"/>
        <v>2718.800784751249</v>
      </c>
      <c r="AS14" s="117">
        <f t="shared" si="0"/>
        <v>2773.1492947604538</v>
      </c>
      <c r="AT14" s="117">
        <f t="shared" si="0"/>
        <v>2649.1790584900364</v>
      </c>
      <c r="AU14" s="117">
        <f t="shared" si="0"/>
        <v>2320.0578540655811</v>
      </c>
      <c r="AV14" s="117">
        <f t="shared" si="0"/>
        <v>2278.1115561115448</v>
      </c>
      <c r="AW14" s="117">
        <f t="shared" si="0"/>
        <v>2257.9339967438223</v>
      </c>
      <c r="AX14" s="117">
        <f t="shared" si="0"/>
        <v>2334.0271880731302</v>
      </c>
      <c r="AY14" s="117">
        <f t="shared" si="0"/>
        <v>2422.8000917556956</v>
      </c>
      <c r="AZ14" s="110">
        <f t="shared" si="0"/>
        <v>2403.9270489948826</v>
      </c>
      <c r="BA14" s="107">
        <f>SUM($E14:$AZ14)</f>
        <v>98132.80254853364</v>
      </c>
    </row>
    <row r="15" spans="1:54">
      <c r="A15" s="122" t="s">
        <v>123</v>
      </c>
      <c r="B15" s="123">
        <v>1</v>
      </c>
      <c r="C15" s="124" t="s">
        <v>293</v>
      </c>
      <c r="D15" s="124">
        <v>3440.4241505689879</v>
      </c>
      <c r="E15" s="124">
        <v>3440.4241505689879</v>
      </c>
      <c r="F15" s="124">
        <v>3440.4241505689879</v>
      </c>
      <c r="G15" s="124">
        <v>3440.4241505689879</v>
      </c>
      <c r="H15" s="124">
        <v>3440.4241505689879</v>
      </c>
      <c r="I15" s="124">
        <v>3440.4241505689879</v>
      </c>
      <c r="J15" s="124">
        <v>3440.4241505689879</v>
      </c>
      <c r="K15" s="124">
        <v>3440.4241505689879</v>
      </c>
      <c r="L15" s="124">
        <v>3440.4241505689879</v>
      </c>
      <c r="M15" s="124">
        <v>3440.4241505689879</v>
      </c>
      <c r="N15" s="124">
        <v>3440.4241505689879</v>
      </c>
      <c r="O15" s="124">
        <v>3440.4241505689879</v>
      </c>
      <c r="P15" s="124">
        <v>3440.4241505689879</v>
      </c>
      <c r="Q15" s="124">
        <v>3440.4241505689879</v>
      </c>
      <c r="R15" s="124">
        <v>3440.4241505689879</v>
      </c>
      <c r="S15" s="124">
        <v>3440.4241505689879</v>
      </c>
      <c r="T15" s="124">
        <v>3440.4241505689879</v>
      </c>
      <c r="U15" s="124">
        <v>3440.4241505689879</v>
      </c>
      <c r="V15" s="124">
        <v>3440.4241505689879</v>
      </c>
      <c r="W15" s="124">
        <v>3440.4241505689879</v>
      </c>
      <c r="X15" s="124">
        <v>3440.4241505689879</v>
      </c>
      <c r="Y15" s="124">
        <v>3440.4241505689879</v>
      </c>
      <c r="Z15" s="124">
        <v>3440.4241505689879</v>
      </c>
      <c r="AA15" s="124">
        <v>3440.4241505689879</v>
      </c>
      <c r="AB15" s="124">
        <v>3440.4241505689879</v>
      </c>
      <c r="AC15" s="124">
        <v>3440.4241505689879</v>
      </c>
      <c r="AD15" s="124">
        <v>3440.4241505689879</v>
      </c>
      <c r="AE15" s="124">
        <v>3440.4241505689879</v>
      </c>
      <c r="AF15" s="124">
        <v>3440.4241505689879</v>
      </c>
      <c r="AG15" s="124">
        <v>3440.4241505689879</v>
      </c>
      <c r="AH15" s="124">
        <v>3440.4241505689879</v>
      </c>
      <c r="AI15" s="124">
        <v>3440.4241505689879</v>
      </c>
      <c r="AJ15" s="124">
        <v>3440.4241505689879</v>
      </c>
      <c r="AK15" s="124">
        <v>3440.4241505689879</v>
      </c>
      <c r="AL15" s="124">
        <v>3440.4241505689879</v>
      </c>
      <c r="AM15" s="124">
        <v>3440.4241505689879</v>
      </c>
      <c r="AN15" s="124">
        <v>3440.4241505689879</v>
      </c>
      <c r="AO15" s="124">
        <v>3440.4241505689879</v>
      </c>
      <c r="AP15" s="124">
        <v>3440.4241505689879</v>
      </c>
      <c r="AQ15" s="124">
        <v>3440.4241505689879</v>
      </c>
      <c r="AR15" s="124">
        <v>3440.4241505689879</v>
      </c>
      <c r="AS15" s="124">
        <v>3440.4241505689879</v>
      </c>
      <c r="AT15" s="124">
        <v>3440.4241505689879</v>
      </c>
      <c r="AU15" s="124">
        <v>3440.4241505689879</v>
      </c>
      <c r="AV15" s="124">
        <v>3440.4241505689879</v>
      </c>
      <c r="AW15" s="124">
        <v>3440.4241505689879</v>
      </c>
      <c r="AX15" s="124">
        <v>3440.4241505689879</v>
      </c>
      <c r="AY15" s="124">
        <v>3440.4241505689879</v>
      </c>
      <c r="AZ15" s="100">
        <v>0</v>
      </c>
    </row>
    <row r="16" spans="1:54">
      <c r="A16" s="110"/>
      <c r="B16" s="119">
        <v>2</v>
      </c>
      <c r="C16" s="109" t="s">
        <v>293</v>
      </c>
      <c r="D16" s="106">
        <v>0</v>
      </c>
      <c r="E16" s="110">
        <v>0</v>
      </c>
      <c r="F16" s="110">
        <v>0</v>
      </c>
      <c r="G16" s="110">
        <v>0</v>
      </c>
      <c r="H16" s="110">
        <v>0</v>
      </c>
      <c r="I16" s="110">
        <v>0</v>
      </c>
      <c r="J16" s="110">
        <v>0</v>
      </c>
      <c r="K16" s="110">
        <v>0</v>
      </c>
      <c r="L16" s="110">
        <v>0</v>
      </c>
      <c r="M16" s="110">
        <v>0</v>
      </c>
      <c r="N16" s="110"/>
      <c r="O16" s="110">
        <v>0</v>
      </c>
      <c r="P16" s="110">
        <v>0</v>
      </c>
      <c r="Q16" s="110"/>
      <c r="R16" s="110">
        <v>0</v>
      </c>
      <c r="S16" s="110"/>
      <c r="T16" s="110">
        <v>0</v>
      </c>
      <c r="U16" s="110">
        <v>0</v>
      </c>
      <c r="V16" s="110">
        <v>0</v>
      </c>
      <c r="W16" s="110">
        <v>0</v>
      </c>
      <c r="X16" s="110"/>
      <c r="Y16" s="110">
        <v>0</v>
      </c>
      <c r="Z16" s="110">
        <v>0</v>
      </c>
      <c r="AA16" s="110">
        <v>0</v>
      </c>
      <c r="AB16" s="110"/>
      <c r="AC16" s="110">
        <v>0</v>
      </c>
      <c r="AD16" s="110">
        <v>0</v>
      </c>
      <c r="AE16" s="110">
        <v>0</v>
      </c>
      <c r="AF16" s="110">
        <v>0</v>
      </c>
      <c r="AG16" s="110"/>
      <c r="AH16" s="110"/>
      <c r="AI16" s="110"/>
      <c r="AJ16" s="110">
        <v>0</v>
      </c>
      <c r="AK16" s="110">
        <v>0</v>
      </c>
      <c r="AL16" s="110"/>
      <c r="AM16" s="110">
        <v>0</v>
      </c>
      <c r="AN16" s="110">
        <v>0</v>
      </c>
      <c r="AO16" s="110"/>
      <c r="AP16" s="110">
        <v>0</v>
      </c>
      <c r="AQ16" s="110">
        <v>0</v>
      </c>
      <c r="AR16" s="110">
        <v>0</v>
      </c>
      <c r="AS16" s="110"/>
      <c r="AT16" s="110"/>
      <c r="AU16" s="110"/>
      <c r="AV16" s="110">
        <v>0</v>
      </c>
      <c r="AW16" s="110">
        <v>0</v>
      </c>
      <c r="AX16" s="110">
        <v>0</v>
      </c>
      <c r="AY16" s="110">
        <v>0</v>
      </c>
      <c r="AZ16" s="100">
        <v>0</v>
      </c>
      <c r="BA16" s="100">
        <v>0</v>
      </c>
    </row>
    <row r="17" spans="1:54">
      <c r="A17" s="110"/>
      <c r="B17" s="119">
        <v>3</v>
      </c>
      <c r="C17" s="109" t="s">
        <v>293</v>
      </c>
      <c r="D17" s="106"/>
      <c r="E17" s="110"/>
      <c r="F17" s="110">
        <v>0</v>
      </c>
      <c r="G17" s="110"/>
      <c r="H17" s="110"/>
      <c r="I17" s="110"/>
      <c r="J17" s="110"/>
      <c r="K17" s="110"/>
      <c r="L17" s="110"/>
      <c r="M17" s="110">
        <v>0</v>
      </c>
      <c r="N17" s="110"/>
      <c r="O17" s="110"/>
      <c r="P17" s="110"/>
      <c r="Q17" s="110"/>
      <c r="R17" s="110">
        <v>0</v>
      </c>
      <c r="S17" s="110">
        <v>0</v>
      </c>
      <c r="T17" s="110">
        <v>0</v>
      </c>
      <c r="U17" s="110"/>
      <c r="V17" s="110">
        <v>0</v>
      </c>
      <c r="W17" s="110">
        <v>0</v>
      </c>
      <c r="X17" s="110"/>
      <c r="Y17" s="110">
        <v>0</v>
      </c>
      <c r="Z17" s="110">
        <v>0</v>
      </c>
      <c r="AA17" s="110"/>
      <c r="AB17" s="110"/>
      <c r="AC17" s="110">
        <v>0</v>
      </c>
      <c r="AD17" s="110"/>
      <c r="AE17" s="110">
        <v>0</v>
      </c>
      <c r="AF17" s="110"/>
      <c r="AG17" s="110"/>
      <c r="AH17" s="110">
        <v>0</v>
      </c>
      <c r="AI17" s="110">
        <v>0</v>
      </c>
      <c r="AJ17" s="110">
        <v>0</v>
      </c>
      <c r="AK17" s="110">
        <v>0</v>
      </c>
      <c r="AL17" s="110"/>
      <c r="AM17" s="110">
        <v>0</v>
      </c>
      <c r="AN17" s="110"/>
      <c r="AO17" s="110"/>
      <c r="AP17" s="110">
        <v>0</v>
      </c>
      <c r="AQ17" s="110"/>
      <c r="AR17" s="110"/>
      <c r="AS17" s="110">
        <v>0</v>
      </c>
      <c r="AT17" s="110">
        <v>0</v>
      </c>
      <c r="AU17" s="110">
        <v>0</v>
      </c>
      <c r="AV17" s="110">
        <v>0</v>
      </c>
      <c r="AW17" s="110">
        <v>0</v>
      </c>
      <c r="AX17" s="110"/>
      <c r="AY17" s="110"/>
      <c r="AZ17" s="100">
        <v>0</v>
      </c>
      <c r="BA17" s="100">
        <v>0</v>
      </c>
      <c r="BB17" s="100">
        <v>0</v>
      </c>
    </row>
    <row r="18" spans="1:54">
      <c r="A18" s="125"/>
      <c r="B18" s="116">
        <v>4</v>
      </c>
      <c r="C18" s="125" t="s">
        <v>293</v>
      </c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>
        <v>0</v>
      </c>
      <c r="Q18" s="125"/>
      <c r="R18" s="125"/>
      <c r="S18" s="125"/>
      <c r="T18" s="125"/>
      <c r="U18" s="125">
        <v>0</v>
      </c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</row>
    <row r="20" spans="1:54">
      <c r="A20" s="102" t="s">
        <v>294</v>
      </c>
    </row>
    <row r="21" spans="1:54">
      <c r="A21" s="126" t="s">
        <v>125</v>
      </c>
      <c r="B21" s="123">
        <v>1</v>
      </c>
      <c r="C21" s="124" t="s">
        <v>293</v>
      </c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</row>
    <row r="22" spans="1:54">
      <c r="A22" s="109"/>
      <c r="B22" s="120">
        <v>2</v>
      </c>
      <c r="C22" s="110" t="s">
        <v>293</v>
      </c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>
        <v>2669.8654723960944</v>
      </c>
      <c r="AK22" s="110">
        <v>2350.3868710779316</v>
      </c>
      <c r="AL22" s="110">
        <v>1715.3596457033336</v>
      </c>
      <c r="AM22" s="110">
        <v>955.33242032874296</v>
      </c>
      <c r="AN22" s="110"/>
      <c r="AO22" s="110">
        <v>755.27796957956161</v>
      </c>
      <c r="AP22" s="110">
        <v>1963.2507442049782</v>
      </c>
      <c r="AQ22" s="110">
        <v>2503.6748947739597</v>
      </c>
      <c r="AR22" s="110">
        <v>2713.8026828213196</v>
      </c>
      <c r="AS22" s="110">
        <v>1706.3240815031495</v>
      </c>
      <c r="AT22" s="110"/>
      <c r="AU22" s="110"/>
      <c r="AV22" s="110"/>
      <c r="AW22" s="110"/>
      <c r="AX22" s="110"/>
      <c r="AY22" s="110"/>
    </row>
    <row r="23" spans="1:54">
      <c r="A23" s="109"/>
      <c r="B23" s="127">
        <v>3</v>
      </c>
      <c r="C23" s="110" t="s">
        <v>293</v>
      </c>
      <c r="D23" s="110">
        <v>2406.5783425534219</v>
      </c>
      <c r="E23" s="110">
        <v>2400.4102362312615</v>
      </c>
      <c r="F23" s="110">
        <v>1973.5734458458728</v>
      </c>
      <c r="G23" s="110">
        <v>1634.2425962218028</v>
      </c>
      <c r="H23" s="110">
        <v>955.86142874299344</v>
      </c>
      <c r="I23" s="110"/>
      <c r="J23" s="110">
        <v>2.0309845155575679</v>
      </c>
      <c r="K23" s="110"/>
      <c r="L23" s="110"/>
      <c r="M23" s="110"/>
      <c r="N23" s="110"/>
      <c r="O23" s="110"/>
      <c r="P23" s="110"/>
      <c r="Q23" s="110"/>
      <c r="R23" s="110"/>
      <c r="S23" s="110">
        <v>511.44998283046601</v>
      </c>
      <c r="T23" s="110">
        <v>173.52543239458464</v>
      </c>
      <c r="U23" s="110"/>
      <c r="V23" s="110"/>
      <c r="W23" s="110">
        <v>359.58957461816078</v>
      </c>
      <c r="X23" s="110"/>
      <c r="Y23" s="110"/>
      <c r="Z23" s="110"/>
      <c r="AA23" s="110">
        <v>165.49575469233039</v>
      </c>
      <c r="AB23" s="110">
        <v>1245.8257588216659</v>
      </c>
      <c r="AC23" s="110">
        <v>2327.3627092836941</v>
      </c>
      <c r="AD23" s="110">
        <v>2635.3354839091035</v>
      </c>
      <c r="AE23" s="110">
        <v>2794.3082585345201</v>
      </c>
      <c r="AF23" s="110">
        <v>3941.8296572163499</v>
      </c>
      <c r="AG23" s="110">
        <v>5698.8024318417592</v>
      </c>
      <c r="AH23" s="110">
        <v>4837.10835843932</v>
      </c>
      <c r="AI23" s="110">
        <v>5949.0364290977868</v>
      </c>
      <c r="AJ23" s="110">
        <v>4521.3976664684005</v>
      </c>
      <c r="AK23" s="110">
        <v>3710.4330393561795</v>
      </c>
      <c r="AL23" s="110">
        <v>4195.9116406743424</v>
      </c>
      <c r="AM23" s="110">
        <v>4698.9388660489403</v>
      </c>
      <c r="AN23" s="110">
        <v>5075.2712863776833</v>
      </c>
      <c r="AO23" s="110">
        <v>6730.9933167981217</v>
      </c>
      <c r="AP23" s="110">
        <v>5608.0205421727123</v>
      </c>
      <c r="AQ23" s="110">
        <v>4619.0477675472957</v>
      </c>
      <c r="AR23" s="110">
        <v>4036.6236169783142</v>
      </c>
      <c r="AS23" s="110">
        <v>3355.4958289309543</v>
      </c>
      <c r="AT23" s="110">
        <v>1309.7603860272429</v>
      </c>
      <c r="AU23" s="110">
        <v>1088.2942568408689</v>
      </c>
      <c r="AV23" s="110"/>
      <c r="AW23" s="110"/>
      <c r="AX23" s="110">
        <v>1849.2694138193929</v>
      </c>
      <c r="AY23" s="110">
        <v>4710.3046984975717</v>
      </c>
    </row>
    <row r="24" spans="1:54">
      <c r="A24" s="128"/>
      <c r="B24" s="129">
        <v>4</v>
      </c>
      <c r="C24" s="128" t="s">
        <v>293</v>
      </c>
      <c r="D24" s="125">
        <v>5689.8281838339271</v>
      </c>
      <c r="E24" s="125">
        <v>3812.5056343078732</v>
      </c>
      <c r="F24" s="125">
        <v>3652.6737406300335</v>
      </c>
      <c r="G24" s="125">
        <v>3943.7296726165514</v>
      </c>
      <c r="H24" s="125">
        <v>4369.2707464280165</v>
      </c>
      <c r="I24" s="125">
        <v>5095.7728041647933</v>
      </c>
      <c r="J24" s="125">
        <v>5922.0233980888897</v>
      </c>
      <c r="K24" s="125">
        <v>3984.1754049470037</v>
      </c>
      <c r="L24" s="125">
        <v>5190.5313182341488</v>
      </c>
      <c r="M24" s="125">
        <v>6135.2903429683138</v>
      </c>
      <c r="N24" s="125">
        <v>5210.2712863776906</v>
      </c>
      <c r="O24" s="125">
        <v>5252.7226623212555</v>
      </c>
      <c r="P24" s="125">
        <v>5830.8199104341038</v>
      </c>
      <c r="Q24" s="125">
        <v>5333.4429355614702</v>
      </c>
      <c r="R24" s="125">
        <v>6176.4157101868768</v>
      </c>
      <c r="S24" s="125">
        <v>7299.298511752274</v>
      </c>
      <c r="T24" s="125">
        <v>5919.8485289218079</v>
      </c>
      <c r="U24" s="125">
        <v>5351.7226623212628</v>
      </c>
      <c r="V24" s="125">
        <v>5995.2712863776833</v>
      </c>
      <c r="W24" s="125">
        <v>6499.3761541632912</v>
      </c>
      <c r="X24" s="125">
        <v>5437.2712863776833</v>
      </c>
      <c r="Y24" s="125">
        <v>4810.7575184143498</v>
      </c>
      <c r="Z24" s="125">
        <v>5994.8711923718147</v>
      </c>
      <c r="AA24" s="125">
        <v>6777.7044752270876</v>
      </c>
      <c r="AB24" s="125">
        <v>4016.8376131530295</v>
      </c>
      <c r="AC24" s="125">
        <v>4208.5240348683192</v>
      </c>
      <c r="AD24" s="125">
        <v>4513.9358024685798</v>
      </c>
      <c r="AE24" s="125">
        <v>4178.9630278431705</v>
      </c>
      <c r="AF24" s="125">
        <v>3956.9902532177539</v>
      </c>
      <c r="AG24" s="125">
        <v>1381.468854535924</v>
      </c>
      <c r="AH24" s="125">
        <v>0</v>
      </c>
      <c r="AI24" s="125">
        <v>1112.6862332234687</v>
      </c>
      <c r="AJ24" s="125">
        <v>0</v>
      </c>
      <c r="AK24" s="125">
        <v>0</v>
      </c>
      <c r="AL24" s="125">
        <v>0</v>
      </c>
      <c r="AM24" s="125">
        <v>0</v>
      </c>
      <c r="AN24" s="125">
        <v>0</v>
      </c>
      <c r="AO24" s="125">
        <v>0</v>
      </c>
      <c r="AP24" s="125">
        <v>0</v>
      </c>
      <c r="AQ24" s="125">
        <v>0</v>
      </c>
      <c r="AR24" s="125">
        <v>0</v>
      </c>
      <c r="AS24" s="125">
        <v>0</v>
      </c>
      <c r="AT24" s="125">
        <v>0</v>
      </c>
      <c r="AU24" s="125">
        <v>990.36905764383118</v>
      </c>
      <c r="AV24" s="125">
        <v>1920.4234676022097</v>
      </c>
      <c r="AW24" s="125">
        <v>4514.2983652842158</v>
      </c>
      <c r="AX24" s="125">
        <v>4549.7284100333254</v>
      </c>
      <c r="AY24" s="125">
        <v>2109.417963823691</v>
      </c>
    </row>
    <row r="25" spans="1:54">
      <c r="A25" s="126" t="s">
        <v>133</v>
      </c>
      <c r="B25" s="123">
        <v>1</v>
      </c>
      <c r="C25" s="109" t="s">
        <v>293</v>
      </c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</row>
    <row r="26" spans="1:54">
      <c r="A26" s="109"/>
      <c r="B26" s="119">
        <v>2</v>
      </c>
      <c r="C26" s="109" t="s">
        <v>293</v>
      </c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</row>
    <row r="27" spans="1:54">
      <c r="A27" s="109"/>
      <c r="B27" s="120">
        <v>3</v>
      </c>
      <c r="C27" s="109" t="s">
        <v>293</v>
      </c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</row>
    <row r="28" spans="1:54">
      <c r="A28" s="109"/>
      <c r="B28" s="120">
        <v>4</v>
      </c>
      <c r="C28" s="109" t="s">
        <v>293</v>
      </c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</row>
    <row r="29" spans="1:54">
      <c r="A29" s="109"/>
      <c r="B29" s="127">
        <v>5</v>
      </c>
      <c r="C29" s="109" t="s">
        <v>293</v>
      </c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</row>
    <row r="30" spans="1:54">
      <c r="A30" s="109"/>
      <c r="B30" s="127">
        <v>6</v>
      </c>
      <c r="C30" s="109" t="s">
        <v>293</v>
      </c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>
        <v>0</v>
      </c>
      <c r="AK30" s="110">
        <v>0</v>
      </c>
      <c r="AL30" s="110">
        <v>0</v>
      </c>
      <c r="AM30" s="110">
        <v>0</v>
      </c>
      <c r="AN30" s="110"/>
      <c r="AO30" s="110">
        <v>0</v>
      </c>
      <c r="AP30" s="110">
        <v>0</v>
      </c>
      <c r="AQ30" s="110">
        <v>0</v>
      </c>
      <c r="AR30" s="110">
        <v>0</v>
      </c>
      <c r="AS30" s="110">
        <v>0</v>
      </c>
      <c r="AT30" s="110"/>
      <c r="AU30" s="110"/>
      <c r="AV30" s="110"/>
      <c r="AW30" s="110"/>
      <c r="AX30" s="110"/>
      <c r="AY30" s="110"/>
    </row>
    <row r="31" spans="1:54">
      <c r="A31" s="109"/>
      <c r="B31" s="130">
        <v>7</v>
      </c>
      <c r="C31" s="109" t="s">
        <v>293</v>
      </c>
      <c r="D31" s="110">
        <v>0</v>
      </c>
      <c r="E31" s="110">
        <v>54.556372016941147</v>
      </c>
      <c r="F31" s="110">
        <v>241.44943218336991</v>
      </c>
      <c r="G31" s="110">
        <v>186.93429274987395</v>
      </c>
      <c r="H31" s="110">
        <v>108.98293495944667</v>
      </c>
      <c r="I31" s="110"/>
      <c r="J31" s="110">
        <v>1.8921261156217874E-2</v>
      </c>
      <c r="K31" s="110"/>
      <c r="L31" s="110"/>
      <c r="M31" s="110"/>
      <c r="N31" s="110"/>
      <c r="O31" s="110"/>
      <c r="P31" s="110"/>
      <c r="Q31" s="110"/>
      <c r="R31" s="110"/>
      <c r="S31" s="110">
        <v>125.18861428597127</v>
      </c>
      <c r="T31" s="110">
        <v>43.422342471514625</v>
      </c>
      <c r="U31" s="110"/>
      <c r="V31" s="110"/>
      <c r="W31" s="110">
        <v>65.85418165265186</v>
      </c>
      <c r="X31" s="110"/>
      <c r="Y31" s="110"/>
      <c r="Z31" s="110"/>
      <c r="AA31" s="110">
        <v>50.306060483696669</v>
      </c>
      <c r="AB31" s="110">
        <v>387.57038935669215</v>
      </c>
      <c r="AC31" s="110">
        <v>58.835918169241971</v>
      </c>
      <c r="AD31" s="110">
        <v>0</v>
      </c>
      <c r="AE31" s="110">
        <v>0</v>
      </c>
      <c r="AF31" s="110">
        <v>0</v>
      </c>
      <c r="AG31" s="110">
        <v>0</v>
      </c>
      <c r="AH31" s="110">
        <v>0</v>
      </c>
      <c r="AI31" s="110">
        <v>0</v>
      </c>
      <c r="AJ31" s="110">
        <v>0</v>
      </c>
      <c r="AK31" s="110">
        <v>0</v>
      </c>
      <c r="AL31" s="110">
        <v>0</v>
      </c>
      <c r="AM31" s="110">
        <v>0</v>
      </c>
      <c r="AN31" s="110">
        <v>0</v>
      </c>
      <c r="AO31" s="110">
        <v>0</v>
      </c>
      <c r="AP31" s="110">
        <v>0</v>
      </c>
      <c r="AQ31" s="110">
        <v>0</v>
      </c>
      <c r="AR31" s="110">
        <v>0</v>
      </c>
      <c r="AS31" s="110">
        <v>0</v>
      </c>
      <c r="AT31" s="110">
        <v>0</v>
      </c>
      <c r="AU31" s="110">
        <v>0</v>
      </c>
      <c r="AV31" s="110"/>
      <c r="AW31" s="110"/>
      <c r="AX31" s="110">
        <v>0</v>
      </c>
      <c r="AY31" s="110">
        <v>0</v>
      </c>
    </row>
    <row r="32" spans="1:54">
      <c r="A32" s="128"/>
      <c r="B32" s="129">
        <v>8</v>
      </c>
      <c r="C32" s="128" t="s">
        <v>293</v>
      </c>
      <c r="D32" s="125">
        <v>0</v>
      </c>
      <c r="E32" s="125">
        <v>0</v>
      </c>
      <c r="F32" s="125">
        <v>0</v>
      </c>
      <c r="G32" s="125">
        <v>0</v>
      </c>
      <c r="H32" s="125">
        <v>0</v>
      </c>
      <c r="I32" s="125">
        <v>0</v>
      </c>
      <c r="J32" s="125">
        <v>0</v>
      </c>
      <c r="K32" s="125">
        <v>0</v>
      </c>
      <c r="L32" s="125">
        <v>0</v>
      </c>
      <c r="M32" s="125">
        <v>0</v>
      </c>
      <c r="N32" s="125">
        <v>0</v>
      </c>
      <c r="O32" s="125">
        <v>0</v>
      </c>
      <c r="P32" s="125">
        <v>0</v>
      </c>
      <c r="Q32" s="125">
        <v>0</v>
      </c>
      <c r="R32" s="125">
        <v>0</v>
      </c>
      <c r="S32" s="125">
        <v>0</v>
      </c>
      <c r="T32" s="125">
        <v>455.47498258977612</v>
      </c>
      <c r="U32" s="125">
        <v>0</v>
      </c>
      <c r="V32" s="125">
        <v>0</v>
      </c>
      <c r="W32" s="125">
        <v>0</v>
      </c>
      <c r="X32" s="125">
        <v>0</v>
      </c>
      <c r="Y32" s="125">
        <v>0</v>
      </c>
      <c r="Z32" s="125">
        <v>0</v>
      </c>
      <c r="AA32" s="125">
        <v>0</v>
      </c>
      <c r="AB32" s="125">
        <v>24.806407843511806</v>
      </c>
      <c r="AC32" s="125">
        <v>0</v>
      </c>
      <c r="AD32" s="125">
        <v>0</v>
      </c>
      <c r="AE32" s="125">
        <v>0</v>
      </c>
      <c r="AF32" s="125">
        <v>0</v>
      </c>
      <c r="AG32" s="125">
        <v>0</v>
      </c>
      <c r="AH32" s="125">
        <v>0</v>
      </c>
      <c r="AI32" s="125">
        <v>0</v>
      </c>
      <c r="AJ32" s="125">
        <v>0</v>
      </c>
      <c r="AK32" s="125">
        <v>0</v>
      </c>
      <c r="AL32" s="125">
        <v>0</v>
      </c>
      <c r="AM32" s="125">
        <v>0</v>
      </c>
      <c r="AN32" s="125">
        <v>0</v>
      </c>
      <c r="AO32" s="125">
        <v>0</v>
      </c>
      <c r="AP32" s="125">
        <v>0</v>
      </c>
      <c r="AQ32" s="125">
        <v>0</v>
      </c>
      <c r="AR32" s="125">
        <v>0</v>
      </c>
      <c r="AS32" s="125">
        <v>0</v>
      </c>
      <c r="AT32" s="125">
        <v>0</v>
      </c>
      <c r="AU32" s="125">
        <v>0</v>
      </c>
      <c r="AV32" s="125">
        <v>0</v>
      </c>
      <c r="AW32" s="125">
        <v>0</v>
      </c>
      <c r="AX32" s="125">
        <v>0</v>
      </c>
      <c r="AY32" s="125">
        <v>0</v>
      </c>
    </row>
    <row r="33" spans="1:51">
      <c r="A33" s="131" t="s">
        <v>134</v>
      </c>
      <c r="B33" s="119">
        <v>1</v>
      </c>
      <c r="C33" s="109" t="s">
        <v>293</v>
      </c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</row>
    <row r="34" spans="1:51">
      <c r="A34" s="109"/>
      <c r="B34" s="119">
        <v>2</v>
      </c>
      <c r="C34" s="109" t="s">
        <v>293</v>
      </c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</row>
    <row r="35" spans="1:51">
      <c r="A35" s="109"/>
      <c r="B35" s="119">
        <v>3</v>
      </c>
      <c r="C35" s="109" t="s">
        <v>293</v>
      </c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</row>
    <row r="36" spans="1:51">
      <c r="A36" s="109"/>
      <c r="B36" s="120">
        <v>4</v>
      </c>
      <c r="C36" s="109" t="s">
        <v>293</v>
      </c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</row>
    <row r="37" spans="1:51">
      <c r="A37" s="109"/>
      <c r="B37" s="120">
        <v>5</v>
      </c>
      <c r="C37" s="109" t="s">
        <v>293</v>
      </c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</row>
    <row r="38" spans="1:51">
      <c r="A38" s="109"/>
      <c r="B38" s="120">
        <v>6</v>
      </c>
      <c r="C38" s="109" t="s">
        <v>293</v>
      </c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</row>
    <row r="39" spans="1:51">
      <c r="A39" s="109"/>
      <c r="B39" s="127">
        <v>7</v>
      </c>
      <c r="C39" s="109" t="s">
        <v>293</v>
      </c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</row>
    <row r="40" spans="1:51">
      <c r="A40" s="109"/>
      <c r="B40" s="127">
        <v>8</v>
      </c>
      <c r="C40" s="109" t="s">
        <v>293</v>
      </c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</row>
    <row r="41" spans="1:51">
      <c r="A41" s="109"/>
      <c r="B41" s="127">
        <v>9</v>
      </c>
      <c r="C41" s="109" t="s">
        <v>293</v>
      </c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</row>
    <row r="42" spans="1:51">
      <c r="A42" s="109"/>
      <c r="B42" s="130">
        <v>10</v>
      </c>
      <c r="C42" s="109" t="s">
        <v>293</v>
      </c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>
        <v>0</v>
      </c>
      <c r="AK42" s="106">
        <v>0</v>
      </c>
      <c r="AL42" s="106">
        <v>0</v>
      </c>
      <c r="AM42" s="106">
        <v>0</v>
      </c>
      <c r="AN42" s="106"/>
      <c r="AO42" s="106">
        <v>0</v>
      </c>
      <c r="AP42" s="106">
        <v>0</v>
      </c>
      <c r="AQ42" s="106">
        <v>0</v>
      </c>
      <c r="AR42" s="106">
        <v>0</v>
      </c>
      <c r="AS42" s="106">
        <v>0</v>
      </c>
      <c r="AT42" s="106"/>
      <c r="AU42" s="106"/>
      <c r="AV42" s="106"/>
      <c r="AW42" s="106"/>
      <c r="AX42" s="106"/>
      <c r="AY42" s="106"/>
    </row>
    <row r="43" spans="1:51">
      <c r="A43" s="109"/>
      <c r="B43" s="130">
        <v>11</v>
      </c>
      <c r="C43" s="109" t="s">
        <v>293</v>
      </c>
      <c r="D43" s="106">
        <v>0</v>
      </c>
      <c r="E43" s="106">
        <v>0</v>
      </c>
      <c r="F43" s="106">
        <v>0</v>
      </c>
      <c r="G43" s="106">
        <v>0</v>
      </c>
      <c r="H43" s="106">
        <v>0</v>
      </c>
      <c r="I43" s="106"/>
      <c r="J43" s="106">
        <v>0</v>
      </c>
      <c r="K43" s="106"/>
      <c r="L43" s="106"/>
      <c r="M43" s="106"/>
      <c r="N43" s="106"/>
      <c r="O43" s="106"/>
      <c r="P43" s="106"/>
      <c r="Q43" s="106"/>
      <c r="R43" s="106"/>
      <c r="S43" s="106">
        <v>0</v>
      </c>
      <c r="T43" s="106">
        <v>0</v>
      </c>
      <c r="U43" s="106"/>
      <c r="V43" s="106"/>
      <c r="W43" s="106">
        <v>0</v>
      </c>
      <c r="X43" s="106"/>
      <c r="Y43" s="106"/>
      <c r="Z43" s="106"/>
      <c r="AA43" s="106">
        <v>0</v>
      </c>
      <c r="AB43" s="106">
        <v>0</v>
      </c>
      <c r="AC43" s="106">
        <v>0</v>
      </c>
      <c r="AD43" s="106">
        <v>0</v>
      </c>
      <c r="AE43" s="106">
        <v>0</v>
      </c>
      <c r="AF43" s="106">
        <v>0</v>
      </c>
      <c r="AG43" s="106">
        <v>0</v>
      </c>
      <c r="AH43" s="106">
        <v>0</v>
      </c>
      <c r="AI43" s="106">
        <v>0</v>
      </c>
      <c r="AJ43" s="106">
        <v>0</v>
      </c>
      <c r="AK43" s="106">
        <v>0</v>
      </c>
      <c r="AL43" s="106">
        <v>0</v>
      </c>
      <c r="AM43" s="106">
        <v>0</v>
      </c>
      <c r="AN43" s="106">
        <v>0</v>
      </c>
      <c r="AO43" s="106">
        <v>0</v>
      </c>
      <c r="AP43" s="106">
        <v>0</v>
      </c>
      <c r="AQ43" s="106">
        <v>0</v>
      </c>
      <c r="AR43" s="106">
        <v>0</v>
      </c>
      <c r="AS43" s="106">
        <v>0</v>
      </c>
      <c r="AT43" s="106">
        <v>0</v>
      </c>
      <c r="AU43" s="106">
        <v>0</v>
      </c>
      <c r="AV43" s="106"/>
      <c r="AW43" s="106"/>
      <c r="AX43" s="106">
        <v>0</v>
      </c>
      <c r="AY43" s="106">
        <v>0</v>
      </c>
    </row>
    <row r="44" spans="1:51">
      <c r="A44" s="109"/>
      <c r="B44" s="130">
        <v>12</v>
      </c>
      <c r="C44" s="128" t="s">
        <v>293</v>
      </c>
      <c r="D44" s="106">
        <v>0</v>
      </c>
      <c r="E44" s="106">
        <v>0</v>
      </c>
      <c r="F44" s="106">
        <v>0</v>
      </c>
      <c r="G44" s="106">
        <v>0</v>
      </c>
      <c r="H44" s="106">
        <v>0</v>
      </c>
      <c r="I44" s="106">
        <v>0</v>
      </c>
      <c r="J44" s="106">
        <v>0</v>
      </c>
      <c r="K44" s="106">
        <v>0</v>
      </c>
      <c r="L44" s="106">
        <v>0</v>
      </c>
      <c r="M44" s="106">
        <v>0</v>
      </c>
      <c r="N44" s="106">
        <v>0</v>
      </c>
      <c r="O44" s="106">
        <v>0</v>
      </c>
      <c r="P44" s="106">
        <v>0</v>
      </c>
      <c r="Q44" s="106">
        <v>0</v>
      </c>
      <c r="R44" s="106">
        <v>0</v>
      </c>
      <c r="S44" s="106">
        <v>0</v>
      </c>
      <c r="T44" s="106">
        <v>0</v>
      </c>
      <c r="U44" s="106">
        <v>0</v>
      </c>
      <c r="V44" s="106">
        <v>0</v>
      </c>
      <c r="W44" s="106">
        <v>0</v>
      </c>
      <c r="X44" s="106">
        <v>0</v>
      </c>
      <c r="Y44" s="106">
        <v>0</v>
      </c>
      <c r="Z44" s="106">
        <v>0</v>
      </c>
      <c r="AA44" s="106">
        <v>0</v>
      </c>
      <c r="AB44" s="106">
        <v>0</v>
      </c>
      <c r="AC44" s="106">
        <v>0</v>
      </c>
      <c r="AD44" s="106">
        <v>0</v>
      </c>
      <c r="AE44" s="106">
        <v>0</v>
      </c>
      <c r="AF44" s="106">
        <v>0</v>
      </c>
      <c r="AG44" s="106">
        <v>0</v>
      </c>
      <c r="AH44" s="106">
        <v>0</v>
      </c>
      <c r="AI44" s="106">
        <v>0</v>
      </c>
      <c r="AJ44" s="106">
        <v>0</v>
      </c>
      <c r="AK44" s="106">
        <v>0</v>
      </c>
      <c r="AL44" s="106">
        <v>0</v>
      </c>
      <c r="AM44" s="106">
        <v>0</v>
      </c>
      <c r="AN44" s="106">
        <v>0</v>
      </c>
      <c r="AO44" s="106">
        <v>0</v>
      </c>
      <c r="AP44" s="106">
        <v>0</v>
      </c>
      <c r="AQ44" s="106">
        <v>0</v>
      </c>
      <c r="AR44" s="106">
        <v>0</v>
      </c>
      <c r="AS44" s="106">
        <v>0</v>
      </c>
      <c r="AT44" s="106">
        <v>0</v>
      </c>
      <c r="AU44" s="106">
        <v>0</v>
      </c>
      <c r="AV44" s="106">
        <v>0</v>
      </c>
      <c r="AW44" s="106">
        <v>0</v>
      </c>
      <c r="AX44" s="106">
        <v>0</v>
      </c>
      <c r="AY44" s="106">
        <v>0</v>
      </c>
    </row>
    <row r="45" spans="1:51">
      <c r="A45" s="126" t="s">
        <v>123</v>
      </c>
      <c r="B45" s="123">
        <v>1</v>
      </c>
      <c r="C45" s="109" t="s">
        <v>293</v>
      </c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</row>
    <row r="46" spans="1:51">
      <c r="A46" s="109"/>
      <c r="B46" s="119">
        <v>2</v>
      </c>
      <c r="C46" s="109" t="s">
        <v>293</v>
      </c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</row>
    <row r="47" spans="1:51">
      <c r="A47" s="109"/>
      <c r="B47" s="119">
        <v>3</v>
      </c>
      <c r="C47" s="109" t="s">
        <v>293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</row>
    <row r="48" spans="1:51">
      <c r="A48" s="109"/>
      <c r="B48" s="119">
        <v>4</v>
      </c>
      <c r="C48" s="109" t="s">
        <v>293</v>
      </c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</row>
    <row r="49" spans="1:51">
      <c r="A49" s="109"/>
      <c r="B49" s="119">
        <v>5</v>
      </c>
      <c r="C49" s="109" t="s">
        <v>293</v>
      </c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</row>
    <row r="50" spans="1:51">
      <c r="A50" s="109"/>
      <c r="B50" s="119">
        <v>6</v>
      </c>
      <c r="C50" s="109" t="s">
        <v>293</v>
      </c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0"/>
      <c r="AU50" s="110"/>
      <c r="AV50" s="110"/>
      <c r="AW50" s="110"/>
      <c r="AX50" s="110"/>
      <c r="AY50" s="110"/>
    </row>
    <row r="51" spans="1:51">
      <c r="A51" s="109"/>
      <c r="B51" s="119">
        <v>7</v>
      </c>
      <c r="C51" s="109" t="s">
        <v>293</v>
      </c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R51" s="110"/>
      <c r="AS51" s="110"/>
      <c r="AT51" s="110"/>
      <c r="AU51" s="110"/>
      <c r="AV51" s="110"/>
      <c r="AW51" s="110"/>
      <c r="AX51" s="110"/>
      <c r="AY51" s="110"/>
    </row>
    <row r="52" spans="1:51">
      <c r="A52" s="109"/>
      <c r="B52" s="119">
        <v>8</v>
      </c>
      <c r="C52" s="109" t="s">
        <v>293</v>
      </c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0"/>
      <c r="AT52" s="110"/>
      <c r="AU52" s="110"/>
      <c r="AV52" s="110"/>
      <c r="AW52" s="110"/>
      <c r="AX52" s="110"/>
      <c r="AY52" s="110"/>
    </row>
    <row r="53" spans="1:51">
      <c r="A53" s="109"/>
      <c r="B53" s="119">
        <v>9</v>
      </c>
      <c r="C53" s="109" t="s">
        <v>293</v>
      </c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  <c r="AO53" s="110"/>
      <c r="AP53" s="110"/>
      <c r="AQ53" s="110"/>
      <c r="AR53" s="110"/>
      <c r="AS53" s="110"/>
      <c r="AT53" s="110"/>
      <c r="AU53" s="110"/>
      <c r="AV53" s="110"/>
      <c r="AW53" s="110"/>
      <c r="AX53" s="110"/>
      <c r="AY53" s="110"/>
    </row>
    <row r="54" spans="1:51">
      <c r="A54" s="109"/>
      <c r="B54" s="119">
        <v>10</v>
      </c>
      <c r="C54" s="109" t="s">
        <v>293</v>
      </c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10"/>
      <c r="AQ54" s="110"/>
      <c r="AR54" s="110"/>
      <c r="AS54" s="110"/>
      <c r="AT54" s="110"/>
      <c r="AU54" s="110"/>
      <c r="AV54" s="110"/>
      <c r="AW54" s="110"/>
      <c r="AX54" s="110"/>
      <c r="AY54" s="110"/>
    </row>
    <row r="55" spans="1:51">
      <c r="A55" s="109"/>
      <c r="B55" s="119">
        <v>11</v>
      </c>
      <c r="C55" s="109" t="s">
        <v>293</v>
      </c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0"/>
      <c r="AR55" s="110"/>
      <c r="AS55" s="110"/>
      <c r="AT55" s="110"/>
      <c r="AU55" s="110"/>
      <c r="AV55" s="110"/>
      <c r="AW55" s="110"/>
      <c r="AX55" s="110"/>
      <c r="AY55" s="110"/>
    </row>
    <row r="56" spans="1:51">
      <c r="A56" s="109"/>
      <c r="B56" s="119">
        <v>12</v>
      </c>
      <c r="C56" s="109" t="s">
        <v>293</v>
      </c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10"/>
      <c r="AU56" s="110"/>
      <c r="AV56" s="110"/>
      <c r="AW56" s="110"/>
      <c r="AX56" s="110"/>
      <c r="AY56" s="110"/>
    </row>
    <row r="57" spans="1:51">
      <c r="A57" s="109"/>
      <c r="B57" s="120">
        <v>13</v>
      </c>
      <c r="C57" s="109" t="s">
        <v>293</v>
      </c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</row>
    <row r="58" spans="1:51">
      <c r="A58" s="109"/>
      <c r="B58" s="120">
        <v>14</v>
      </c>
      <c r="C58" s="109" t="s">
        <v>293</v>
      </c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10"/>
      <c r="AT58" s="110"/>
      <c r="AU58" s="110"/>
      <c r="AV58" s="110"/>
      <c r="AW58" s="110"/>
      <c r="AX58" s="110"/>
      <c r="AY58" s="110"/>
    </row>
    <row r="59" spans="1:51">
      <c r="A59" s="109"/>
      <c r="B59" s="120">
        <v>15</v>
      </c>
      <c r="C59" s="109" t="s">
        <v>293</v>
      </c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  <c r="AS59" s="110"/>
      <c r="AT59" s="110"/>
      <c r="AU59" s="110"/>
      <c r="AV59" s="110"/>
      <c r="AW59" s="110"/>
      <c r="AX59" s="110"/>
      <c r="AY59" s="110"/>
    </row>
    <row r="60" spans="1:51">
      <c r="A60" s="109"/>
      <c r="B60" s="120">
        <v>16</v>
      </c>
      <c r="C60" s="109" t="s">
        <v>293</v>
      </c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10"/>
      <c r="AU60" s="110"/>
      <c r="AV60" s="110"/>
      <c r="AW60" s="110"/>
      <c r="AX60" s="110"/>
      <c r="AY60" s="110"/>
    </row>
    <row r="61" spans="1:51">
      <c r="A61" s="109"/>
      <c r="B61" s="120">
        <v>17</v>
      </c>
      <c r="C61" s="109" t="s">
        <v>293</v>
      </c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  <c r="AS61" s="110"/>
      <c r="AT61" s="110"/>
      <c r="AU61" s="110"/>
      <c r="AV61" s="110"/>
      <c r="AW61" s="110"/>
      <c r="AX61" s="110"/>
      <c r="AY61" s="110"/>
    </row>
    <row r="62" spans="1:51">
      <c r="A62" s="109"/>
      <c r="B62" s="120">
        <v>18</v>
      </c>
      <c r="C62" s="109" t="s">
        <v>293</v>
      </c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</row>
    <row r="63" spans="1:51">
      <c r="A63" s="109"/>
      <c r="B63" s="120">
        <v>19</v>
      </c>
      <c r="C63" s="109" t="s">
        <v>293</v>
      </c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0"/>
      <c r="AK63" s="110"/>
      <c r="AL63" s="110"/>
      <c r="AM63" s="110"/>
      <c r="AN63" s="110"/>
      <c r="AO63" s="110"/>
      <c r="AP63" s="110"/>
      <c r="AQ63" s="110"/>
      <c r="AR63" s="110"/>
      <c r="AS63" s="110"/>
      <c r="AT63" s="110"/>
      <c r="AU63" s="110"/>
      <c r="AV63" s="110"/>
      <c r="AW63" s="110"/>
      <c r="AX63" s="110"/>
      <c r="AY63" s="110"/>
    </row>
    <row r="64" spans="1:51">
      <c r="A64" s="109"/>
      <c r="B64" s="120">
        <v>20</v>
      </c>
      <c r="C64" s="109" t="s">
        <v>293</v>
      </c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  <c r="AS64" s="110"/>
      <c r="AT64" s="110"/>
      <c r="AU64" s="110"/>
      <c r="AV64" s="110"/>
      <c r="AW64" s="110"/>
      <c r="AX64" s="110"/>
      <c r="AY64" s="110"/>
    </row>
    <row r="65" spans="1:51">
      <c r="A65" s="109"/>
      <c r="B65" s="120">
        <v>21</v>
      </c>
      <c r="C65" s="109" t="s">
        <v>293</v>
      </c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110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</row>
    <row r="66" spans="1:51">
      <c r="A66" s="109"/>
      <c r="B66" s="120">
        <v>22</v>
      </c>
      <c r="C66" s="109" t="s">
        <v>293</v>
      </c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  <c r="AS66" s="110"/>
      <c r="AT66" s="110"/>
      <c r="AU66" s="110"/>
      <c r="AV66" s="110"/>
      <c r="AW66" s="110"/>
      <c r="AX66" s="110"/>
      <c r="AY66" s="110"/>
    </row>
    <row r="67" spans="1:51">
      <c r="A67" s="109"/>
      <c r="B67" s="120">
        <v>23</v>
      </c>
      <c r="C67" s="109" t="s">
        <v>293</v>
      </c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  <c r="AK67" s="110"/>
      <c r="AL67" s="110"/>
      <c r="AM67" s="110"/>
      <c r="AN67" s="110"/>
      <c r="AO67" s="110"/>
      <c r="AP67" s="110"/>
      <c r="AQ67" s="110"/>
      <c r="AR67" s="110"/>
      <c r="AS67" s="110"/>
      <c r="AT67" s="110"/>
      <c r="AU67" s="110"/>
      <c r="AV67" s="110"/>
      <c r="AW67" s="110"/>
      <c r="AX67" s="110"/>
      <c r="AY67" s="110"/>
    </row>
    <row r="68" spans="1:51">
      <c r="A68" s="109"/>
      <c r="B68" s="120">
        <v>24</v>
      </c>
      <c r="C68" s="109" t="s">
        <v>293</v>
      </c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10"/>
      <c r="AU68" s="110"/>
      <c r="AV68" s="110"/>
      <c r="AW68" s="110"/>
      <c r="AX68" s="110"/>
      <c r="AY68" s="110"/>
    </row>
    <row r="69" spans="1:51">
      <c r="A69" s="109"/>
      <c r="B69" s="127">
        <v>25</v>
      </c>
      <c r="C69" s="109" t="s">
        <v>293</v>
      </c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10"/>
      <c r="AO69" s="110"/>
      <c r="AP69" s="110"/>
      <c r="AQ69" s="110"/>
      <c r="AR69" s="110"/>
      <c r="AS69" s="110"/>
      <c r="AT69" s="110"/>
      <c r="AU69" s="110"/>
      <c r="AV69" s="110"/>
      <c r="AW69" s="110"/>
      <c r="AX69" s="110"/>
      <c r="AY69" s="110"/>
    </row>
    <row r="70" spans="1:51">
      <c r="A70" s="109"/>
      <c r="B70" s="127">
        <v>26</v>
      </c>
      <c r="C70" s="109" t="s">
        <v>293</v>
      </c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0"/>
      <c r="AT70" s="110"/>
      <c r="AU70" s="110"/>
      <c r="AV70" s="110"/>
      <c r="AW70" s="110"/>
      <c r="AX70" s="110"/>
      <c r="AY70" s="110"/>
    </row>
    <row r="71" spans="1:51">
      <c r="A71" s="109"/>
      <c r="B71" s="127">
        <v>27</v>
      </c>
      <c r="C71" s="109" t="s">
        <v>293</v>
      </c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0"/>
      <c r="AO71" s="110"/>
      <c r="AP71" s="110"/>
      <c r="AQ71" s="110"/>
      <c r="AR71" s="110"/>
      <c r="AS71" s="110"/>
      <c r="AT71" s="110"/>
      <c r="AU71" s="110"/>
      <c r="AV71" s="110"/>
      <c r="AW71" s="110"/>
      <c r="AX71" s="110"/>
      <c r="AY71" s="110"/>
    </row>
    <row r="72" spans="1:51">
      <c r="A72" s="109"/>
      <c r="B72" s="127">
        <v>28</v>
      </c>
      <c r="C72" s="109" t="s">
        <v>293</v>
      </c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10"/>
      <c r="AU72" s="110"/>
      <c r="AV72" s="110"/>
      <c r="AW72" s="110"/>
      <c r="AX72" s="110"/>
      <c r="AY72" s="110"/>
    </row>
    <row r="73" spans="1:51">
      <c r="A73" s="109"/>
      <c r="B73" s="127">
        <v>29</v>
      </c>
      <c r="C73" s="109" t="s">
        <v>293</v>
      </c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110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</row>
    <row r="74" spans="1:51">
      <c r="A74" s="109"/>
      <c r="B74" s="127">
        <v>30</v>
      </c>
      <c r="C74" s="109" t="s">
        <v>293</v>
      </c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  <c r="AO74" s="110"/>
      <c r="AP74" s="110"/>
      <c r="AQ74" s="110"/>
      <c r="AR74" s="110"/>
      <c r="AS74" s="110"/>
      <c r="AT74" s="110"/>
      <c r="AU74" s="110"/>
      <c r="AV74" s="110"/>
      <c r="AW74" s="110"/>
      <c r="AX74" s="110"/>
      <c r="AY74" s="110"/>
    </row>
    <row r="75" spans="1:51">
      <c r="A75" s="109"/>
      <c r="B75" s="127">
        <v>31</v>
      </c>
      <c r="C75" s="109" t="s">
        <v>293</v>
      </c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110"/>
      <c r="AK75" s="110"/>
      <c r="AL75" s="110"/>
      <c r="AM75" s="110"/>
      <c r="AN75" s="110"/>
      <c r="AO75" s="110"/>
      <c r="AP75" s="110"/>
      <c r="AQ75" s="110"/>
      <c r="AR75" s="110"/>
      <c r="AS75" s="110"/>
      <c r="AT75" s="110"/>
      <c r="AU75" s="110"/>
      <c r="AV75" s="110"/>
      <c r="AW75" s="110"/>
      <c r="AX75" s="110"/>
      <c r="AY75" s="110"/>
    </row>
    <row r="76" spans="1:51">
      <c r="A76" s="109"/>
      <c r="B76" s="127">
        <v>32</v>
      </c>
      <c r="C76" s="109" t="s">
        <v>293</v>
      </c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  <c r="AL76" s="110"/>
      <c r="AM76" s="110"/>
      <c r="AN76" s="110"/>
      <c r="AO76" s="110"/>
      <c r="AP76" s="110"/>
      <c r="AQ76" s="110"/>
      <c r="AR76" s="110"/>
      <c r="AS76" s="110"/>
      <c r="AT76" s="110"/>
      <c r="AU76" s="110"/>
      <c r="AV76" s="110"/>
      <c r="AW76" s="110"/>
      <c r="AX76" s="110"/>
      <c r="AY76" s="110"/>
    </row>
    <row r="77" spans="1:51">
      <c r="A77" s="109"/>
      <c r="B77" s="127">
        <v>33</v>
      </c>
      <c r="C77" s="109" t="s">
        <v>293</v>
      </c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110"/>
      <c r="AK77" s="110"/>
      <c r="AL77" s="110"/>
      <c r="AM77" s="110"/>
      <c r="AN77" s="110"/>
      <c r="AO77" s="110"/>
      <c r="AP77" s="110"/>
      <c r="AQ77" s="110"/>
      <c r="AR77" s="110"/>
      <c r="AS77" s="110"/>
      <c r="AT77" s="110"/>
      <c r="AU77" s="110"/>
      <c r="AV77" s="110"/>
      <c r="AW77" s="110"/>
      <c r="AX77" s="110"/>
      <c r="AY77" s="110"/>
    </row>
    <row r="78" spans="1:51">
      <c r="A78" s="109"/>
      <c r="B78" s="127">
        <v>34</v>
      </c>
      <c r="C78" s="109" t="s">
        <v>293</v>
      </c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  <c r="AK78" s="110"/>
      <c r="AL78" s="110"/>
      <c r="AM78" s="110"/>
      <c r="AN78" s="110"/>
      <c r="AO78" s="110"/>
      <c r="AP78" s="110"/>
      <c r="AQ78" s="110"/>
      <c r="AR78" s="110"/>
      <c r="AS78" s="110"/>
      <c r="AT78" s="110"/>
      <c r="AU78" s="110"/>
      <c r="AV78" s="110"/>
      <c r="AW78" s="110"/>
      <c r="AX78" s="110"/>
      <c r="AY78" s="110"/>
    </row>
    <row r="79" spans="1:51">
      <c r="A79" s="109"/>
      <c r="B79" s="127">
        <v>35</v>
      </c>
      <c r="C79" s="109" t="s">
        <v>293</v>
      </c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  <c r="AL79" s="110"/>
      <c r="AM79" s="110"/>
      <c r="AN79" s="110"/>
      <c r="AO79" s="110"/>
      <c r="AP79" s="110"/>
      <c r="AQ79" s="110"/>
      <c r="AR79" s="110"/>
      <c r="AS79" s="110"/>
      <c r="AT79" s="110"/>
      <c r="AU79" s="110"/>
      <c r="AV79" s="110"/>
      <c r="AW79" s="110"/>
      <c r="AX79" s="110"/>
      <c r="AY79" s="110"/>
    </row>
    <row r="80" spans="1:51">
      <c r="A80" s="109"/>
      <c r="B80" s="127">
        <v>36</v>
      </c>
      <c r="C80" s="109" t="s">
        <v>293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10"/>
      <c r="AN80" s="110"/>
      <c r="AO80" s="110"/>
      <c r="AP80" s="110"/>
      <c r="AQ80" s="110"/>
      <c r="AR80" s="110"/>
      <c r="AS80" s="110"/>
      <c r="AT80" s="110"/>
      <c r="AU80" s="110"/>
      <c r="AV80" s="110"/>
      <c r="AW80" s="110"/>
      <c r="AX80" s="110"/>
      <c r="AY80" s="110"/>
    </row>
    <row r="81" spans="1:52">
      <c r="A81" s="109"/>
      <c r="B81" s="130">
        <v>37</v>
      </c>
      <c r="C81" s="109" t="s">
        <v>293</v>
      </c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110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</row>
    <row r="82" spans="1:52">
      <c r="A82" s="109"/>
      <c r="B82" s="130">
        <v>38</v>
      </c>
      <c r="C82" s="109" t="s">
        <v>293</v>
      </c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10"/>
      <c r="AP82" s="110"/>
      <c r="AQ82" s="110"/>
      <c r="AR82" s="110"/>
      <c r="AS82" s="110"/>
      <c r="AT82" s="110"/>
      <c r="AU82" s="110"/>
      <c r="AV82" s="110"/>
      <c r="AW82" s="110"/>
      <c r="AX82" s="110"/>
      <c r="AY82" s="110"/>
    </row>
    <row r="83" spans="1:52">
      <c r="A83" s="109"/>
      <c r="B83" s="130">
        <v>39</v>
      </c>
      <c r="C83" s="109" t="s">
        <v>293</v>
      </c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  <c r="AI83" s="110"/>
      <c r="AJ83" s="110"/>
      <c r="AK83" s="110"/>
      <c r="AL83" s="110"/>
      <c r="AM83" s="110"/>
      <c r="AN83" s="110"/>
      <c r="AO83" s="110"/>
      <c r="AP83" s="110"/>
      <c r="AQ83" s="110"/>
      <c r="AR83" s="110"/>
      <c r="AS83" s="110"/>
      <c r="AT83" s="110"/>
      <c r="AU83" s="110"/>
      <c r="AV83" s="110"/>
      <c r="AW83" s="110"/>
      <c r="AX83" s="110"/>
      <c r="AY83" s="110"/>
    </row>
    <row r="84" spans="1:52">
      <c r="A84" s="109"/>
      <c r="B84" s="130">
        <v>40</v>
      </c>
      <c r="C84" s="109" t="s">
        <v>293</v>
      </c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  <c r="AK84" s="110"/>
      <c r="AL84" s="110"/>
      <c r="AM84" s="110"/>
      <c r="AN84" s="110"/>
      <c r="AO84" s="110"/>
      <c r="AP84" s="110"/>
      <c r="AQ84" s="110"/>
      <c r="AR84" s="110"/>
      <c r="AS84" s="110"/>
      <c r="AT84" s="110"/>
      <c r="AU84" s="110"/>
      <c r="AV84" s="110"/>
      <c r="AW84" s="110"/>
      <c r="AX84" s="110"/>
      <c r="AY84" s="110"/>
    </row>
    <row r="85" spans="1:52">
      <c r="A85" s="109"/>
      <c r="B85" s="130">
        <v>41</v>
      </c>
      <c r="C85" s="109" t="s">
        <v>293</v>
      </c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110"/>
      <c r="AK85" s="110"/>
      <c r="AL85" s="110"/>
      <c r="AM85" s="110"/>
      <c r="AN85" s="110"/>
      <c r="AO85" s="110"/>
      <c r="AP85" s="110"/>
      <c r="AQ85" s="110"/>
      <c r="AR85" s="110"/>
      <c r="AS85" s="110"/>
      <c r="AT85" s="110"/>
      <c r="AU85" s="110"/>
      <c r="AV85" s="110"/>
      <c r="AW85" s="110"/>
      <c r="AX85" s="110"/>
      <c r="AY85" s="110"/>
    </row>
    <row r="86" spans="1:52">
      <c r="A86" s="109"/>
      <c r="B86" s="130">
        <v>42</v>
      </c>
      <c r="C86" s="109" t="s">
        <v>293</v>
      </c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  <c r="AK86" s="110"/>
      <c r="AL86" s="110"/>
      <c r="AM86" s="110"/>
      <c r="AN86" s="110"/>
      <c r="AO86" s="110"/>
      <c r="AP86" s="110"/>
      <c r="AQ86" s="110"/>
      <c r="AR86" s="110"/>
      <c r="AS86" s="110"/>
      <c r="AT86" s="110"/>
      <c r="AU86" s="110"/>
      <c r="AV86" s="110"/>
      <c r="AW86" s="110"/>
      <c r="AX86" s="110"/>
      <c r="AY86" s="110"/>
    </row>
    <row r="87" spans="1:52">
      <c r="A87" s="109"/>
      <c r="B87" s="130">
        <v>43</v>
      </c>
      <c r="C87" s="109" t="s">
        <v>293</v>
      </c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  <c r="AK87" s="110"/>
      <c r="AL87" s="110"/>
      <c r="AM87" s="110"/>
      <c r="AN87" s="110"/>
      <c r="AO87" s="110"/>
      <c r="AP87" s="110"/>
      <c r="AQ87" s="110"/>
      <c r="AR87" s="110"/>
      <c r="AS87" s="110"/>
      <c r="AT87" s="110"/>
      <c r="AU87" s="110"/>
      <c r="AV87" s="110"/>
      <c r="AW87" s="110"/>
      <c r="AX87" s="110"/>
      <c r="AY87" s="110"/>
    </row>
    <row r="88" spans="1:52">
      <c r="A88" s="109"/>
      <c r="B88" s="130">
        <v>44</v>
      </c>
      <c r="C88" s="109" t="s">
        <v>293</v>
      </c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  <c r="AK88" s="110"/>
      <c r="AL88" s="110"/>
      <c r="AM88" s="110"/>
      <c r="AN88" s="110"/>
      <c r="AO88" s="110"/>
      <c r="AP88" s="110"/>
      <c r="AQ88" s="110"/>
      <c r="AR88" s="110"/>
      <c r="AS88" s="110"/>
      <c r="AT88" s="110"/>
      <c r="AU88" s="110"/>
      <c r="AV88" s="110"/>
      <c r="AW88" s="110"/>
      <c r="AX88" s="110"/>
      <c r="AY88" s="110"/>
    </row>
    <row r="89" spans="1:52">
      <c r="A89" s="109"/>
      <c r="B89" s="130">
        <v>45</v>
      </c>
      <c r="C89" s="109" t="s">
        <v>293</v>
      </c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110"/>
      <c r="AP89" s="110"/>
      <c r="AQ89" s="110"/>
      <c r="AR89" s="110"/>
      <c r="AS89" s="110"/>
      <c r="AT89" s="110"/>
      <c r="AU89" s="110"/>
      <c r="AV89" s="110"/>
      <c r="AW89" s="110"/>
      <c r="AX89" s="110"/>
      <c r="AY89" s="110"/>
    </row>
    <row r="90" spans="1:52">
      <c r="A90" s="109"/>
      <c r="B90" s="130">
        <v>46</v>
      </c>
      <c r="C90" s="109" t="s">
        <v>293</v>
      </c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10"/>
      <c r="AE90" s="110"/>
      <c r="AF90" s="110"/>
      <c r="AG90" s="110"/>
      <c r="AH90" s="110"/>
      <c r="AI90" s="110"/>
      <c r="AJ90" s="110">
        <v>0</v>
      </c>
      <c r="AK90" s="110">
        <v>0</v>
      </c>
      <c r="AL90" s="110">
        <v>0</v>
      </c>
      <c r="AM90" s="110">
        <v>0</v>
      </c>
      <c r="AN90" s="110"/>
      <c r="AO90" s="110">
        <v>0</v>
      </c>
      <c r="AP90" s="110">
        <v>0</v>
      </c>
      <c r="AQ90" s="110">
        <v>0</v>
      </c>
      <c r="AR90" s="110">
        <v>0</v>
      </c>
      <c r="AS90" s="110">
        <v>0</v>
      </c>
      <c r="AT90" s="110"/>
      <c r="AU90" s="110"/>
      <c r="AV90" s="110"/>
      <c r="AW90" s="110"/>
      <c r="AX90" s="110"/>
      <c r="AY90" s="110"/>
    </row>
    <row r="91" spans="1:52">
      <c r="A91" s="109"/>
      <c r="B91" s="130">
        <v>47</v>
      </c>
      <c r="C91" s="109" t="s">
        <v>293</v>
      </c>
      <c r="D91" s="110">
        <v>0</v>
      </c>
      <c r="E91" s="110">
        <v>0</v>
      </c>
      <c r="F91" s="110">
        <v>0</v>
      </c>
      <c r="G91" s="110">
        <v>0</v>
      </c>
      <c r="H91" s="110">
        <v>0</v>
      </c>
      <c r="I91" s="110"/>
      <c r="J91" s="110">
        <v>0</v>
      </c>
      <c r="K91" s="110"/>
      <c r="L91" s="110"/>
      <c r="M91" s="110"/>
      <c r="N91" s="110"/>
      <c r="O91" s="110"/>
      <c r="P91" s="110"/>
      <c r="Q91" s="110"/>
      <c r="R91" s="110"/>
      <c r="S91" s="110">
        <v>0</v>
      </c>
      <c r="T91" s="110">
        <v>0</v>
      </c>
      <c r="U91" s="110"/>
      <c r="V91" s="110"/>
      <c r="W91" s="110">
        <v>0</v>
      </c>
      <c r="X91" s="110"/>
      <c r="Y91" s="110"/>
      <c r="Z91" s="110"/>
      <c r="AA91" s="110">
        <v>0</v>
      </c>
      <c r="AB91" s="110">
        <v>0</v>
      </c>
      <c r="AC91" s="110">
        <v>0</v>
      </c>
      <c r="AD91" s="110">
        <v>0</v>
      </c>
      <c r="AE91" s="110">
        <v>0</v>
      </c>
      <c r="AF91" s="110">
        <v>0</v>
      </c>
      <c r="AG91" s="110">
        <v>0</v>
      </c>
      <c r="AH91" s="110">
        <v>0</v>
      </c>
      <c r="AI91" s="110">
        <v>0</v>
      </c>
      <c r="AJ91" s="110">
        <v>0</v>
      </c>
      <c r="AK91" s="110">
        <v>0</v>
      </c>
      <c r="AL91" s="110">
        <v>0</v>
      </c>
      <c r="AM91" s="110">
        <v>0</v>
      </c>
      <c r="AN91" s="110">
        <v>0</v>
      </c>
      <c r="AO91" s="110">
        <v>0</v>
      </c>
      <c r="AP91" s="110">
        <v>0</v>
      </c>
      <c r="AQ91" s="110">
        <v>0</v>
      </c>
      <c r="AR91" s="110">
        <v>0</v>
      </c>
      <c r="AS91" s="110">
        <v>0</v>
      </c>
      <c r="AT91" s="110">
        <v>0</v>
      </c>
      <c r="AU91" s="110">
        <v>0</v>
      </c>
      <c r="AV91" s="110"/>
      <c r="AW91" s="110"/>
      <c r="AX91" s="110">
        <v>0</v>
      </c>
      <c r="AY91" s="110">
        <v>0</v>
      </c>
    </row>
    <row r="92" spans="1:52">
      <c r="A92" s="128"/>
      <c r="B92" s="129">
        <v>48</v>
      </c>
      <c r="C92" s="128" t="s">
        <v>293</v>
      </c>
      <c r="D92" s="125">
        <v>0</v>
      </c>
      <c r="E92" s="125">
        <v>0</v>
      </c>
      <c r="F92" s="125">
        <v>0</v>
      </c>
      <c r="G92" s="125">
        <v>0</v>
      </c>
      <c r="H92" s="125">
        <v>0</v>
      </c>
      <c r="I92" s="125">
        <v>0</v>
      </c>
      <c r="J92" s="125">
        <v>0</v>
      </c>
      <c r="K92" s="125">
        <v>0</v>
      </c>
      <c r="L92" s="125">
        <v>0</v>
      </c>
      <c r="M92" s="125">
        <v>0</v>
      </c>
      <c r="N92" s="125">
        <v>0</v>
      </c>
      <c r="O92" s="125">
        <v>0</v>
      </c>
      <c r="P92" s="125">
        <v>0</v>
      </c>
      <c r="Q92" s="125">
        <v>0</v>
      </c>
      <c r="R92" s="125">
        <v>0</v>
      </c>
      <c r="S92" s="125">
        <v>0</v>
      </c>
      <c r="T92" s="125">
        <v>0</v>
      </c>
      <c r="U92" s="125">
        <v>0</v>
      </c>
      <c r="V92" s="125">
        <v>0</v>
      </c>
      <c r="W92" s="125">
        <v>0</v>
      </c>
      <c r="X92" s="125">
        <v>0</v>
      </c>
      <c r="Y92" s="125">
        <v>0</v>
      </c>
      <c r="Z92" s="125">
        <v>0</v>
      </c>
      <c r="AA92" s="125">
        <v>0</v>
      </c>
      <c r="AB92" s="125">
        <v>0</v>
      </c>
      <c r="AC92" s="125">
        <v>0</v>
      </c>
      <c r="AD92" s="125">
        <v>0</v>
      </c>
      <c r="AE92" s="125">
        <v>0</v>
      </c>
      <c r="AF92" s="125">
        <v>0</v>
      </c>
      <c r="AG92" s="125">
        <v>0</v>
      </c>
      <c r="AH92" s="125">
        <v>0</v>
      </c>
      <c r="AI92" s="125">
        <v>0</v>
      </c>
      <c r="AJ92" s="125">
        <v>0</v>
      </c>
      <c r="AK92" s="125">
        <v>0</v>
      </c>
      <c r="AL92" s="125">
        <v>0</v>
      </c>
      <c r="AM92" s="125">
        <v>0</v>
      </c>
      <c r="AN92" s="125">
        <v>0</v>
      </c>
      <c r="AO92" s="125">
        <v>0</v>
      </c>
      <c r="AP92" s="125">
        <v>0</v>
      </c>
      <c r="AQ92" s="125">
        <v>0</v>
      </c>
      <c r="AR92" s="125">
        <v>0</v>
      </c>
      <c r="AS92" s="125">
        <v>0</v>
      </c>
      <c r="AT92" s="125">
        <v>0</v>
      </c>
      <c r="AU92" s="125">
        <v>0</v>
      </c>
      <c r="AV92" s="125">
        <v>0</v>
      </c>
      <c r="AW92" s="125">
        <v>0</v>
      </c>
      <c r="AX92" s="125">
        <v>0</v>
      </c>
      <c r="AY92" s="125">
        <v>0</v>
      </c>
      <c r="AZ92" s="107">
        <f>SUM(D21:AY92)</f>
        <v>281798.04327546729</v>
      </c>
    </row>
    <row r="94" spans="1:52">
      <c r="A94" s="102" t="s">
        <v>295</v>
      </c>
      <c r="B94" s="106"/>
      <c r="C94" s="106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</row>
    <row r="95" spans="1:52">
      <c r="A95" s="126" t="s">
        <v>125</v>
      </c>
      <c r="B95" s="123">
        <v>1</v>
      </c>
      <c r="C95" s="124">
        <v>7456.083976861295</v>
      </c>
      <c r="D95" s="110">
        <v>7252.3031184624242</v>
      </c>
      <c r="E95" s="110">
        <v>7257.5133426498196</v>
      </c>
      <c r="F95" s="110">
        <v>7262.723844033867</v>
      </c>
      <c r="G95" s="110">
        <v>7267.9337869628098</v>
      </c>
      <c r="H95" s="110">
        <v>7273.1423355050574</v>
      </c>
      <c r="I95" s="110">
        <v>7278.3486535958036</v>
      </c>
      <c r="J95" s="110">
        <v>7283.55190518377</v>
      </c>
      <c r="K95" s="110">
        <v>7288.7512543780158</v>
      </c>
      <c r="L95" s="110">
        <v>7293.9458655948156</v>
      </c>
      <c r="M95" s="110">
        <v>7299.1349037045593</v>
      </c>
      <c r="N95" s="110">
        <v>7299.298511752274</v>
      </c>
      <c r="O95" s="110">
        <v>7299.298511752274</v>
      </c>
      <c r="P95" s="110">
        <v>7299.298511752274</v>
      </c>
      <c r="Q95" s="110">
        <v>7299.298511752274</v>
      </c>
      <c r="R95" s="110">
        <v>7299.298511752274</v>
      </c>
      <c r="S95" s="110">
        <v>7299.298511752274</v>
      </c>
      <c r="T95" s="110">
        <v>7299.298511752274</v>
      </c>
      <c r="U95" s="110">
        <v>7299.298511752274</v>
      </c>
      <c r="V95" s="110">
        <v>7299.298511752274</v>
      </c>
      <c r="W95" s="110">
        <v>7299.298511752274</v>
      </c>
      <c r="X95" s="110">
        <v>7299.298511752274</v>
      </c>
      <c r="Y95" s="110">
        <v>5869.33336784536</v>
      </c>
      <c r="Z95" s="110">
        <v>5871.3497936899848</v>
      </c>
      <c r="AA95" s="110">
        <v>7299.298511752274</v>
      </c>
      <c r="AB95" s="110">
        <v>7299.298511752274</v>
      </c>
      <c r="AC95" s="110">
        <v>7299.298511752274</v>
      </c>
      <c r="AD95" s="110">
        <v>7299.298511752274</v>
      </c>
      <c r="AE95" s="110">
        <v>7299.298511752274</v>
      </c>
      <c r="AF95" s="110">
        <v>7299.298511752274</v>
      </c>
      <c r="AG95" s="110">
        <v>7299.298511752274</v>
      </c>
      <c r="AH95" s="110">
        <v>5128.1355838139134</v>
      </c>
      <c r="AI95" s="110">
        <v>7299.298511752274</v>
      </c>
      <c r="AJ95" s="110">
        <v>7299.298511752274</v>
      </c>
      <c r="AK95" s="110">
        <v>7299.298511752274</v>
      </c>
      <c r="AL95" s="110">
        <v>7299.298511752274</v>
      </c>
      <c r="AM95" s="110">
        <v>7299.298511752274</v>
      </c>
      <c r="AN95" s="110">
        <v>7299.298511752274</v>
      </c>
      <c r="AO95" s="110">
        <v>7299.298511752274</v>
      </c>
      <c r="AP95" s="110">
        <v>7299.298511752274</v>
      </c>
      <c r="AQ95" s="110">
        <v>7299.298511752274</v>
      </c>
      <c r="AR95" s="110">
        <v>6679.4535251742236</v>
      </c>
      <c r="AS95" s="110">
        <v>7299.298511752274</v>
      </c>
      <c r="AT95" s="110">
        <v>5133.7876114018309</v>
      </c>
      <c r="AU95" s="110">
        <v>5134.2391639157104</v>
      </c>
      <c r="AV95" s="110">
        <v>5134.6873776430839</v>
      </c>
      <c r="AW95" s="110">
        <v>7299.298511752274</v>
      </c>
      <c r="AX95" s="110">
        <v>7299.298511752274</v>
      </c>
      <c r="AY95" s="110">
        <v>7299.298511752274</v>
      </c>
    </row>
    <row r="96" spans="1:52">
      <c r="A96" s="109"/>
      <c r="B96" s="120">
        <v>2</v>
      </c>
      <c r="C96" s="110">
        <v>7456.083976861295</v>
      </c>
      <c r="D96" s="110">
        <v>7456.083976861295</v>
      </c>
      <c r="E96" s="110">
        <v>7252.3031184624242</v>
      </c>
      <c r="F96" s="110">
        <v>7257.5133426498196</v>
      </c>
      <c r="G96" s="110">
        <v>7262.723844033867</v>
      </c>
      <c r="H96" s="110">
        <v>7267.9337869628098</v>
      </c>
      <c r="I96" s="110">
        <v>7273.1423355050574</v>
      </c>
      <c r="J96" s="110">
        <v>7278.3486535958036</v>
      </c>
      <c r="K96" s="110">
        <v>7283.55190518377</v>
      </c>
      <c r="L96" s="110">
        <v>7288.7512543780158</v>
      </c>
      <c r="M96" s="110">
        <v>7293.9458655948156</v>
      </c>
      <c r="N96" s="110">
        <v>7299.1349037045593</v>
      </c>
      <c r="O96" s="110">
        <v>7299.298511752274</v>
      </c>
      <c r="P96" s="110">
        <v>7299.298511752274</v>
      </c>
      <c r="Q96" s="110">
        <v>7299.298511752274</v>
      </c>
      <c r="R96" s="110">
        <v>7299.298511752274</v>
      </c>
      <c r="S96" s="110">
        <v>7299.298511752274</v>
      </c>
      <c r="T96" s="110">
        <v>7299.298511752274</v>
      </c>
      <c r="U96" s="110">
        <v>7299.298511752274</v>
      </c>
      <c r="V96" s="110">
        <v>7299.298511752274</v>
      </c>
      <c r="W96" s="110">
        <v>7299.298511752274</v>
      </c>
      <c r="X96" s="110">
        <v>7299.298511752274</v>
      </c>
      <c r="Y96" s="110">
        <v>7299.298511752274</v>
      </c>
      <c r="Z96" s="110">
        <v>5869.33336784536</v>
      </c>
      <c r="AA96" s="110">
        <v>5871.3497936899848</v>
      </c>
      <c r="AB96" s="110">
        <v>7299.298511752274</v>
      </c>
      <c r="AC96" s="110">
        <v>7299.298511752274</v>
      </c>
      <c r="AD96" s="110">
        <v>7299.298511752274</v>
      </c>
      <c r="AE96" s="110">
        <v>7299.298511752274</v>
      </c>
      <c r="AF96" s="110">
        <v>7299.298511752274</v>
      </c>
      <c r="AG96" s="110">
        <v>7299.298511752274</v>
      </c>
      <c r="AH96" s="110">
        <v>7299.298511752274</v>
      </c>
      <c r="AI96" s="110">
        <v>5128.1355838139134</v>
      </c>
      <c r="AJ96" s="110">
        <v>4629.4330393561795</v>
      </c>
      <c r="AK96" s="110">
        <v>4948.9116406743424</v>
      </c>
      <c r="AL96" s="110">
        <v>5583.9388660489403</v>
      </c>
      <c r="AM96" s="110">
        <v>6343.966091423531</v>
      </c>
      <c r="AN96" s="110">
        <v>7299.298511752274</v>
      </c>
      <c r="AO96" s="110">
        <v>6544.0205421727123</v>
      </c>
      <c r="AP96" s="110">
        <v>5336.0477675472957</v>
      </c>
      <c r="AQ96" s="110">
        <v>4795.6236169783142</v>
      </c>
      <c r="AR96" s="110">
        <v>4585.4958289309543</v>
      </c>
      <c r="AS96" s="110">
        <v>4973.1294436710741</v>
      </c>
      <c r="AT96" s="110">
        <v>7299.298511752274</v>
      </c>
      <c r="AU96" s="110">
        <v>5133.7876114018309</v>
      </c>
      <c r="AV96" s="110">
        <v>5134.2391639157104</v>
      </c>
      <c r="AW96" s="110">
        <v>5134.6873776430839</v>
      </c>
      <c r="AX96" s="110">
        <v>7299.298511752274</v>
      </c>
      <c r="AY96" s="110">
        <v>7299.298511752274</v>
      </c>
    </row>
    <row r="97" spans="1:52">
      <c r="A97" s="109"/>
      <c r="B97" s="127">
        <v>3</v>
      </c>
      <c r="C97" s="110">
        <v>7138.8281838339271</v>
      </c>
      <c r="D97" s="110">
        <v>5049.5056343078732</v>
      </c>
      <c r="E97" s="110">
        <v>5055.6737406300335</v>
      </c>
      <c r="F97" s="110">
        <v>5278.7296726165514</v>
      </c>
      <c r="G97" s="110">
        <v>5623.2707464280165</v>
      </c>
      <c r="H97" s="110">
        <v>6306.8624152908733</v>
      </c>
      <c r="I97" s="110">
        <v>7267.9337869628098</v>
      </c>
      <c r="J97" s="110">
        <v>7271.1113509894994</v>
      </c>
      <c r="K97" s="110">
        <v>7278.3486535958036</v>
      </c>
      <c r="L97" s="110">
        <v>7283.55190518377</v>
      </c>
      <c r="M97" s="110">
        <v>7288.7512543780158</v>
      </c>
      <c r="N97" s="110">
        <v>7293.9458655948156</v>
      </c>
      <c r="O97" s="110">
        <v>7299.1349037045593</v>
      </c>
      <c r="P97" s="110">
        <v>7299.298511752274</v>
      </c>
      <c r="Q97" s="110">
        <v>7299.298511752274</v>
      </c>
      <c r="R97" s="110">
        <v>7299.298511752274</v>
      </c>
      <c r="S97" s="110">
        <v>6787.8485289218079</v>
      </c>
      <c r="T97" s="110">
        <v>7125.7730793576893</v>
      </c>
      <c r="U97" s="110">
        <v>7299.298511752274</v>
      </c>
      <c r="V97" s="110">
        <v>7299.298511752274</v>
      </c>
      <c r="W97" s="110">
        <v>6939.7089371341135</v>
      </c>
      <c r="X97" s="110">
        <v>7299.298511752274</v>
      </c>
      <c r="Y97" s="110">
        <v>7299.298511752274</v>
      </c>
      <c r="Z97" s="110">
        <v>7299.298511752274</v>
      </c>
      <c r="AA97" s="110">
        <v>5703.8376131530295</v>
      </c>
      <c r="AB97" s="110">
        <v>4625.5240348683192</v>
      </c>
      <c r="AC97" s="110">
        <v>4971.9358024685798</v>
      </c>
      <c r="AD97" s="110">
        <v>4663.9630278431705</v>
      </c>
      <c r="AE97" s="110">
        <v>4504.9902532177539</v>
      </c>
      <c r="AF97" s="110">
        <v>3357.468854535924</v>
      </c>
      <c r="AG97" s="110">
        <v>1600.4960799105147</v>
      </c>
      <c r="AH97" s="110">
        <v>2234.6862332234687</v>
      </c>
      <c r="AI97" s="110">
        <v>1350.2620826544871</v>
      </c>
      <c r="AJ97" s="110">
        <v>0</v>
      </c>
      <c r="AK97" s="110">
        <v>0</v>
      </c>
      <c r="AL97" s="110">
        <v>0</v>
      </c>
      <c r="AM97" s="110">
        <v>0</v>
      </c>
      <c r="AN97" s="110">
        <v>254.69480504584772</v>
      </c>
      <c r="AO97" s="110">
        <v>0</v>
      </c>
      <c r="AP97" s="110">
        <v>0</v>
      </c>
      <c r="AQ97" s="110">
        <v>0</v>
      </c>
      <c r="AR97" s="110">
        <v>0</v>
      </c>
      <c r="AS97" s="110">
        <v>0</v>
      </c>
      <c r="AT97" s="110">
        <v>2241.3690576438312</v>
      </c>
      <c r="AU97" s="110">
        <v>6211.004254911405</v>
      </c>
      <c r="AV97" s="110">
        <v>5133.7876114018309</v>
      </c>
      <c r="AW97" s="110">
        <v>5134.2391639157104</v>
      </c>
      <c r="AX97" s="110">
        <v>3285.417963823691</v>
      </c>
      <c r="AY97" s="110">
        <v>2588.9938132547022</v>
      </c>
    </row>
    <row r="98" spans="1:52">
      <c r="A98" s="109"/>
      <c r="B98" s="130">
        <v>4</v>
      </c>
      <c r="C98" s="106">
        <v>0</v>
      </c>
      <c r="D98" s="110">
        <v>0</v>
      </c>
      <c r="E98" s="110">
        <v>0</v>
      </c>
      <c r="F98" s="110">
        <v>0</v>
      </c>
      <c r="G98" s="110">
        <v>0</v>
      </c>
      <c r="H98" s="110">
        <v>0</v>
      </c>
      <c r="I98" s="110">
        <v>174.08961112607994</v>
      </c>
      <c r="J98" s="110">
        <v>0</v>
      </c>
      <c r="K98" s="110">
        <v>2058.9359460424957</v>
      </c>
      <c r="L98" s="110">
        <v>2087.8173353616548</v>
      </c>
      <c r="M98" s="110">
        <v>1148.2615622154563</v>
      </c>
      <c r="N98" s="110">
        <v>1452.7415302157815</v>
      </c>
      <c r="O98" s="110">
        <v>1618.9647334893416</v>
      </c>
      <c r="P98" s="110">
        <v>1439.2797267597971</v>
      </c>
      <c r="Q98" s="110">
        <v>1965.8555761908037</v>
      </c>
      <c r="R98" s="110">
        <v>1122.8828015653971</v>
      </c>
      <c r="S98" s="110">
        <v>0</v>
      </c>
      <c r="T98" s="110">
        <v>0</v>
      </c>
      <c r="U98" s="110">
        <v>536.05041703642655</v>
      </c>
      <c r="V98" s="110">
        <v>514.07764241101722</v>
      </c>
      <c r="W98" s="110">
        <v>0</v>
      </c>
      <c r="X98" s="110">
        <v>332.43765075643023</v>
      </c>
      <c r="Y98" s="110">
        <v>1357.9786440943544</v>
      </c>
      <c r="Z98" s="110">
        <v>984.40596347481369</v>
      </c>
      <c r="AA98" s="110">
        <v>0</v>
      </c>
      <c r="AB98" s="110">
        <v>0</v>
      </c>
      <c r="AC98" s="110">
        <v>0</v>
      </c>
      <c r="AD98" s="110">
        <v>0</v>
      </c>
      <c r="AE98" s="110">
        <v>0</v>
      </c>
      <c r="AF98" s="110">
        <v>0</v>
      </c>
      <c r="AG98" s="110">
        <v>0</v>
      </c>
      <c r="AH98" s="110">
        <v>0</v>
      </c>
      <c r="AI98" s="110">
        <v>0</v>
      </c>
      <c r="AJ98" s="110">
        <v>0</v>
      </c>
      <c r="AK98" s="110">
        <v>0</v>
      </c>
      <c r="AL98" s="110">
        <v>0</v>
      </c>
      <c r="AM98" s="110">
        <v>0</v>
      </c>
      <c r="AN98" s="110">
        <v>0</v>
      </c>
      <c r="AO98" s="110">
        <v>0</v>
      </c>
      <c r="AP98" s="110">
        <v>0</v>
      </c>
      <c r="AQ98" s="110">
        <v>0</v>
      </c>
      <c r="AR98" s="110">
        <v>0</v>
      </c>
      <c r="AS98" s="110">
        <v>0</v>
      </c>
      <c r="AT98" s="110">
        <v>0</v>
      </c>
      <c r="AU98" s="110">
        <v>0</v>
      </c>
      <c r="AV98" s="110">
        <v>3103.5807873091953</v>
      </c>
      <c r="AW98" s="110">
        <v>619.48924611761504</v>
      </c>
      <c r="AX98" s="110">
        <v>0</v>
      </c>
      <c r="AY98" s="110">
        <v>0</v>
      </c>
    </row>
    <row r="99" spans="1:52">
      <c r="A99" s="128"/>
      <c r="B99" s="132" t="s">
        <v>296</v>
      </c>
      <c r="C99" s="125">
        <v>0</v>
      </c>
      <c r="D99" s="125">
        <v>0</v>
      </c>
      <c r="E99" s="125">
        <v>0</v>
      </c>
      <c r="F99" s="125">
        <v>0</v>
      </c>
      <c r="G99" s="125">
        <v>0</v>
      </c>
      <c r="H99" s="125">
        <v>0</v>
      </c>
      <c r="I99" s="125">
        <v>0</v>
      </c>
      <c r="J99" s="125">
        <v>0</v>
      </c>
      <c r="K99" s="125">
        <v>0</v>
      </c>
      <c r="L99" s="125">
        <v>726.93594604249574</v>
      </c>
      <c r="M99" s="125">
        <v>503.81733536165484</v>
      </c>
      <c r="N99" s="125">
        <v>0</v>
      </c>
      <c r="O99" s="125">
        <v>0</v>
      </c>
      <c r="P99" s="125">
        <v>0</v>
      </c>
      <c r="Q99" s="125">
        <v>689.27972675979709</v>
      </c>
      <c r="R99" s="125">
        <v>1117.8555761908037</v>
      </c>
      <c r="S99" s="125">
        <v>403.88280156539713</v>
      </c>
      <c r="T99" s="125">
        <v>0</v>
      </c>
      <c r="U99" s="125">
        <v>0</v>
      </c>
      <c r="V99" s="125">
        <v>0</v>
      </c>
      <c r="W99" s="125">
        <v>0</v>
      </c>
      <c r="X99" s="125">
        <v>0</v>
      </c>
      <c r="Y99" s="125">
        <v>0</v>
      </c>
      <c r="Z99" s="125">
        <v>0</v>
      </c>
      <c r="AA99" s="125">
        <v>0</v>
      </c>
      <c r="AB99" s="125">
        <v>0</v>
      </c>
      <c r="AC99" s="125">
        <v>0</v>
      </c>
      <c r="AD99" s="125">
        <v>0</v>
      </c>
      <c r="AE99" s="125">
        <v>0</v>
      </c>
      <c r="AF99" s="125">
        <v>0</v>
      </c>
      <c r="AG99" s="125">
        <v>0</v>
      </c>
      <c r="AH99" s="125">
        <v>0</v>
      </c>
      <c r="AI99" s="125">
        <v>0</v>
      </c>
      <c r="AJ99" s="125">
        <v>0</v>
      </c>
      <c r="AK99" s="125">
        <v>0</v>
      </c>
      <c r="AL99" s="125">
        <v>0</v>
      </c>
      <c r="AM99" s="125">
        <v>0</v>
      </c>
      <c r="AN99" s="125">
        <v>0</v>
      </c>
      <c r="AO99" s="125">
        <v>0</v>
      </c>
      <c r="AP99" s="125">
        <v>0</v>
      </c>
      <c r="AQ99" s="125">
        <v>0</v>
      </c>
      <c r="AR99" s="125">
        <v>0</v>
      </c>
      <c r="AS99" s="125">
        <v>0</v>
      </c>
      <c r="AT99" s="125">
        <v>0</v>
      </c>
      <c r="AU99" s="125">
        <v>0</v>
      </c>
      <c r="AV99" s="125">
        <v>0</v>
      </c>
      <c r="AW99" s="125">
        <v>1792.5807873091953</v>
      </c>
      <c r="AX99" s="125">
        <v>0</v>
      </c>
      <c r="AY99" s="125">
        <v>0</v>
      </c>
      <c r="AZ99" s="107">
        <f>SUM($D99:$AY99)</f>
        <v>5234.3521732293439</v>
      </c>
    </row>
    <row r="100" spans="1:52">
      <c r="A100" s="131" t="s">
        <v>133</v>
      </c>
      <c r="B100" s="119">
        <v>1</v>
      </c>
      <c r="C100" s="106">
        <v>1590</v>
      </c>
      <c r="D100" s="106">
        <v>2615.8396286779675</v>
      </c>
      <c r="E100" s="106">
        <v>2654.5347493372728</v>
      </c>
      <c r="F100" s="106">
        <v>1476.5486240564219</v>
      </c>
      <c r="G100" s="106">
        <v>1826.5486240564219</v>
      </c>
      <c r="H100" s="106">
        <v>1476.5486240564219</v>
      </c>
      <c r="I100" s="106">
        <v>845</v>
      </c>
      <c r="J100" s="106">
        <v>2458.0972481128438</v>
      </c>
      <c r="K100" s="106">
        <v>845</v>
      </c>
      <c r="L100" s="106">
        <v>1476.5486240564219</v>
      </c>
      <c r="M100" s="106">
        <v>1826.5486240564219</v>
      </c>
      <c r="N100" s="106">
        <v>1476.5486240564219</v>
      </c>
      <c r="O100" s="106">
        <v>980</v>
      </c>
      <c r="P100" s="106">
        <v>1476.5486240564219</v>
      </c>
      <c r="Q100" s="106">
        <v>995</v>
      </c>
      <c r="R100" s="106">
        <v>1476.5486240564219</v>
      </c>
      <c r="S100" s="106">
        <v>1826.5486240564219</v>
      </c>
      <c r="T100" s="106">
        <v>1476.5486240564219</v>
      </c>
      <c r="U100" s="106">
        <v>980</v>
      </c>
      <c r="V100" s="106">
        <v>1476.5486240564219</v>
      </c>
      <c r="W100" s="106">
        <v>1826.5486240564219</v>
      </c>
      <c r="X100" s="106">
        <v>1131.5486240564219</v>
      </c>
      <c r="Y100" s="106">
        <v>995</v>
      </c>
      <c r="Z100" s="106">
        <v>1476.5486240564219</v>
      </c>
      <c r="AA100" s="106">
        <v>1574.7836280818469</v>
      </c>
      <c r="AB100" s="106">
        <v>1245.3175068536382</v>
      </c>
      <c r="AC100" s="106">
        <v>885</v>
      </c>
      <c r="AD100" s="106">
        <v>1596.5486240564219</v>
      </c>
      <c r="AE100" s="106">
        <v>540</v>
      </c>
      <c r="AF100" s="106">
        <v>1596.5486240564219</v>
      </c>
      <c r="AG100" s="106">
        <v>1716.5486240564219</v>
      </c>
      <c r="AH100" s="106">
        <v>1596.5486240564219</v>
      </c>
      <c r="AI100" s="106">
        <v>885</v>
      </c>
      <c r="AJ100" s="106">
        <v>1393.5404765432259</v>
      </c>
      <c r="AK100" s="106">
        <v>1826.5486240564219</v>
      </c>
      <c r="AL100" s="106">
        <v>1461.5486240564219</v>
      </c>
      <c r="AM100" s="106">
        <v>1826.5486240564219</v>
      </c>
      <c r="AN100" s="106">
        <v>1476.5486240564219</v>
      </c>
      <c r="AO100" s="106">
        <v>1481.5486240564219</v>
      </c>
      <c r="AP100" s="106">
        <v>1476.5486240564219</v>
      </c>
      <c r="AQ100" s="106">
        <v>995</v>
      </c>
      <c r="AR100" s="106">
        <v>1476.5486240564219</v>
      </c>
      <c r="AS100" s="106">
        <v>1826.5486240564219</v>
      </c>
      <c r="AT100" s="106">
        <v>1476.5486240564219</v>
      </c>
      <c r="AU100" s="106">
        <v>995</v>
      </c>
      <c r="AV100" s="106">
        <v>1380.0369350194012</v>
      </c>
      <c r="AW100" s="106">
        <v>1395.156490272153</v>
      </c>
      <c r="AX100" s="106">
        <v>1380.2751615314546</v>
      </c>
      <c r="AY100" s="106">
        <v>995</v>
      </c>
    </row>
    <row r="101" spans="1:52">
      <c r="A101" s="109"/>
      <c r="B101" s="119">
        <v>2</v>
      </c>
      <c r="C101" s="106">
        <v>2935.8396286779675</v>
      </c>
      <c r="D101" s="106">
        <v>2615.8396286779675</v>
      </c>
      <c r="E101" s="106">
        <v>2615.8396286779675</v>
      </c>
      <c r="F101" s="106">
        <v>2654.5347493372728</v>
      </c>
      <c r="G101" s="106">
        <v>1826.5486240564219</v>
      </c>
      <c r="H101" s="106">
        <v>1826.5486240564219</v>
      </c>
      <c r="I101" s="106">
        <v>1826.5486240564219</v>
      </c>
      <c r="J101" s="106">
        <v>845</v>
      </c>
      <c r="K101" s="106">
        <v>2808.0972481128438</v>
      </c>
      <c r="L101" s="106">
        <v>1826.5486240564219</v>
      </c>
      <c r="M101" s="106">
        <v>1826.5486240564219</v>
      </c>
      <c r="N101" s="106">
        <v>1826.5486240564219</v>
      </c>
      <c r="O101" s="106">
        <v>1826.5486240564219</v>
      </c>
      <c r="P101" s="106">
        <v>1826.5486240564219</v>
      </c>
      <c r="Q101" s="106">
        <v>1476.5486240564219</v>
      </c>
      <c r="R101" s="106">
        <v>995</v>
      </c>
      <c r="S101" s="106">
        <v>1476.5486240564219</v>
      </c>
      <c r="T101" s="106">
        <v>1826.5486240564219</v>
      </c>
      <c r="U101" s="106">
        <v>1476.5486240564219</v>
      </c>
      <c r="V101" s="106">
        <v>980</v>
      </c>
      <c r="W101" s="106">
        <v>1826.5486240564219</v>
      </c>
      <c r="X101" s="106">
        <v>1826.5486240564219</v>
      </c>
      <c r="Y101" s="106">
        <v>1481.5486240564219</v>
      </c>
      <c r="Z101" s="106">
        <v>1826.5486240564219</v>
      </c>
      <c r="AA101" s="106">
        <v>1826.5486240564219</v>
      </c>
      <c r="AB101" s="106">
        <v>1574.7836280818469</v>
      </c>
      <c r="AC101" s="106">
        <v>1590.3175068536382</v>
      </c>
      <c r="AD101" s="106">
        <v>995</v>
      </c>
      <c r="AE101" s="106">
        <v>1826.5486240564219</v>
      </c>
      <c r="AF101" s="106">
        <v>1481.5486240564219</v>
      </c>
      <c r="AG101" s="106">
        <v>1596.5486240564219</v>
      </c>
      <c r="AH101" s="106">
        <v>1716.5486240564219</v>
      </c>
      <c r="AI101" s="106">
        <v>1596.5486240564219</v>
      </c>
      <c r="AJ101" s="106">
        <v>995</v>
      </c>
      <c r="AK101" s="106">
        <v>1393.5404765432259</v>
      </c>
      <c r="AL101" s="106">
        <v>1826.5486240564219</v>
      </c>
      <c r="AM101" s="106">
        <v>1826.5486240564219</v>
      </c>
      <c r="AN101" s="106">
        <v>1826.5486240564219</v>
      </c>
      <c r="AO101" s="106">
        <v>1476.5486240564219</v>
      </c>
      <c r="AP101" s="106">
        <v>1826.5486240564219</v>
      </c>
      <c r="AQ101" s="106">
        <v>1826.5486240564219</v>
      </c>
      <c r="AR101" s="106">
        <v>995</v>
      </c>
      <c r="AS101" s="106">
        <v>1476.5486240564219</v>
      </c>
      <c r="AT101" s="106">
        <v>1826.5486240564219</v>
      </c>
      <c r="AU101" s="106">
        <v>1476.5486240564219</v>
      </c>
      <c r="AV101" s="106">
        <v>1826.5486240564219</v>
      </c>
      <c r="AW101" s="106">
        <v>1395.0369350194012</v>
      </c>
      <c r="AX101" s="106">
        <v>1395.156490272153</v>
      </c>
      <c r="AY101" s="106">
        <v>1395.2751615314546</v>
      </c>
    </row>
    <row r="102" spans="1:52">
      <c r="A102" s="109"/>
      <c r="B102" s="120">
        <v>3</v>
      </c>
      <c r="C102" s="106">
        <v>2999.3507586071873</v>
      </c>
      <c r="D102" s="106">
        <v>2935.8396286779675</v>
      </c>
      <c r="E102" s="106">
        <v>2615.8396286779675</v>
      </c>
      <c r="F102" s="106">
        <v>2615.8396286779675</v>
      </c>
      <c r="G102" s="106">
        <v>2654.5347493372728</v>
      </c>
      <c r="H102" s="106">
        <v>1826.5486240564219</v>
      </c>
      <c r="I102" s="106">
        <v>1826.5486240564219</v>
      </c>
      <c r="J102" s="106">
        <v>1826.5486240564219</v>
      </c>
      <c r="K102" s="106">
        <v>845</v>
      </c>
      <c r="L102" s="106">
        <v>2808.0972481128438</v>
      </c>
      <c r="M102" s="106">
        <v>1826.5486240564219</v>
      </c>
      <c r="N102" s="106">
        <v>1826.5486240564219</v>
      </c>
      <c r="O102" s="106">
        <v>1826.5486240564219</v>
      </c>
      <c r="P102" s="106">
        <v>1826.5486240564219</v>
      </c>
      <c r="Q102" s="106">
        <v>1826.5486240564219</v>
      </c>
      <c r="R102" s="106">
        <v>1826.5486240564219</v>
      </c>
      <c r="S102" s="106">
        <v>1826.5486240564219</v>
      </c>
      <c r="T102" s="106">
        <v>1476.5486240564219</v>
      </c>
      <c r="U102" s="106">
        <v>1826.5486240564219</v>
      </c>
      <c r="V102" s="106">
        <v>1826.5486240564219</v>
      </c>
      <c r="W102" s="106">
        <v>1826.5486240564219</v>
      </c>
      <c r="X102" s="106">
        <v>1826.5486240564219</v>
      </c>
      <c r="Y102" s="106">
        <v>1826.5486240564219</v>
      </c>
      <c r="Z102" s="106">
        <v>1826.5486240564219</v>
      </c>
      <c r="AA102" s="106">
        <v>1826.5486240564219</v>
      </c>
      <c r="AB102" s="106">
        <v>1826.5486240564219</v>
      </c>
      <c r="AC102" s="106">
        <v>1589.7836280818469</v>
      </c>
      <c r="AD102" s="106">
        <v>1590.3175068536382</v>
      </c>
      <c r="AE102" s="106">
        <v>1826.5486240564219</v>
      </c>
      <c r="AF102" s="106">
        <v>1826.5486240564219</v>
      </c>
      <c r="AG102" s="106">
        <v>1481.5486240564219</v>
      </c>
      <c r="AH102" s="106">
        <v>1826.5486240564219</v>
      </c>
      <c r="AI102" s="106">
        <v>1826.5486240564219</v>
      </c>
      <c r="AJ102" s="106">
        <v>1826.5486240564219</v>
      </c>
      <c r="AK102" s="106">
        <v>1826.5486240564219</v>
      </c>
      <c r="AL102" s="106">
        <v>1393.5404765432259</v>
      </c>
      <c r="AM102" s="106">
        <v>1826.5486240564219</v>
      </c>
      <c r="AN102" s="106">
        <v>1826.5486240564219</v>
      </c>
      <c r="AO102" s="106">
        <v>1826.5486240564219</v>
      </c>
      <c r="AP102" s="106">
        <v>1826.5486240564219</v>
      </c>
      <c r="AQ102" s="106">
        <v>1826.5486240564219</v>
      </c>
      <c r="AR102" s="106">
        <v>1826.5486240564219</v>
      </c>
      <c r="AS102" s="106">
        <v>1632.6591610247926</v>
      </c>
      <c r="AT102" s="106">
        <v>1288.2077850812145</v>
      </c>
      <c r="AU102" s="106">
        <v>1106.7564091376364</v>
      </c>
      <c r="AV102" s="106">
        <v>918.03141350837222</v>
      </c>
      <c r="AW102" s="106">
        <v>999.58003756479411</v>
      </c>
      <c r="AX102" s="106">
        <v>548.61697258419531</v>
      </c>
      <c r="AY102" s="106">
        <v>602.77346285634826</v>
      </c>
    </row>
    <row r="103" spans="1:52">
      <c r="A103" s="109"/>
      <c r="B103" s="120">
        <v>4</v>
      </c>
      <c r="C103" s="106">
        <v>2999.3507586071873</v>
      </c>
      <c r="D103" s="106">
        <v>2999.3507586071873</v>
      </c>
      <c r="E103" s="106">
        <v>2935.8396286779675</v>
      </c>
      <c r="F103" s="106">
        <v>2615.8396286779675</v>
      </c>
      <c r="G103" s="106">
        <v>2615.8396286779675</v>
      </c>
      <c r="H103" s="106">
        <v>2654.5347493372728</v>
      </c>
      <c r="I103" s="106">
        <v>1826.5486240564219</v>
      </c>
      <c r="J103" s="106">
        <v>1826.5486240564219</v>
      </c>
      <c r="K103" s="106">
        <v>1826.5486240564219</v>
      </c>
      <c r="L103" s="106">
        <v>845</v>
      </c>
      <c r="M103" s="106">
        <v>2808.0972481128438</v>
      </c>
      <c r="N103" s="106">
        <v>1826.5486240564219</v>
      </c>
      <c r="O103" s="106">
        <v>1826.5486240564219</v>
      </c>
      <c r="P103" s="106">
        <v>1826.5486240564219</v>
      </c>
      <c r="Q103" s="106">
        <v>1826.5486240564219</v>
      </c>
      <c r="R103" s="106">
        <v>1826.5486240564219</v>
      </c>
      <c r="S103" s="106">
        <v>1826.5486240564219</v>
      </c>
      <c r="T103" s="106">
        <v>1826.5486240564219</v>
      </c>
      <c r="U103" s="106">
        <v>1826.5486240564219</v>
      </c>
      <c r="V103" s="106">
        <v>1826.5486240564219</v>
      </c>
      <c r="W103" s="106">
        <v>1826.5486240564219</v>
      </c>
      <c r="X103" s="106">
        <v>1826.5486240564219</v>
      </c>
      <c r="Y103" s="106">
        <v>1826.5486240564219</v>
      </c>
      <c r="Z103" s="106">
        <v>1826.5486240564219</v>
      </c>
      <c r="AA103" s="106">
        <v>1826.5486240564219</v>
      </c>
      <c r="AB103" s="106">
        <v>1826.5486240564219</v>
      </c>
      <c r="AC103" s="106">
        <v>1826.5486240564219</v>
      </c>
      <c r="AD103" s="106">
        <v>1589.7836280818469</v>
      </c>
      <c r="AE103" s="106">
        <v>1590.3175068536382</v>
      </c>
      <c r="AF103" s="106">
        <v>1826.5486240564219</v>
      </c>
      <c r="AG103" s="106">
        <v>1826.5486240564219</v>
      </c>
      <c r="AH103" s="106">
        <v>1481.5486240564219</v>
      </c>
      <c r="AI103" s="106">
        <v>1826.5486240564219</v>
      </c>
      <c r="AJ103" s="106">
        <v>1826.5486240564219</v>
      </c>
      <c r="AK103" s="106">
        <v>1826.5486240564219</v>
      </c>
      <c r="AL103" s="106">
        <v>1826.5486240564219</v>
      </c>
      <c r="AM103" s="106">
        <v>1332.8187926298394</v>
      </c>
      <c r="AN103" s="106">
        <v>1080.3674166862613</v>
      </c>
      <c r="AO103" s="106">
        <v>810.91604074268321</v>
      </c>
      <c r="AP103" s="106">
        <v>417.46466479910509</v>
      </c>
      <c r="AQ103" s="106">
        <v>462.01328885552698</v>
      </c>
      <c r="AR103" s="106">
        <v>384.56191291194887</v>
      </c>
      <c r="AS103" s="106">
        <v>0</v>
      </c>
      <c r="AT103" s="106">
        <v>0</v>
      </c>
      <c r="AU103" s="106">
        <v>0</v>
      </c>
      <c r="AV103" s="106">
        <v>0</v>
      </c>
      <c r="AW103" s="106">
        <v>0</v>
      </c>
      <c r="AX103" s="106">
        <v>0</v>
      </c>
      <c r="AY103" s="106">
        <v>0</v>
      </c>
    </row>
    <row r="104" spans="1:52">
      <c r="A104" s="109"/>
      <c r="B104" s="127">
        <v>5</v>
      </c>
      <c r="C104" s="106">
        <v>3589</v>
      </c>
      <c r="D104" s="106">
        <v>2999.3507586071873</v>
      </c>
      <c r="E104" s="106">
        <v>2999.3507586071873</v>
      </c>
      <c r="F104" s="106">
        <v>2935.8396286779675</v>
      </c>
      <c r="G104" s="106">
        <v>2615.8396286779675</v>
      </c>
      <c r="H104" s="106">
        <v>2615.8396286779675</v>
      </c>
      <c r="I104" s="106">
        <v>2654.5347493372728</v>
      </c>
      <c r="J104" s="106">
        <v>1826.5486240564219</v>
      </c>
      <c r="K104" s="106">
        <v>1826.5486240564219</v>
      </c>
      <c r="L104" s="106">
        <v>1826.5486240564219</v>
      </c>
      <c r="M104" s="106">
        <v>845</v>
      </c>
      <c r="N104" s="106">
        <v>2746.0177247064817</v>
      </c>
      <c r="O104" s="106">
        <v>1826.5486240564219</v>
      </c>
      <c r="P104" s="106">
        <v>1826.5486240564219</v>
      </c>
      <c r="Q104" s="106">
        <v>1826.5486240564219</v>
      </c>
      <c r="R104" s="106">
        <v>1826.5486240564219</v>
      </c>
      <c r="S104" s="106">
        <v>1826.5486240564219</v>
      </c>
      <c r="T104" s="106">
        <v>1826.5486240564219</v>
      </c>
      <c r="U104" s="106">
        <v>1826.5486240564219</v>
      </c>
      <c r="V104" s="106">
        <v>1826.5486240564219</v>
      </c>
      <c r="W104" s="106">
        <v>1826.5486240564219</v>
      </c>
      <c r="X104" s="106">
        <v>1826.5486240564219</v>
      </c>
      <c r="Y104" s="106">
        <v>1826.5486240564219</v>
      </c>
      <c r="Z104" s="106">
        <v>1826.5486240564219</v>
      </c>
      <c r="AA104" s="106">
        <v>1826.5486240564219</v>
      </c>
      <c r="AB104" s="106">
        <v>1826.5486240564219</v>
      </c>
      <c r="AC104" s="106">
        <v>1826.5486240564219</v>
      </c>
      <c r="AD104" s="106">
        <v>1826.5486240564219</v>
      </c>
      <c r="AE104" s="106">
        <v>1589.7836280818469</v>
      </c>
      <c r="AF104" s="106">
        <v>441.43794769166038</v>
      </c>
      <c r="AG104" s="106">
        <v>944.98657174808227</v>
      </c>
      <c r="AH104" s="106">
        <v>999.53519580450416</v>
      </c>
      <c r="AI104" s="106">
        <v>1021.083819860926</v>
      </c>
      <c r="AJ104" s="106">
        <v>1510.6324439173479</v>
      </c>
      <c r="AK104" s="106">
        <v>753.18106797376981</v>
      </c>
      <c r="AL104" s="106">
        <v>671.7296920301917</v>
      </c>
      <c r="AM104" s="106">
        <v>0</v>
      </c>
      <c r="AN104" s="106">
        <v>0</v>
      </c>
      <c r="AO104" s="106">
        <v>0</v>
      </c>
      <c r="AP104" s="106">
        <v>0</v>
      </c>
      <c r="AQ104" s="106">
        <v>0</v>
      </c>
      <c r="AR104" s="106">
        <v>0</v>
      </c>
      <c r="AS104" s="106">
        <v>0</v>
      </c>
      <c r="AT104" s="106">
        <v>0</v>
      </c>
      <c r="AU104" s="106">
        <v>0</v>
      </c>
      <c r="AV104" s="106">
        <v>0</v>
      </c>
      <c r="AW104" s="106">
        <v>0</v>
      </c>
      <c r="AX104" s="106">
        <v>0</v>
      </c>
      <c r="AY104" s="106">
        <v>0</v>
      </c>
    </row>
    <row r="105" spans="1:52">
      <c r="A105" s="109"/>
      <c r="B105" s="127">
        <v>6</v>
      </c>
      <c r="C105" s="106">
        <v>320</v>
      </c>
      <c r="D105" s="106">
        <v>2924.4614050096097</v>
      </c>
      <c r="E105" s="106">
        <v>2999.3507586071873</v>
      </c>
      <c r="F105" s="106">
        <v>2999.3507586071873</v>
      </c>
      <c r="G105" s="106">
        <v>2935.8396286779675</v>
      </c>
      <c r="H105" s="106">
        <v>2615.8396286779675</v>
      </c>
      <c r="I105" s="106">
        <v>2615.8396286779675</v>
      </c>
      <c r="J105" s="106">
        <v>2654.5347493372728</v>
      </c>
      <c r="K105" s="106">
        <v>1138.8232284807941</v>
      </c>
      <c r="L105" s="106">
        <v>24.371852537216</v>
      </c>
      <c r="M105" s="106">
        <v>604.92047659363789</v>
      </c>
      <c r="N105" s="106">
        <v>0</v>
      </c>
      <c r="O105" s="106">
        <v>1332.0177247064817</v>
      </c>
      <c r="P105" s="106">
        <v>1749.5663487629035</v>
      </c>
      <c r="Q105" s="106">
        <v>1826.5486240564219</v>
      </c>
      <c r="R105" s="106">
        <v>1826.5486240564219</v>
      </c>
      <c r="S105" s="106">
        <v>1826.5486240564219</v>
      </c>
      <c r="T105" s="106">
        <v>1826.5486240564219</v>
      </c>
      <c r="U105" s="106">
        <v>1826.5486240564219</v>
      </c>
      <c r="V105" s="106">
        <v>1826.5486240564219</v>
      </c>
      <c r="W105" s="106">
        <v>1826.5486240564219</v>
      </c>
      <c r="X105" s="106">
        <v>1826.5486240564219</v>
      </c>
      <c r="Y105" s="106">
        <v>1826.5486240564219</v>
      </c>
      <c r="Z105" s="106">
        <v>1826.5486240564219</v>
      </c>
      <c r="AA105" s="106">
        <v>1826.5486240564219</v>
      </c>
      <c r="AB105" s="106">
        <v>1826.5486240564219</v>
      </c>
      <c r="AC105" s="106">
        <v>1826.5486240564219</v>
      </c>
      <c r="AD105" s="106">
        <v>1107.7881886997534</v>
      </c>
      <c r="AE105" s="106">
        <v>253.33681275617528</v>
      </c>
      <c r="AF105" s="106">
        <v>0</v>
      </c>
      <c r="AG105" s="106">
        <v>0</v>
      </c>
      <c r="AH105" s="106">
        <v>0</v>
      </c>
      <c r="AI105" s="106">
        <v>0</v>
      </c>
      <c r="AJ105" s="106">
        <v>0</v>
      </c>
      <c r="AK105" s="106">
        <v>0</v>
      </c>
      <c r="AL105" s="106">
        <v>0</v>
      </c>
      <c r="AM105" s="106">
        <v>0</v>
      </c>
      <c r="AN105" s="106">
        <v>0</v>
      </c>
      <c r="AO105" s="106">
        <v>0</v>
      </c>
      <c r="AP105" s="106">
        <v>0</v>
      </c>
      <c r="AQ105" s="106">
        <v>0</v>
      </c>
      <c r="AR105" s="106">
        <v>0</v>
      </c>
      <c r="AS105" s="106">
        <v>0</v>
      </c>
      <c r="AT105" s="106">
        <v>0</v>
      </c>
      <c r="AU105" s="106">
        <v>0</v>
      </c>
      <c r="AV105" s="106">
        <v>0</v>
      </c>
      <c r="AW105" s="106">
        <v>0</v>
      </c>
      <c r="AX105" s="106">
        <v>0</v>
      </c>
      <c r="AY105" s="106">
        <v>0</v>
      </c>
    </row>
    <row r="106" spans="1:52">
      <c r="A106" s="109"/>
      <c r="B106" s="130">
        <v>7</v>
      </c>
      <c r="C106" s="106">
        <v>1652.46140500961</v>
      </c>
      <c r="D106" s="106">
        <v>0</v>
      </c>
      <c r="E106" s="106">
        <v>114.90503299266859</v>
      </c>
      <c r="F106" s="106">
        <v>645.80635941648598</v>
      </c>
      <c r="G106" s="106">
        <v>643.22282527379934</v>
      </c>
      <c r="H106" s="106">
        <v>719.07951899232046</v>
      </c>
      <c r="I106" s="106">
        <v>265.91914767028811</v>
      </c>
      <c r="J106" s="106">
        <v>67.739855087099428</v>
      </c>
      <c r="K106" s="106">
        <v>0</v>
      </c>
      <c r="L106" s="106">
        <v>0</v>
      </c>
      <c r="M106" s="106">
        <v>0</v>
      </c>
      <c r="N106" s="106">
        <v>0</v>
      </c>
      <c r="O106" s="106">
        <v>0</v>
      </c>
      <c r="P106" s="106">
        <v>0</v>
      </c>
      <c r="Q106" s="106">
        <v>355.56634876290354</v>
      </c>
      <c r="R106" s="106">
        <v>1068.1149728193254</v>
      </c>
      <c r="S106" s="106">
        <v>1661.4749825897761</v>
      </c>
      <c r="T106" s="106">
        <v>1783.1262815849072</v>
      </c>
      <c r="U106" s="106">
        <v>1700.6749056413291</v>
      </c>
      <c r="V106" s="106">
        <v>1501.223529697751</v>
      </c>
      <c r="W106" s="106">
        <v>1270.9179721015209</v>
      </c>
      <c r="X106" s="106">
        <v>793.46659615794283</v>
      </c>
      <c r="Y106" s="106">
        <v>1097.0152202143647</v>
      </c>
      <c r="Z106" s="106">
        <v>1414.5638442707866</v>
      </c>
      <c r="AA106" s="106">
        <v>1733.8064078435118</v>
      </c>
      <c r="AB106" s="106">
        <v>1438.9782346997297</v>
      </c>
      <c r="AC106" s="106">
        <v>125.69094058690959</v>
      </c>
      <c r="AD106" s="106">
        <v>0</v>
      </c>
      <c r="AE106" s="106">
        <v>0</v>
      </c>
      <c r="AF106" s="106">
        <v>0</v>
      </c>
      <c r="AG106" s="106">
        <v>0</v>
      </c>
      <c r="AH106" s="106">
        <v>0</v>
      </c>
      <c r="AI106" s="106">
        <v>0</v>
      </c>
      <c r="AJ106" s="106">
        <v>0</v>
      </c>
      <c r="AK106" s="106">
        <v>0</v>
      </c>
      <c r="AL106" s="106">
        <v>0</v>
      </c>
      <c r="AM106" s="106">
        <v>0</v>
      </c>
      <c r="AN106" s="106">
        <v>0</v>
      </c>
      <c r="AO106" s="106">
        <v>0</v>
      </c>
      <c r="AP106" s="106">
        <v>0</v>
      </c>
      <c r="AQ106" s="106">
        <v>0</v>
      </c>
      <c r="AR106" s="106">
        <v>0</v>
      </c>
      <c r="AS106" s="106">
        <v>0</v>
      </c>
      <c r="AT106" s="106">
        <v>0</v>
      </c>
      <c r="AU106" s="106">
        <v>0</v>
      </c>
      <c r="AV106" s="106">
        <v>0</v>
      </c>
      <c r="AW106" s="106">
        <v>0</v>
      </c>
      <c r="AX106" s="106">
        <v>0</v>
      </c>
      <c r="AY106" s="106">
        <v>0</v>
      </c>
    </row>
    <row r="107" spans="1:52">
      <c r="A107" s="109"/>
      <c r="B107" s="130">
        <v>8</v>
      </c>
      <c r="C107" s="106">
        <v>0</v>
      </c>
      <c r="D107" s="106">
        <v>0</v>
      </c>
      <c r="E107" s="106">
        <v>0</v>
      </c>
      <c r="F107" s="106">
        <v>0</v>
      </c>
      <c r="G107" s="106">
        <v>0</v>
      </c>
      <c r="H107" s="106">
        <v>0</v>
      </c>
      <c r="I107" s="106">
        <v>0</v>
      </c>
      <c r="J107" s="106">
        <v>0</v>
      </c>
      <c r="K107" s="106">
        <v>0</v>
      </c>
      <c r="L107" s="106">
        <v>0</v>
      </c>
      <c r="M107" s="106">
        <v>0</v>
      </c>
      <c r="N107" s="106">
        <v>0</v>
      </c>
      <c r="O107" s="106">
        <v>0</v>
      </c>
      <c r="P107" s="106">
        <v>0</v>
      </c>
      <c r="Q107" s="106">
        <v>0</v>
      </c>
      <c r="R107" s="106">
        <v>0</v>
      </c>
      <c r="S107" s="106">
        <v>0</v>
      </c>
      <c r="T107" s="106">
        <v>0</v>
      </c>
      <c r="U107" s="106">
        <v>0</v>
      </c>
      <c r="V107" s="106">
        <v>0</v>
      </c>
      <c r="W107" s="106">
        <v>0</v>
      </c>
      <c r="X107" s="106">
        <v>0</v>
      </c>
      <c r="Y107" s="106">
        <v>0</v>
      </c>
      <c r="Z107" s="106">
        <v>0</v>
      </c>
      <c r="AA107" s="106">
        <v>0</v>
      </c>
      <c r="AB107" s="106">
        <v>0</v>
      </c>
      <c r="AC107" s="106">
        <v>0</v>
      </c>
      <c r="AD107" s="106">
        <v>0</v>
      </c>
      <c r="AE107" s="106">
        <v>0</v>
      </c>
      <c r="AF107" s="106">
        <v>0</v>
      </c>
      <c r="AG107" s="106">
        <v>0</v>
      </c>
      <c r="AH107" s="106">
        <v>0</v>
      </c>
      <c r="AI107" s="106">
        <v>0</v>
      </c>
      <c r="AJ107" s="106">
        <v>0</v>
      </c>
      <c r="AK107" s="106">
        <v>0</v>
      </c>
      <c r="AL107" s="106">
        <v>0</v>
      </c>
      <c r="AM107" s="106">
        <v>0</v>
      </c>
      <c r="AN107" s="106">
        <v>0</v>
      </c>
      <c r="AO107" s="106">
        <v>0</v>
      </c>
      <c r="AP107" s="106">
        <v>0</v>
      </c>
      <c r="AQ107" s="106">
        <v>0</v>
      </c>
      <c r="AR107" s="106">
        <v>0</v>
      </c>
      <c r="AS107" s="106">
        <v>0</v>
      </c>
      <c r="AT107" s="106">
        <v>0</v>
      </c>
      <c r="AU107" s="106">
        <v>0</v>
      </c>
      <c r="AV107" s="106">
        <v>0</v>
      </c>
      <c r="AW107" s="106">
        <v>0</v>
      </c>
      <c r="AX107" s="106">
        <v>0</v>
      </c>
      <c r="AY107" s="106">
        <v>0</v>
      </c>
    </row>
    <row r="108" spans="1:52">
      <c r="A108" s="128"/>
      <c r="B108" s="132" t="s">
        <v>296</v>
      </c>
      <c r="C108" s="114">
        <v>0</v>
      </c>
      <c r="D108" s="125">
        <v>0</v>
      </c>
      <c r="E108" s="125">
        <v>0</v>
      </c>
      <c r="F108" s="125">
        <v>0</v>
      </c>
      <c r="G108" s="125">
        <v>0</v>
      </c>
      <c r="H108" s="125">
        <v>0</v>
      </c>
      <c r="I108" s="125">
        <v>0</v>
      </c>
      <c r="J108" s="125">
        <v>0</v>
      </c>
      <c r="K108" s="125">
        <v>0</v>
      </c>
      <c r="L108" s="125">
        <v>0</v>
      </c>
      <c r="M108" s="125">
        <v>0</v>
      </c>
      <c r="N108" s="125">
        <v>0</v>
      </c>
      <c r="O108" s="125">
        <v>0</v>
      </c>
      <c r="P108" s="125">
        <v>0</v>
      </c>
      <c r="Q108" s="125">
        <v>0</v>
      </c>
      <c r="R108" s="125">
        <v>0</v>
      </c>
      <c r="S108" s="125">
        <v>0</v>
      </c>
      <c r="T108" s="125">
        <v>0</v>
      </c>
      <c r="U108" s="125">
        <v>0</v>
      </c>
      <c r="V108" s="125">
        <v>0</v>
      </c>
      <c r="W108" s="125">
        <v>0</v>
      </c>
      <c r="X108" s="125">
        <v>0</v>
      </c>
      <c r="Y108" s="125">
        <v>0</v>
      </c>
      <c r="Z108" s="125">
        <v>0</v>
      </c>
      <c r="AA108" s="125">
        <v>0</v>
      </c>
      <c r="AB108" s="125">
        <v>0</v>
      </c>
      <c r="AC108" s="125">
        <v>0</v>
      </c>
      <c r="AD108" s="125">
        <v>0</v>
      </c>
      <c r="AE108" s="125">
        <v>0</v>
      </c>
      <c r="AF108" s="125">
        <v>0</v>
      </c>
      <c r="AG108" s="125">
        <v>0</v>
      </c>
      <c r="AH108" s="125">
        <v>0</v>
      </c>
      <c r="AI108" s="125">
        <v>0</v>
      </c>
      <c r="AJ108" s="125">
        <v>0</v>
      </c>
      <c r="AK108" s="125">
        <v>0</v>
      </c>
      <c r="AL108" s="125">
        <v>0</v>
      </c>
      <c r="AM108" s="125">
        <v>0</v>
      </c>
      <c r="AN108" s="125">
        <v>0</v>
      </c>
      <c r="AO108" s="125">
        <v>0</v>
      </c>
      <c r="AP108" s="125">
        <v>0</v>
      </c>
      <c r="AQ108" s="125">
        <v>0</v>
      </c>
      <c r="AR108" s="125">
        <v>0</v>
      </c>
      <c r="AS108" s="125">
        <v>0</v>
      </c>
      <c r="AT108" s="125">
        <v>0</v>
      </c>
      <c r="AU108" s="125">
        <v>0</v>
      </c>
      <c r="AV108" s="125">
        <v>0</v>
      </c>
      <c r="AW108" s="125">
        <v>0</v>
      </c>
      <c r="AX108" s="125">
        <v>0</v>
      </c>
      <c r="AY108" s="125">
        <v>0</v>
      </c>
      <c r="AZ108" s="107">
        <f>SUM($D108:$AY108)</f>
        <v>0</v>
      </c>
    </row>
    <row r="109" spans="1:52">
      <c r="A109" s="131" t="s">
        <v>134</v>
      </c>
      <c r="B109" s="119">
        <v>1</v>
      </c>
      <c r="C109" s="106">
        <v>1278.1672275182891</v>
      </c>
      <c r="D109" s="106">
        <v>1259.9189712591769</v>
      </c>
      <c r="E109" s="106">
        <v>1349.1525603763848</v>
      </c>
      <c r="F109" s="106">
        <v>1391.2918632400272</v>
      </c>
      <c r="G109" s="106">
        <v>1476.9589916883431</v>
      </c>
      <c r="H109" s="106">
        <v>1553.9523281145821</v>
      </c>
      <c r="I109" s="106">
        <v>1646.3787133157093</v>
      </c>
      <c r="J109" s="106">
        <v>1866.3603178459377</v>
      </c>
      <c r="K109" s="106">
        <v>1954.4272881649183</v>
      </c>
      <c r="L109" s="106">
        <v>1950.1903690963552</v>
      </c>
      <c r="M109" s="106">
        <v>1954.4970739134731</v>
      </c>
      <c r="N109" s="106">
        <v>1829.2113332946099</v>
      </c>
      <c r="O109" s="106">
        <v>1709.1557265325748</v>
      </c>
      <c r="P109" s="106">
        <v>1645.6973974693656</v>
      </c>
      <c r="Q109" s="106">
        <v>1590.5471148851543</v>
      </c>
      <c r="R109" s="106">
        <v>1609.5717734403195</v>
      </c>
      <c r="S109" s="106">
        <v>1656.7279128421972</v>
      </c>
      <c r="T109" s="106">
        <v>1621.2353995547455</v>
      </c>
      <c r="U109" s="106">
        <v>1637.3286809255435</v>
      </c>
      <c r="V109" s="106">
        <v>1480.9292564186444</v>
      </c>
      <c r="W109" s="106">
        <v>1470.1865025911393</v>
      </c>
      <c r="X109" s="106">
        <v>1422.1498942207338</v>
      </c>
      <c r="Y109" s="106">
        <v>1482.7467290265884</v>
      </c>
      <c r="Z109" s="106">
        <v>1612.1487726838316</v>
      </c>
      <c r="AA109" s="106">
        <v>1720.8544601769891</v>
      </c>
      <c r="AB109" s="106">
        <v>1829.0440590567728</v>
      </c>
      <c r="AC109" s="106">
        <v>1876.0572993461872</v>
      </c>
      <c r="AD109" s="106">
        <v>2120.3416951708709</v>
      </c>
      <c r="AE109" s="106">
        <v>2305.8416038936693</v>
      </c>
      <c r="AF109" s="106">
        <v>2437.6354954625385</v>
      </c>
      <c r="AG109" s="106">
        <v>2543.7733614710905</v>
      </c>
      <c r="AH109" s="106">
        <v>2543.6677009846508</v>
      </c>
      <c r="AI109" s="106">
        <v>2583.8357225344857</v>
      </c>
      <c r="AJ109" s="106">
        <v>2642.1070619063958</v>
      </c>
      <c r="AK109" s="106">
        <v>2671.2496527570088</v>
      </c>
      <c r="AL109" s="106">
        <v>2515.4792782777195</v>
      </c>
      <c r="AM109" s="106">
        <v>2466.7489464499918</v>
      </c>
      <c r="AN109" s="106">
        <v>2391.3109258851669</v>
      </c>
      <c r="AO109" s="106">
        <v>2293.6153111736744</v>
      </c>
      <c r="AP109" s="106">
        <v>2483.2684018317163</v>
      </c>
      <c r="AQ109" s="106">
        <v>2639.1386987671167</v>
      </c>
      <c r="AR109" s="106">
        <v>2718.800784751249</v>
      </c>
      <c r="AS109" s="106">
        <v>2773.1492947604538</v>
      </c>
      <c r="AT109" s="106">
        <v>2649.1790584900364</v>
      </c>
      <c r="AU109" s="106">
        <v>2320.0578540655811</v>
      </c>
      <c r="AV109" s="106">
        <v>2278.1115561115448</v>
      </c>
      <c r="AW109" s="106">
        <v>2257.9339967438223</v>
      </c>
      <c r="AX109" s="106">
        <v>2334.0271880731302</v>
      </c>
      <c r="AY109" s="106">
        <v>2422.8000917556956</v>
      </c>
    </row>
    <row r="110" spans="1:52">
      <c r="A110" s="109"/>
      <c r="B110" s="119">
        <v>2</v>
      </c>
      <c r="C110" s="106">
        <v>837.35181629204726</v>
      </c>
      <c r="D110" s="106">
        <v>432.51904381033637</v>
      </c>
      <c r="E110" s="106">
        <v>551.43801506951331</v>
      </c>
      <c r="F110" s="106">
        <v>984.59057544589814</v>
      </c>
      <c r="G110" s="106">
        <v>1114.8824386859253</v>
      </c>
      <c r="H110" s="106">
        <v>1421.8414303742684</v>
      </c>
      <c r="I110" s="106">
        <v>1330.7937584888505</v>
      </c>
      <c r="J110" s="106">
        <v>1336.1724718045598</v>
      </c>
      <c r="K110" s="106">
        <v>1400.5327896504975</v>
      </c>
      <c r="L110" s="106">
        <v>1828.9600778154158</v>
      </c>
      <c r="M110" s="106">
        <v>1950.1903690963552</v>
      </c>
      <c r="N110" s="106">
        <v>1954.4970739134731</v>
      </c>
      <c r="O110" s="106">
        <v>1829.2113332946099</v>
      </c>
      <c r="P110" s="106">
        <v>1709.1557265325748</v>
      </c>
      <c r="Q110" s="106">
        <v>1645.6973974693656</v>
      </c>
      <c r="R110" s="106">
        <v>1590.5471148851543</v>
      </c>
      <c r="S110" s="106">
        <v>1609.5717734403195</v>
      </c>
      <c r="T110" s="106">
        <v>1656.7279128421972</v>
      </c>
      <c r="U110" s="106">
        <v>1621.2353995547455</v>
      </c>
      <c r="V110" s="106">
        <v>1637.3286809255435</v>
      </c>
      <c r="W110" s="106">
        <v>1480.9292564186444</v>
      </c>
      <c r="X110" s="106">
        <v>1470.1865025911393</v>
      </c>
      <c r="Y110" s="106">
        <v>1422.1498942207338</v>
      </c>
      <c r="Z110" s="106">
        <v>1482.7467290265884</v>
      </c>
      <c r="AA110" s="106">
        <v>1612.1487726838316</v>
      </c>
      <c r="AB110" s="106">
        <v>1720.8544601769891</v>
      </c>
      <c r="AC110" s="106">
        <v>1829.0440590567728</v>
      </c>
      <c r="AD110" s="106">
        <v>1876.0572993461872</v>
      </c>
      <c r="AE110" s="106">
        <v>2120.3416951708709</v>
      </c>
      <c r="AF110" s="106">
        <v>2305.8416038936693</v>
      </c>
      <c r="AG110" s="106">
        <v>2437.6354954625385</v>
      </c>
      <c r="AH110" s="106">
        <v>2543.7733614710905</v>
      </c>
      <c r="AI110" s="106">
        <v>2543.6677009846508</v>
      </c>
      <c r="AJ110" s="106">
        <v>2583.8357225344857</v>
      </c>
      <c r="AK110" s="106">
        <v>2642.1070619063958</v>
      </c>
      <c r="AL110" s="106">
        <v>2671.2496527570088</v>
      </c>
      <c r="AM110" s="106">
        <v>2515.4792782777195</v>
      </c>
      <c r="AN110" s="106">
        <v>2466.7489464499918</v>
      </c>
      <c r="AO110" s="106">
        <v>2391.3109258851669</v>
      </c>
      <c r="AP110" s="106">
        <v>2293.6153111736744</v>
      </c>
      <c r="AQ110" s="106">
        <v>2483.2684018317163</v>
      </c>
      <c r="AR110" s="106">
        <v>2639.1386987671167</v>
      </c>
      <c r="AS110" s="106">
        <v>2718.800784751249</v>
      </c>
      <c r="AT110" s="106">
        <v>2773.1492947604538</v>
      </c>
      <c r="AU110" s="106">
        <v>2649.1790584900364</v>
      </c>
      <c r="AV110" s="106">
        <v>2320.0578540655811</v>
      </c>
      <c r="AW110" s="106">
        <v>2278.1115561115448</v>
      </c>
      <c r="AX110" s="106">
        <v>2257.9339967438223</v>
      </c>
      <c r="AY110" s="106">
        <v>2334.0271880731302</v>
      </c>
    </row>
    <row r="111" spans="1:52">
      <c r="A111" s="109"/>
      <c r="B111" s="119">
        <v>3</v>
      </c>
      <c r="C111" s="106">
        <v>0</v>
      </c>
      <c r="D111" s="106">
        <v>0</v>
      </c>
      <c r="E111" s="106">
        <v>0</v>
      </c>
      <c r="F111" s="106">
        <v>0</v>
      </c>
      <c r="G111" s="106">
        <v>0</v>
      </c>
      <c r="H111" s="106">
        <v>0</v>
      </c>
      <c r="I111" s="106">
        <v>0</v>
      </c>
      <c r="J111" s="106">
        <v>0</v>
      </c>
      <c r="K111" s="106">
        <v>0</v>
      </c>
      <c r="L111" s="106">
        <v>0</v>
      </c>
      <c r="M111" s="106">
        <v>281.96007781541584</v>
      </c>
      <c r="N111" s="106">
        <v>520.15044691177104</v>
      </c>
      <c r="O111" s="106">
        <v>887.6475208252441</v>
      </c>
      <c r="P111" s="106">
        <v>518.85885411985396</v>
      </c>
      <c r="Q111" s="106">
        <v>447.01458065242878</v>
      </c>
      <c r="R111" s="106">
        <v>457.71197812179435</v>
      </c>
      <c r="S111" s="106">
        <v>718.25909300694866</v>
      </c>
      <c r="T111" s="106">
        <v>543.83086644726814</v>
      </c>
      <c r="U111" s="106">
        <v>949.55877928946529</v>
      </c>
      <c r="V111" s="106">
        <v>1346.7941788442108</v>
      </c>
      <c r="W111" s="106">
        <v>1580.1228597697543</v>
      </c>
      <c r="X111" s="106">
        <v>1480.9292564186444</v>
      </c>
      <c r="Y111" s="106">
        <v>1470.1865025911393</v>
      </c>
      <c r="Z111" s="106">
        <v>1422.1498942207338</v>
      </c>
      <c r="AA111" s="106">
        <v>1482.7467290265884</v>
      </c>
      <c r="AB111" s="106">
        <v>1612.1487726838316</v>
      </c>
      <c r="AC111" s="106">
        <v>1720.8544601769891</v>
      </c>
      <c r="AD111" s="106">
        <v>1829.0440590567728</v>
      </c>
      <c r="AE111" s="106">
        <v>1876.0572993461872</v>
      </c>
      <c r="AF111" s="106">
        <v>2120.3416951708709</v>
      </c>
      <c r="AG111" s="106">
        <v>2305.8416038936693</v>
      </c>
      <c r="AH111" s="106">
        <v>2437.6354954625385</v>
      </c>
      <c r="AI111" s="106">
        <v>2543.7733614710905</v>
      </c>
      <c r="AJ111" s="106">
        <v>2543.6677009846508</v>
      </c>
      <c r="AK111" s="106">
        <v>2583.8357225344857</v>
      </c>
      <c r="AL111" s="106">
        <v>2642.1070619063958</v>
      </c>
      <c r="AM111" s="106">
        <v>2671.2496527570088</v>
      </c>
      <c r="AN111" s="106">
        <v>2515.4792782777195</v>
      </c>
      <c r="AO111" s="106">
        <v>2466.7489464499918</v>
      </c>
      <c r="AP111" s="106">
        <v>2391.3109258851669</v>
      </c>
      <c r="AQ111" s="106">
        <v>2293.6153111736744</v>
      </c>
      <c r="AR111" s="106">
        <v>2483.2684018317163</v>
      </c>
      <c r="AS111" s="106">
        <v>2639.1386987671167</v>
      </c>
      <c r="AT111" s="106">
        <v>2718.800784751249</v>
      </c>
      <c r="AU111" s="106">
        <v>2773.1492947604538</v>
      </c>
      <c r="AV111" s="106">
        <v>2649.1790584900364</v>
      </c>
      <c r="AW111" s="106">
        <v>2320.0578540655811</v>
      </c>
      <c r="AX111" s="106">
        <v>2278.1115561115448</v>
      </c>
      <c r="AY111" s="106">
        <v>2257.9339967438223</v>
      </c>
    </row>
    <row r="112" spans="1:52">
      <c r="A112" s="109"/>
      <c r="B112" s="120">
        <v>4</v>
      </c>
      <c r="C112" s="106">
        <v>0</v>
      </c>
      <c r="D112" s="106">
        <v>0</v>
      </c>
      <c r="E112" s="106">
        <v>0</v>
      </c>
      <c r="F112" s="106">
        <v>0</v>
      </c>
      <c r="G112" s="106">
        <v>0</v>
      </c>
      <c r="H112" s="106">
        <v>0</v>
      </c>
      <c r="I112" s="106">
        <v>0</v>
      </c>
      <c r="J112" s="106">
        <v>0</v>
      </c>
      <c r="K112" s="106">
        <v>0</v>
      </c>
      <c r="L112" s="106">
        <v>0</v>
      </c>
      <c r="M112" s="106">
        <v>0</v>
      </c>
      <c r="N112" s="106">
        <v>0</v>
      </c>
      <c r="O112" s="106">
        <v>0</v>
      </c>
      <c r="P112" s="106">
        <v>0</v>
      </c>
      <c r="Q112" s="106">
        <v>0</v>
      </c>
      <c r="R112" s="106">
        <v>0</v>
      </c>
      <c r="S112" s="106">
        <v>0</v>
      </c>
      <c r="T112" s="106">
        <v>0</v>
      </c>
      <c r="U112" s="106">
        <v>0</v>
      </c>
      <c r="V112" s="106">
        <v>0</v>
      </c>
      <c r="W112" s="106">
        <v>0</v>
      </c>
      <c r="X112" s="106">
        <v>438.12285976975431</v>
      </c>
      <c r="Y112" s="106">
        <v>591.05211618839871</v>
      </c>
      <c r="Z112" s="106">
        <v>747.238618779538</v>
      </c>
      <c r="AA112" s="106">
        <v>823.38851300027181</v>
      </c>
      <c r="AB112" s="106">
        <v>848.13524202686017</v>
      </c>
      <c r="AC112" s="106">
        <v>1325.2840147106917</v>
      </c>
      <c r="AD112" s="106">
        <v>1585.1384748876808</v>
      </c>
      <c r="AE112" s="106">
        <v>1829.0440590567728</v>
      </c>
      <c r="AF112" s="106">
        <v>1876.0572993461872</v>
      </c>
      <c r="AG112" s="106">
        <v>2120.3416951708709</v>
      </c>
      <c r="AH112" s="106">
        <v>2305.8416038936693</v>
      </c>
      <c r="AI112" s="106">
        <v>2437.6354954625385</v>
      </c>
      <c r="AJ112" s="106">
        <v>2543.7733614710905</v>
      </c>
      <c r="AK112" s="106">
        <v>2543.6677009846508</v>
      </c>
      <c r="AL112" s="106">
        <v>2583.8357225344857</v>
      </c>
      <c r="AM112" s="106">
        <v>2642.1070619063958</v>
      </c>
      <c r="AN112" s="106">
        <v>2671.2496527570088</v>
      </c>
      <c r="AO112" s="106">
        <v>2515.4792782777195</v>
      </c>
      <c r="AP112" s="106">
        <v>2466.7489464499918</v>
      </c>
      <c r="AQ112" s="106">
        <v>2391.3109258851669</v>
      </c>
      <c r="AR112" s="106">
        <v>2293.6153111736744</v>
      </c>
      <c r="AS112" s="106">
        <v>2483.2684018317163</v>
      </c>
      <c r="AT112" s="106">
        <v>2639.1386987671167</v>
      </c>
      <c r="AU112" s="106">
        <v>2718.800784751249</v>
      </c>
      <c r="AV112" s="106">
        <v>2773.1492947604538</v>
      </c>
      <c r="AW112" s="106">
        <v>2649.1790584900364</v>
      </c>
      <c r="AX112" s="106">
        <v>2320.0578540655811</v>
      </c>
      <c r="AY112" s="106">
        <v>2278.1115561115448</v>
      </c>
    </row>
    <row r="113" spans="1:52">
      <c r="A113" s="109"/>
      <c r="B113" s="120">
        <v>5</v>
      </c>
      <c r="C113" s="106">
        <v>0</v>
      </c>
      <c r="D113" s="106">
        <v>0</v>
      </c>
      <c r="E113" s="106">
        <v>0</v>
      </c>
      <c r="F113" s="106">
        <v>0</v>
      </c>
      <c r="G113" s="106">
        <v>0</v>
      </c>
      <c r="H113" s="106">
        <v>0</v>
      </c>
      <c r="I113" s="106">
        <v>0</v>
      </c>
      <c r="J113" s="106">
        <v>0</v>
      </c>
      <c r="K113" s="106">
        <v>0</v>
      </c>
      <c r="L113" s="106">
        <v>0</v>
      </c>
      <c r="M113" s="106">
        <v>0</v>
      </c>
      <c r="N113" s="106">
        <v>0</v>
      </c>
      <c r="O113" s="106">
        <v>0</v>
      </c>
      <c r="P113" s="106">
        <v>0</v>
      </c>
      <c r="Q113" s="106">
        <v>0</v>
      </c>
      <c r="R113" s="106">
        <v>0</v>
      </c>
      <c r="S113" s="106">
        <v>0</v>
      </c>
      <c r="T113" s="106">
        <v>0</v>
      </c>
      <c r="U113" s="106">
        <v>0</v>
      </c>
      <c r="V113" s="106">
        <v>0</v>
      </c>
      <c r="W113" s="106">
        <v>0</v>
      </c>
      <c r="X113" s="106">
        <v>0</v>
      </c>
      <c r="Y113" s="106">
        <v>0</v>
      </c>
      <c r="Z113" s="106">
        <v>0</v>
      </c>
      <c r="AA113" s="106">
        <v>0</v>
      </c>
      <c r="AB113" s="106">
        <v>0</v>
      </c>
      <c r="AC113" s="106">
        <v>0</v>
      </c>
      <c r="AD113" s="106">
        <v>0</v>
      </c>
      <c r="AE113" s="106">
        <v>82.138474887680786</v>
      </c>
      <c r="AF113" s="106">
        <v>724.18253394445355</v>
      </c>
      <c r="AG113" s="106">
        <v>1420.2398332906407</v>
      </c>
      <c r="AH113" s="106">
        <v>2120.3416951708709</v>
      </c>
      <c r="AI113" s="106">
        <v>2305.8416038936693</v>
      </c>
      <c r="AJ113" s="106">
        <v>2437.6354954625385</v>
      </c>
      <c r="AK113" s="106">
        <v>2543.7733614710905</v>
      </c>
      <c r="AL113" s="106">
        <v>2543.6677009846508</v>
      </c>
      <c r="AM113" s="106">
        <v>2583.8357225344857</v>
      </c>
      <c r="AN113" s="106">
        <v>2642.1070619063958</v>
      </c>
      <c r="AO113" s="106">
        <v>2671.2496527570088</v>
      </c>
      <c r="AP113" s="106">
        <v>2515.4792782777195</v>
      </c>
      <c r="AQ113" s="106">
        <v>2466.7489464499918</v>
      </c>
      <c r="AR113" s="106">
        <v>2391.3109258851669</v>
      </c>
      <c r="AS113" s="106">
        <v>2293.6153111736744</v>
      </c>
      <c r="AT113" s="106">
        <v>2483.2684018317163</v>
      </c>
      <c r="AU113" s="106">
        <v>2639.1386987671167</v>
      </c>
      <c r="AV113" s="106">
        <v>2718.800784751249</v>
      </c>
      <c r="AW113" s="106">
        <v>2773.1492947604538</v>
      </c>
      <c r="AX113" s="106">
        <v>2649.1790584900364</v>
      </c>
      <c r="AY113" s="106">
        <v>2320.0578540655811</v>
      </c>
    </row>
    <row r="114" spans="1:52">
      <c r="A114" s="109"/>
      <c r="B114" s="120">
        <v>6</v>
      </c>
      <c r="C114" s="106">
        <v>0</v>
      </c>
      <c r="D114" s="106">
        <v>0</v>
      </c>
      <c r="E114" s="106">
        <v>0</v>
      </c>
      <c r="F114" s="106">
        <v>0</v>
      </c>
      <c r="G114" s="106">
        <v>0</v>
      </c>
      <c r="H114" s="106">
        <v>0</v>
      </c>
      <c r="I114" s="106">
        <v>0</v>
      </c>
      <c r="J114" s="106">
        <v>0</v>
      </c>
      <c r="K114" s="106">
        <v>0</v>
      </c>
      <c r="L114" s="106">
        <v>0</v>
      </c>
      <c r="M114" s="106">
        <v>0</v>
      </c>
      <c r="N114" s="106">
        <v>0</v>
      </c>
      <c r="O114" s="106">
        <v>0</v>
      </c>
      <c r="P114" s="106">
        <v>0</v>
      </c>
      <c r="Q114" s="106">
        <v>0</v>
      </c>
      <c r="R114" s="106">
        <v>0</v>
      </c>
      <c r="S114" s="106">
        <v>0</v>
      </c>
      <c r="T114" s="106">
        <v>0</v>
      </c>
      <c r="U114" s="106">
        <v>0</v>
      </c>
      <c r="V114" s="106">
        <v>0</v>
      </c>
      <c r="W114" s="106">
        <v>0</v>
      </c>
      <c r="X114" s="106">
        <v>0</v>
      </c>
      <c r="Y114" s="106">
        <v>0</v>
      </c>
      <c r="Z114" s="106">
        <v>0</v>
      </c>
      <c r="AA114" s="106">
        <v>0</v>
      </c>
      <c r="AB114" s="106">
        <v>0</v>
      </c>
      <c r="AC114" s="106">
        <v>0</v>
      </c>
      <c r="AD114" s="106">
        <v>0</v>
      </c>
      <c r="AE114" s="106">
        <v>0</v>
      </c>
      <c r="AF114" s="106">
        <v>0</v>
      </c>
      <c r="AG114" s="106">
        <v>0</v>
      </c>
      <c r="AH114" s="106">
        <v>226.23983329064072</v>
      </c>
      <c r="AI114" s="106">
        <v>919.58152846151165</v>
      </c>
      <c r="AJ114" s="106">
        <v>1939.423132355181</v>
      </c>
      <c r="AK114" s="106">
        <v>1827.0586278177195</v>
      </c>
      <c r="AL114" s="106">
        <v>1827.8319892888101</v>
      </c>
      <c r="AM114" s="106">
        <v>1761.4996902734608</v>
      </c>
      <c r="AN114" s="106">
        <v>1669.3354128079466</v>
      </c>
      <c r="AO114" s="106">
        <v>2642.1070619063958</v>
      </c>
      <c r="AP114" s="106">
        <v>2671.2496527570088</v>
      </c>
      <c r="AQ114" s="106">
        <v>2515.4792782777195</v>
      </c>
      <c r="AR114" s="106">
        <v>2466.7489464499918</v>
      </c>
      <c r="AS114" s="106">
        <v>2391.3109258851669</v>
      </c>
      <c r="AT114" s="106">
        <v>2293.6153111736744</v>
      </c>
      <c r="AU114" s="106">
        <v>2313.1149910896202</v>
      </c>
      <c r="AV114" s="106">
        <v>167.25368985673686</v>
      </c>
      <c r="AW114" s="106">
        <v>1030.0544746079859</v>
      </c>
      <c r="AX114" s="106">
        <v>1945.2037693684397</v>
      </c>
      <c r="AY114" s="106">
        <v>2649.1790584900364</v>
      </c>
    </row>
    <row r="115" spans="1:52">
      <c r="A115" s="109"/>
      <c r="B115" s="127">
        <v>7</v>
      </c>
      <c r="C115" s="106">
        <v>0</v>
      </c>
      <c r="D115" s="106">
        <v>0</v>
      </c>
      <c r="E115" s="106">
        <v>0</v>
      </c>
      <c r="F115" s="106">
        <v>0</v>
      </c>
      <c r="G115" s="106">
        <v>0</v>
      </c>
      <c r="H115" s="106">
        <v>0</v>
      </c>
      <c r="I115" s="106">
        <v>0</v>
      </c>
      <c r="J115" s="106">
        <v>0</v>
      </c>
      <c r="K115" s="106">
        <v>0</v>
      </c>
      <c r="L115" s="106">
        <v>0</v>
      </c>
      <c r="M115" s="106">
        <v>0</v>
      </c>
      <c r="N115" s="106">
        <v>0</v>
      </c>
      <c r="O115" s="106">
        <v>0</v>
      </c>
      <c r="P115" s="106">
        <v>0</v>
      </c>
      <c r="Q115" s="106">
        <v>0</v>
      </c>
      <c r="R115" s="106">
        <v>0</v>
      </c>
      <c r="S115" s="106">
        <v>0</v>
      </c>
      <c r="T115" s="106">
        <v>0</v>
      </c>
      <c r="U115" s="106">
        <v>0</v>
      </c>
      <c r="V115" s="106">
        <v>0</v>
      </c>
      <c r="W115" s="106">
        <v>0</v>
      </c>
      <c r="X115" s="106">
        <v>0</v>
      </c>
      <c r="Y115" s="106">
        <v>0</v>
      </c>
      <c r="Z115" s="106">
        <v>0</v>
      </c>
      <c r="AA115" s="106">
        <v>0</v>
      </c>
      <c r="AB115" s="106">
        <v>0</v>
      </c>
      <c r="AC115" s="106">
        <v>0</v>
      </c>
      <c r="AD115" s="106">
        <v>0</v>
      </c>
      <c r="AE115" s="106">
        <v>0</v>
      </c>
      <c r="AF115" s="106">
        <v>0</v>
      </c>
      <c r="AG115" s="106">
        <v>0</v>
      </c>
      <c r="AH115" s="106">
        <v>0</v>
      </c>
      <c r="AI115" s="106">
        <v>0</v>
      </c>
      <c r="AJ115" s="106">
        <v>0</v>
      </c>
      <c r="AK115" s="106">
        <v>0</v>
      </c>
      <c r="AL115" s="106">
        <v>0</v>
      </c>
      <c r="AM115" s="106">
        <v>0</v>
      </c>
      <c r="AN115" s="106">
        <v>0</v>
      </c>
      <c r="AO115" s="106">
        <v>373.33541280794657</v>
      </c>
      <c r="AP115" s="106">
        <v>1273.4424747143423</v>
      </c>
      <c r="AQ115" s="106">
        <v>2019.6921274713511</v>
      </c>
      <c r="AR115" s="106">
        <v>2515.4792782777195</v>
      </c>
      <c r="AS115" s="106">
        <v>1736.9203521990626</v>
      </c>
      <c r="AT115" s="106">
        <v>509.23127808422942</v>
      </c>
      <c r="AU115" s="106">
        <v>0</v>
      </c>
      <c r="AV115" s="106">
        <v>0</v>
      </c>
      <c r="AW115" s="106">
        <v>0</v>
      </c>
      <c r="AX115" s="106">
        <v>0</v>
      </c>
      <c r="AY115" s="106">
        <v>612.20376936843968</v>
      </c>
    </row>
    <row r="116" spans="1:52">
      <c r="A116" s="109"/>
      <c r="B116" s="127">
        <v>8</v>
      </c>
      <c r="C116" s="106">
        <v>0</v>
      </c>
      <c r="D116" s="106">
        <v>0</v>
      </c>
      <c r="E116" s="106">
        <v>0</v>
      </c>
      <c r="F116" s="106">
        <v>0</v>
      </c>
      <c r="G116" s="106">
        <v>0</v>
      </c>
      <c r="H116" s="106">
        <v>0</v>
      </c>
      <c r="I116" s="106">
        <v>0</v>
      </c>
      <c r="J116" s="106">
        <v>0</v>
      </c>
      <c r="K116" s="106">
        <v>0</v>
      </c>
      <c r="L116" s="106">
        <v>0</v>
      </c>
      <c r="M116" s="106">
        <v>0</v>
      </c>
      <c r="N116" s="106">
        <v>0</v>
      </c>
      <c r="O116" s="106">
        <v>0</v>
      </c>
      <c r="P116" s="106">
        <v>0</v>
      </c>
      <c r="Q116" s="106">
        <v>0</v>
      </c>
      <c r="R116" s="106">
        <v>0</v>
      </c>
      <c r="S116" s="106">
        <v>0</v>
      </c>
      <c r="T116" s="106">
        <v>0</v>
      </c>
      <c r="U116" s="106">
        <v>0</v>
      </c>
      <c r="V116" s="106">
        <v>0</v>
      </c>
      <c r="W116" s="106">
        <v>0</v>
      </c>
      <c r="X116" s="106">
        <v>0</v>
      </c>
      <c r="Y116" s="106">
        <v>0</v>
      </c>
      <c r="Z116" s="106">
        <v>0</v>
      </c>
      <c r="AA116" s="106">
        <v>0</v>
      </c>
      <c r="AB116" s="106">
        <v>0</v>
      </c>
      <c r="AC116" s="106">
        <v>0</v>
      </c>
      <c r="AD116" s="106">
        <v>0</v>
      </c>
      <c r="AE116" s="106">
        <v>0</v>
      </c>
      <c r="AF116" s="106">
        <v>0</v>
      </c>
      <c r="AG116" s="106">
        <v>0</v>
      </c>
      <c r="AH116" s="106">
        <v>0</v>
      </c>
      <c r="AI116" s="106">
        <v>0</v>
      </c>
      <c r="AJ116" s="106">
        <v>0</v>
      </c>
      <c r="AK116" s="106">
        <v>0</v>
      </c>
      <c r="AL116" s="106">
        <v>0</v>
      </c>
      <c r="AM116" s="106">
        <v>0</v>
      </c>
      <c r="AN116" s="106">
        <v>0</v>
      </c>
      <c r="AO116" s="106">
        <v>0</v>
      </c>
      <c r="AP116" s="106">
        <v>0</v>
      </c>
      <c r="AQ116" s="106">
        <v>0</v>
      </c>
      <c r="AR116" s="106">
        <v>378.69212747135111</v>
      </c>
      <c r="AS116" s="106">
        <v>0</v>
      </c>
      <c r="AT116" s="106">
        <v>0</v>
      </c>
      <c r="AU116" s="106">
        <v>0</v>
      </c>
      <c r="AV116" s="106">
        <v>0</v>
      </c>
      <c r="AW116" s="106">
        <v>0</v>
      </c>
      <c r="AX116" s="106">
        <v>0</v>
      </c>
      <c r="AY116" s="106">
        <v>0</v>
      </c>
    </row>
    <row r="117" spans="1:52">
      <c r="A117" s="109"/>
      <c r="B117" s="127">
        <v>9</v>
      </c>
      <c r="C117" s="106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6">
        <v>0</v>
      </c>
      <c r="J117" s="106">
        <v>0</v>
      </c>
      <c r="K117" s="106">
        <v>0</v>
      </c>
      <c r="L117" s="106">
        <v>0</v>
      </c>
      <c r="M117" s="106">
        <v>0</v>
      </c>
      <c r="N117" s="106">
        <v>0</v>
      </c>
      <c r="O117" s="106">
        <v>0</v>
      </c>
      <c r="P117" s="106">
        <v>0</v>
      </c>
      <c r="Q117" s="106">
        <v>0</v>
      </c>
      <c r="R117" s="106">
        <v>0</v>
      </c>
      <c r="S117" s="106">
        <v>0</v>
      </c>
      <c r="T117" s="106">
        <v>0</v>
      </c>
      <c r="U117" s="106">
        <v>0</v>
      </c>
      <c r="V117" s="106">
        <v>0</v>
      </c>
      <c r="W117" s="106">
        <v>0</v>
      </c>
      <c r="X117" s="106">
        <v>0</v>
      </c>
      <c r="Y117" s="106">
        <v>0</v>
      </c>
      <c r="Z117" s="106">
        <v>0</v>
      </c>
      <c r="AA117" s="106">
        <v>0</v>
      </c>
      <c r="AB117" s="106">
        <v>0</v>
      </c>
      <c r="AC117" s="106">
        <v>0</v>
      </c>
      <c r="AD117" s="106">
        <v>0</v>
      </c>
      <c r="AE117" s="106">
        <v>0</v>
      </c>
      <c r="AF117" s="106">
        <v>0</v>
      </c>
      <c r="AG117" s="106">
        <v>0</v>
      </c>
      <c r="AH117" s="106">
        <v>0</v>
      </c>
      <c r="AI117" s="106">
        <v>0</v>
      </c>
      <c r="AJ117" s="106">
        <v>0</v>
      </c>
      <c r="AK117" s="106">
        <v>0</v>
      </c>
      <c r="AL117" s="106">
        <v>0</v>
      </c>
      <c r="AM117" s="106">
        <v>0</v>
      </c>
      <c r="AN117" s="106">
        <v>0</v>
      </c>
      <c r="AO117" s="106">
        <v>0</v>
      </c>
      <c r="AP117" s="106">
        <v>0</v>
      </c>
      <c r="AQ117" s="106">
        <v>0</v>
      </c>
      <c r="AR117" s="106">
        <v>0</v>
      </c>
      <c r="AS117" s="106">
        <v>0</v>
      </c>
      <c r="AT117" s="106">
        <v>0</v>
      </c>
      <c r="AU117" s="106">
        <v>0</v>
      </c>
      <c r="AV117" s="106">
        <v>0</v>
      </c>
      <c r="AW117" s="106">
        <v>0</v>
      </c>
      <c r="AX117" s="106">
        <v>0</v>
      </c>
      <c r="AY117" s="106">
        <v>0</v>
      </c>
    </row>
    <row r="118" spans="1:52">
      <c r="A118" s="109"/>
      <c r="B118" s="130">
        <v>10</v>
      </c>
      <c r="C118" s="106">
        <v>0</v>
      </c>
      <c r="D118" s="106">
        <v>0</v>
      </c>
      <c r="E118" s="106">
        <v>0</v>
      </c>
      <c r="F118" s="106">
        <v>0</v>
      </c>
      <c r="G118" s="106">
        <v>0</v>
      </c>
      <c r="H118" s="106">
        <v>0</v>
      </c>
      <c r="I118" s="106">
        <v>0</v>
      </c>
      <c r="J118" s="106">
        <v>0</v>
      </c>
      <c r="K118" s="106">
        <v>0</v>
      </c>
      <c r="L118" s="106">
        <v>0</v>
      </c>
      <c r="M118" s="106">
        <v>0</v>
      </c>
      <c r="N118" s="106">
        <v>0</v>
      </c>
      <c r="O118" s="106">
        <v>0</v>
      </c>
      <c r="P118" s="106">
        <v>0</v>
      </c>
      <c r="Q118" s="106">
        <v>0</v>
      </c>
      <c r="R118" s="106">
        <v>0</v>
      </c>
      <c r="S118" s="106">
        <v>0</v>
      </c>
      <c r="T118" s="106">
        <v>0</v>
      </c>
      <c r="U118" s="106">
        <v>0</v>
      </c>
      <c r="V118" s="106">
        <v>0</v>
      </c>
      <c r="W118" s="106">
        <v>0</v>
      </c>
      <c r="X118" s="106">
        <v>0</v>
      </c>
      <c r="Y118" s="106">
        <v>0</v>
      </c>
      <c r="Z118" s="106">
        <v>0</v>
      </c>
      <c r="AA118" s="106">
        <v>0</v>
      </c>
      <c r="AB118" s="106">
        <v>0</v>
      </c>
      <c r="AC118" s="106">
        <v>0</v>
      </c>
      <c r="AD118" s="106">
        <v>0</v>
      </c>
      <c r="AE118" s="106">
        <v>0</v>
      </c>
      <c r="AF118" s="106">
        <v>0</v>
      </c>
      <c r="AG118" s="106">
        <v>0</v>
      </c>
      <c r="AH118" s="106">
        <v>0</v>
      </c>
      <c r="AI118" s="106">
        <v>0</v>
      </c>
      <c r="AJ118" s="106">
        <v>0</v>
      </c>
      <c r="AK118" s="106">
        <v>0</v>
      </c>
      <c r="AL118" s="106">
        <v>0</v>
      </c>
      <c r="AM118" s="106">
        <v>0</v>
      </c>
      <c r="AN118" s="106">
        <v>0</v>
      </c>
      <c r="AO118" s="106">
        <v>0</v>
      </c>
      <c r="AP118" s="106">
        <v>0</v>
      </c>
      <c r="AQ118" s="106">
        <v>0</v>
      </c>
      <c r="AR118" s="106">
        <v>0</v>
      </c>
      <c r="AS118" s="106">
        <v>0</v>
      </c>
      <c r="AT118" s="106">
        <v>0</v>
      </c>
      <c r="AU118" s="106">
        <v>0</v>
      </c>
      <c r="AV118" s="106">
        <v>0</v>
      </c>
      <c r="AW118" s="106">
        <v>0</v>
      </c>
      <c r="AX118" s="106">
        <v>0</v>
      </c>
      <c r="AY118" s="106">
        <v>0</v>
      </c>
    </row>
    <row r="119" spans="1:52">
      <c r="A119" s="109"/>
      <c r="B119" s="130">
        <v>11</v>
      </c>
      <c r="C119" s="106">
        <v>0</v>
      </c>
      <c r="D119" s="106">
        <v>0</v>
      </c>
      <c r="E119" s="106">
        <v>0</v>
      </c>
      <c r="F119" s="106">
        <v>0</v>
      </c>
      <c r="G119" s="106">
        <v>0</v>
      </c>
      <c r="H119" s="106">
        <v>0</v>
      </c>
      <c r="I119" s="106">
        <v>0</v>
      </c>
      <c r="J119" s="106">
        <v>0</v>
      </c>
      <c r="K119" s="106">
        <v>0</v>
      </c>
      <c r="L119" s="106">
        <v>0</v>
      </c>
      <c r="M119" s="106">
        <v>0</v>
      </c>
      <c r="N119" s="106">
        <v>0</v>
      </c>
      <c r="O119" s="106">
        <v>0</v>
      </c>
      <c r="P119" s="106">
        <v>0</v>
      </c>
      <c r="Q119" s="106">
        <v>0</v>
      </c>
      <c r="R119" s="106">
        <v>0</v>
      </c>
      <c r="S119" s="106">
        <v>0</v>
      </c>
      <c r="T119" s="106">
        <v>0</v>
      </c>
      <c r="U119" s="106">
        <v>0</v>
      </c>
      <c r="V119" s="106">
        <v>0</v>
      </c>
      <c r="W119" s="106">
        <v>0</v>
      </c>
      <c r="X119" s="106">
        <v>0</v>
      </c>
      <c r="Y119" s="106">
        <v>0</v>
      </c>
      <c r="Z119" s="106">
        <v>0</v>
      </c>
      <c r="AA119" s="106">
        <v>0</v>
      </c>
      <c r="AB119" s="106">
        <v>0</v>
      </c>
      <c r="AC119" s="106">
        <v>0</v>
      </c>
      <c r="AD119" s="106">
        <v>0</v>
      </c>
      <c r="AE119" s="106">
        <v>0</v>
      </c>
      <c r="AF119" s="106">
        <v>0</v>
      </c>
      <c r="AG119" s="106">
        <v>0</v>
      </c>
      <c r="AH119" s="106">
        <v>0</v>
      </c>
      <c r="AI119" s="106">
        <v>0</v>
      </c>
      <c r="AJ119" s="106">
        <v>0</v>
      </c>
      <c r="AK119" s="106">
        <v>0</v>
      </c>
      <c r="AL119" s="106">
        <v>0</v>
      </c>
      <c r="AM119" s="106">
        <v>0</v>
      </c>
      <c r="AN119" s="106">
        <v>0</v>
      </c>
      <c r="AO119" s="106">
        <v>0</v>
      </c>
      <c r="AP119" s="106">
        <v>0</v>
      </c>
      <c r="AQ119" s="106">
        <v>0</v>
      </c>
      <c r="AR119" s="106">
        <v>0</v>
      </c>
      <c r="AS119" s="106">
        <v>0</v>
      </c>
      <c r="AT119" s="106">
        <v>0</v>
      </c>
      <c r="AU119" s="106">
        <v>0</v>
      </c>
      <c r="AV119" s="106">
        <v>0</v>
      </c>
      <c r="AW119" s="106">
        <v>0</v>
      </c>
      <c r="AX119" s="106">
        <v>0</v>
      </c>
      <c r="AY119" s="106">
        <v>0</v>
      </c>
    </row>
    <row r="120" spans="1:52">
      <c r="A120" s="109"/>
      <c r="B120" s="130">
        <v>12</v>
      </c>
      <c r="C120" s="106">
        <v>0</v>
      </c>
      <c r="D120" s="106">
        <v>0</v>
      </c>
      <c r="E120" s="106">
        <v>0</v>
      </c>
      <c r="F120" s="106">
        <v>0</v>
      </c>
      <c r="G120" s="106">
        <v>0</v>
      </c>
      <c r="H120" s="106">
        <v>0</v>
      </c>
      <c r="I120" s="106">
        <v>0</v>
      </c>
      <c r="J120" s="106">
        <v>0</v>
      </c>
      <c r="K120" s="106">
        <v>0</v>
      </c>
      <c r="L120" s="106">
        <v>0</v>
      </c>
      <c r="M120" s="106">
        <v>0</v>
      </c>
      <c r="N120" s="106">
        <v>0</v>
      </c>
      <c r="O120" s="106">
        <v>0</v>
      </c>
      <c r="P120" s="106">
        <v>0</v>
      </c>
      <c r="Q120" s="106">
        <v>0</v>
      </c>
      <c r="R120" s="106">
        <v>0</v>
      </c>
      <c r="S120" s="106">
        <v>0</v>
      </c>
      <c r="T120" s="106">
        <v>0</v>
      </c>
      <c r="U120" s="106">
        <v>0</v>
      </c>
      <c r="V120" s="106">
        <v>0</v>
      </c>
      <c r="W120" s="106">
        <v>0</v>
      </c>
      <c r="X120" s="106">
        <v>0</v>
      </c>
      <c r="Y120" s="106">
        <v>0</v>
      </c>
      <c r="Z120" s="106">
        <v>0</v>
      </c>
      <c r="AA120" s="106">
        <v>0</v>
      </c>
      <c r="AB120" s="106">
        <v>0</v>
      </c>
      <c r="AC120" s="106">
        <v>0</v>
      </c>
      <c r="AD120" s="106">
        <v>0</v>
      </c>
      <c r="AE120" s="106">
        <v>0</v>
      </c>
      <c r="AF120" s="106">
        <v>0</v>
      </c>
      <c r="AG120" s="106">
        <v>0</v>
      </c>
      <c r="AH120" s="106">
        <v>0</v>
      </c>
      <c r="AI120" s="106">
        <v>0</v>
      </c>
      <c r="AJ120" s="106">
        <v>0</v>
      </c>
      <c r="AK120" s="106">
        <v>0</v>
      </c>
      <c r="AL120" s="106">
        <v>0</v>
      </c>
      <c r="AM120" s="106">
        <v>0</v>
      </c>
      <c r="AN120" s="106">
        <v>0</v>
      </c>
      <c r="AO120" s="106">
        <v>0</v>
      </c>
      <c r="AP120" s="106">
        <v>0</v>
      </c>
      <c r="AQ120" s="106">
        <v>0</v>
      </c>
      <c r="AR120" s="106">
        <v>0</v>
      </c>
      <c r="AS120" s="106">
        <v>0</v>
      </c>
      <c r="AT120" s="106">
        <v>0</v>
      </c>
      <c r="AU120" s="106">
        <v>0</v>
      </c>
      <c r="AV120" s="106">
        <v>0</v>
      </c>
      <c r="AW120" s="106">
        <v>0</v>
      </c>
      <c r="AX120" s="106">
        <v>0</v>
      </c>
      <c r="AY120" s="106">
        <v>0</v>
      </c>
    </row>
    <row r="121" spans="1:52">
      <c r="A121" s="128"/>
      <c r="B121" s="132" t="s">
        <v>296</v>
      </c>
      <c r="C121" s="114">
        <v>0</v>
      </c>
      <c r="D121" s="125">
        <v>0</v>
      </c>
      <c r="E121" s="125">
        <v>0</v>
      </c>
      <c r="F121" s="125">
        <v>0</v>
      </c>
      <c r="G121" s="125">
        <v>0</v>
      </c>
      <c r="H121" s="125">
        <v>0</v>
      </c>
      <c r="I121" s="125">
        <v>0</v>
      </c>
      <c r="J121" s="125">
        <v>0</v>
      </c>
      <c r="K121" s="125">
        <v>0</v>
      </c>
      <c r="L121" s="125">
        <v>0</v>
      </c>
      <c r="M121" s="125">
        <v>0</v>
      </c>
      <c r="N121" s="125">
        <v>0</v>
      </c>
      <c r="O121" s="125">
        <v>0</v>
      </c>
      <c r="P121" s="125">
        <v>0</v>
      </c>
      <c r="Q121" s="125">
        <v>0</v>
      </c>
      <c r="R121" s="125">
        <v>0</v>
      </c>
      <c r="S121" s="125">
        <v>0</v>
      </c>
      <c r="T121" s="125">
        <v>0</v>
      </c>
      <c r="U121" s="125">
        <v>0</v>
      </c>
      <c r="V121" s="125">
        <v>0</v>
      </c>
      <c r="W121" s="125">
        <v>0</v>
      </c>
      <c r="X121" s="125">
        <v>0</v>
      </c>
      <c r="Y121" s="125">
        <v>0</v>
      </c>
      <c r="Z121" s="125">
        <v>0</v>
      </c>
      <c r="AA121" s="125">
        <v>0</v>
      </c>
      <c r="AB121" s="125">
        <v>0</v>
      </c>
      <c r="AC121" s="125">
        <v>0</v>
      </c>
      <c r="AD121" s="125">
        <v>0</v>
      </c>
      <c r="AE121" s="125">
        <v>0</v>
      </c>
      <c r="AF121" s="125">
        <v>0</v>
      </c>
      <c r="AG121" s="125">
        <v>0</v>
      </c>
      <c r="AH121" s="125">
        <v>0</v>
      </c>
      <c r="AI121" s="125">
        <v>0</v>
      </c>
      <c r="AJ121" s="125">
        <v>0</v>
      </c>
      <c r="AK121" s="125">
        <v>0</v>
      </c>
      <c r="AL121" s="125">
        <v>0</v>
      </c>
      <c r="AM121" s="125">
        <v>0</v>
      </c>
      <c r="AN121" s="125">
        <v>0</v>
      </c>
      <c r="AO121" s="125">
        <v>0</v>
      </c>
      <c r="AP121" s="125">
        <v>0</v>
      </c>
      <c r="AQ121" s="125">
        <v>0</v>
      </c>
      <c r="AR121" s="125">
        <v>0</v>
      </c>
      <c r="AS121" s="125">
        <v>0</v>
      </c>
      <c r="AT121" s="125">
        <v>0</v>
      </c>
      <c r="AU121" s="125">
        <v>0</v>
      </c>
      <c r="AV121" s="125">
        <v>0</v>
      </c>
      <c r="AW121" s="125">
        <v>0</v>
      </c>
      <c r="AX121" s="125">
        <v>0</v>
      </c>
      <c r="AY121" s="125">
        <v>0</v>
      </c>
      <c r="AZ121" s="107">
        <f>SUM($D121:$AY121)</f>
        <v>0</v>
      </c>
    </row>
    <row r="122" spans="1:52">
      <c r="A122" s="131" t="s">
        <v>123</v>
      </c>
      <c r="B122" s="119">
        <v>1</v>
      </c>
      <c r="C122" s="106">
        <v>1876.3735886949778</v>
      </c>
      <c r="D122" s="106">
        <v>3440.4241505689879</v>
      </c>
      <c r="E122" s="106">
        <v>3440.4241505689879</v>
      </c>
      <c r="F122" s="106">
        <v>3440.4241505689879</v>
      </c>
      <c r="G122" s="106">
        <v>3440.4241505689879</v>
      </c>
      <c r="H122" s="106">
        <v>3440.4241505689879</v>
      </c>
      <c r="I122" s="106">
        <v>3440.4241505689879</v>
      </c>
      <c r="J122" s="106">
        <v>3440.4241505689879</v>
      </c>
      <c r="K122" s="106">
        <v>3440.4241505689879</v>
      </c>
      <c r="L122" s="106">
        <v>3440.4241505689879</v>
      </c>
      <c r="M122" s="106">
        <v>3440.4241505689879</v>
      </c>
      <c r="N122" s="106">
        <v>3440.4241505689879</v>
      </c>
      <c r="O122" s="106">
        <v>3440.4241505689879</v>
      </c>
      <c r="P122" s="106">
        <v>3440.4241505689879</v>
      </c>
      <c r="Q122" s="106">
        <v>3440.4241505689879</v>
      </c>
      <c r="R122" s="106">
        <v>3440.4241505689879</v>
      </c>
      <c r="S122" s="106">
        <v>3440.4241505689879</v>
      </c>
      <c r="T122" s="106">
        <v>3440.4241505689879</v>
      </c>
      <c r="U122" s="106">
        <v>3440.4241505689879</v>
      </c>
      <c r="V122" s="106">
        <v>3440.4241505689879</v>
      </c>
      <c r="W122" s="106">
        <v>3440.4241505689879</v>
      </c>
      <c r="X122" s="106">
        <v>3440.4241505689879</v>
      </c>
      <c r="Y122" s="106">
        <v>3440.4241505689879</v>
      </c>
      <c r="Z122" s="106">
        <v>3440.4241505689879</v>
      </c>
      <c r="AA122" s="106">
        <v>3440.4241505689879</v>
      </c>
      <c r="AB122" s="106">
        <v>3440.4241505689879</v>
      </c>
      <c r="AC122" s="106">
        <v>3440.4241505689879</v>
      </c>
      <c r="AD122" s="106">
        <v>3440.4241505689879</v>
      </c>
      <c r="AE122" s="106">
        <v>3440.4241505689879</v>
      </c>
      <c r="AF122" s="106">
        <v>3440.4241505689879</v>
      </c>
      <c r="AG122" s="106">
        <v>3440.4241505689879</v>
      </c>
      <c r="AH122" s="106">
        <v>3440.4241505689879</v>
      </c>
      <c r="AI122" s="106">
        <v>3440.4241505689879</v>
      </c>
      <c r="AJ122" s="106">
        <v>3440.4241505689879</v>
      </c>
      <c r="AK122" s="106">
        <v>3440.4241505689879</v>
      </c>
      <c r="AL122" s="106">
        <v>3440.4241505689879</v>
      </c>
      <c r="AM122" s="106">
        <v>3440.4241505689879</v>
      </c>
      <c r="AN122" s="106">
        <v>3440.4241505689879</v>
      </c>
      <c r="AO122" s="106">
        <v>3440.4241505689879</v>
      </c>
      <c r="AP122" s="106">
        <v>3440.4241505689879</v>
      </c>
      <c r="AQ122" s="106">
        <v>3440.4241505689879</v>
      </c>
      <c r="AR122" s="106">
        <v>3440.4241505689879</v>
      </c>
      <c r="AS122" s="106">
        <v>3440.4241505689879</v>
      </c>
      <c r="AT122" s="106">
        <v>3440.4241505689879</v>
      </c>
      <c r="AU122" s="106">
        <v>3440.4241505689879</v>
      </c>
      <c r="AV122" s="106">
        <v>3440.4241505689879</v>
      </c>
      <c r="AW122" s="106">
        <v>3440.4241505689879</v>
      </c>
      <c r="AX122" s="106">
        <v>3440.4241505689879</v>
      </c>
      <c r="AY122" s="106">
        <v>3440.4241505689879</v>
      </c>
    </row>
    <row r="123" spans="1:52">
      <c r="A123" s="109"/>
      <c r="B123" s="119">
        <v>2</v>
      </c>
      <c r="C123" s="106">
        <v>871.10867903621602</v>
      </c>
      <c r="D123" s="106">
        <v>1015.9208355208265</v>
      </c>
      <c r="E123" s="106">
        <v>1157.8348866646197</v>
      </c>
      <c r="F123" s="106">
        <v>1440.9671739935802</v>
      </c>
      <c r="G123" s="106">
        <v>1695.432332874225</v>
      </c>
      <c r="H123" s="106">
        <v>2000.9041553286306</v>
      </c>
      <c r="I123" s="106">
        <v>2399.4575395055022</v>
      </c>
      <c r="J123" s="106">
        <v>2399.4575395055022</v>
      </c>
      <c r="K123" s="106">
        <v>2399.4575395055022</v>
      </c>
      <c r="L123" s="106">
        <v>2399.4575395055022</v>
      </c>
      <c r="M123" s="106">
        <v>2399.4575395055022</v>
      </c>
      <c r="N123" s="106">
        <v>2208.3839631115538</v>
      </c>
      <c r="O123" s="106">
        <v>1998.6523871479669</v>
      </c>
      <c r="P123" s="106">
        <v>1816.3791402475892</v>
      </c>
      <c r="Q123" s="106">
        <v>1879.2561759314226</v>
      </c>
      <c r="R123" s="106">
        <v>2035.1085530600913</v>
      </c>
      <c r="S123" s="106">
        <v>1917.804790786882</v>
      </c>
      <c r="T123" s="106">
        <v>1970.9935418011244</v>
      </c>
      <c r="U123" s="106">
        <v>1454.0890114445688</v>
      </c>
      <c r="V123" s="106">
        <v>1418.5839055949123</v>
      </c>
      <c r="W123" s="106">
        <v>1259.8215535727611</v>
      </c>
      <c r="X123" s="106">
        <v>1460.0958099210152</v>
      </c>
      <c r="Y123" s="106">
        <v>1887.7732314634147</v>
      </c>
      <c r="Z123" s="106">
        <v>2247.0486093485715</v>
      </c>
      <c r="AA123" s="106">
        <v>2399.4575395055022</v>
      </c>
      <c r="AB123" s="106">
        <v>2399.4575395055022</v>
      </c>
      <c r="AC123" s="106">
        <v>2399.4575395055022</v>
      </c>
      <c r="AD123" s="106">
        <v>2399.4575395055022</v>
      </c>
      <c r="AE123" s="106">
        <v>2399.4575395055022</v>
      </c>
      <c r="AF123" s="106">
        <v>2399.4575395055022</v>
      </c>
      <c r="AG123" s="106">
        <v>2399.4575395055022</v>
      </c>
      <c r="AH123" s="106">
        <v>2399.4575395055022</v>
      </c>
      <c r="AI123" s="106">
        <v>2399.4575395055022</v>
      </c>
      <c r="AJ123" s="106">
        <v>2399.4575395055022</v>
      </c>
      <c r="AK123" s="106">
        <v>2399.4575395055022</v>
      </c>
      <c r="AL123" s="106">
        <v>2399.4575395055022</v>
      </c>
      <c r="AM123" s="106">
        <v>2399.4575395055022</v>
      </c>
      <c r="AN123" s="106">
        <v>2399.4575395055022</v>
      </c>
      <c r="AO123" s="106">
        <v>2399.4575395055022</v>
      </c>
      <c r="AP123" s="106">
        <v>2399.4575395055022</v>
      </c>
      <c r="AQ123" s="106">
        <v>2399.4575395055022</v>
      </c>
      <c r="AR123" s="106">
        <v>2399.4575395055022</v>
      </c>
      <c r="AS123" s="106">
        <v>2399.4575395055022</v>
      </c>
      <c r="AT123" s="106">
        <v>2399.4575395055022</v>
      </c>
      <c r="AU123" s="106">
        <v>2399.4575395055022</v>
      </c>
      <c r="AV123" s="106">
        <v>2399.4575395055022</v>
      </c>
      <c r="AW123" s="106">
        <v>2399.4575395055022</v>
      </c>
      <c r="AX123" s="106">
        <v>2399.4575395055022</v>
      </c>
      <c r="AY123" s="106">
        <v>2399.4575395055022</v>
      </c>
    </row>
    <row r="124" spans="1:52">
      <c r="A124" s="109"/>
      <c r="B124" s="119">
        <v>3</v>
      </c>
      <c r="C124" s="106">
        <v>0</v>
      </c>
      <c r="D124" s="106">
        <v>2.6424609511904009</v>
      </c>
      <c r="E124" s="106">
        <v>0</v>
      </c>
      <c r="F124" s="106">
        <v>0</v>
      </c>
      <c r="G124" s="106">
        <v>0</v>
      </c>
      <c r="H124" s="106">
        <v>0</v>
      </c>
      <c r="I124" s="106">
        <v>328.49205307640705</v>
      </c>
      <c r="J124" s="106">
        <v>619.55588579945697</v>
      </c>
      <c r="K124" s="106">
        <v>605.55274820352633</v>
      </c>
      <c r="L124" s="106">
        <v>619.78652967615903</v>
      </c>
      <c r="M124" s="106">
        <v>205.71360633167365</v>
      </c>
      <c r="N124" s="106">
        <v>0</v>
      </c>
      <c r="O124" s="106">
        <v>0</v>
      </c>
      <c r="P124" s="106">
        <v>0</v>
      </c>
      <c r="Q124" s="106">
        <v>0</v>
      </c>
      <c r="R124" s="106">
        <v>0</v>
      </c>
      <c r="S124" s="106">
        <v>0</v>
      </c>
      <c r="T124" s="106">
        <v>0</v>
      </c>
      <c r="U124" s="106">
        <v>0</v>
      </c>
      <c r="V124" s="106">
        <v>0</v>
      </c>
      <c r="W124" s="106">
        <v>0</v>
      </c>
      <c r="X124" s="106">
        <v>0</v>
      </c>
      <c r="Y124" s="106">
        <v>0</v>
      </c>
      <c r="Z124" s="106">
        <v>0</v>
      </c>
      <c r="AA124" s="106">
        <v>205.16076023506821</v>
      </c>
      <c r="AB124" s="106">
        <v>360.54085174728334</v>
      </c>
      <c r="AC124" s="106">
        <v>1167.9077029700838</v>
      </c>
      <c r="AD124" s="106">
        <v>1673.4554322139677</v>
      </c>
      <c r="AE124" s="106">
        <v>1673.4554322139677</v>
      </c>
      <c r="AF124" s="106">
        <v>1673.4554322139677</v>
      </c>
      <c r="AG124" s="106">
        <v>1673.4554322139677</v>
      </c>
      <c r="AH124" s="106">
        <v>1673.4554322139677</v>
      </c>
      <c r="AI124" s="106">
        <v>1673.4554322139677</v>
      </c>
      <c r="AJ124" s="106">
        <v>1673.4554322139677</v>
      </c>
      <c r="AK124" s="106">
        <v>1673.4554322139677</v>
      </c>
      <c r="AL124" s="106">
        <v>1673.4554322139677</v>
      </c>
      <c r="AM124" s="106">
        <v>1673.4554322139677</v>
      </c>
      <c r="AN124" s="106">
        <v>1673.4554322139677</v>
      </c>
      <c r="AO124" s="106">
        <v>1673.4554322139677</v>
      </c>
      <c r="AP124" s="106">
        <v>1673.4554322139677</v>
      </c>
      <c r="AQ124" s="106">
        <v>1673.4554322139677</v>
      </c>
      <c r="AR124" s="106">
        <v>1673.4554322139677</v>
      </c>
      <c r="AS124" s="106">
        <v>1673.4554322139677</v>
      </c>
      <c r="AT124" s="106">
        <v>1673.4554322139677</v>
      </c>
      <c r="AU124" s="106">
        <v>1673.4554322139677</v>
      </c>
      <c r="AV124" s="106">
        <v>1622.6541590358909</v>
      </c>
      <c r="AW124" s="106">
        <v>1673.4554322139677</v>
      </c>
      <c r="AX124" s="106">
        <v>1673.4554322139677</v>
      </c>
      <c r="AY124" s="106">
        <v>1673.4554322139677</v>
      </c>
    </row>
    <row r="125" spans="1:52">
      <c r="A125" s="109"/>
      <c r="B125" s="119">
        <v>4</v>
      </c>
      <c r="C125" s="106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6">
        <v>0</v>
      </c>
      <c r="J125" s="106">
        <v>0</v>
      </c>
      <c r="K125" s="106">
        <v>0</v>
      </c>
      <c r="L125" s="106">
        <v>0</v>
      </c>
      <c r="M125" s="106">
        <v>0</v>
      </c>
      <c r="N125" s="106">
        <v>0</v>
      </c>
      <c r="O125" s="106">
        <v>0</v>
      </c>
      <c r="P125" s="106">
        <v>0</v>
      </c>
      <c r="Q125" s="106">
        <v>0</v>
      </c>
      <c r="R125" s="106">
        <v>0</v>
      </c>
      <c r="S125" s="106">
        <v>0</v>
      </c>
      <c r="T125" s="106">
        <v>0</v>
      </c>
      <c r="U125" s="106">
        <v>0</v>
      </c>
      <c r="V125" s="106">
        <v>0</v>
      </c>
      <c r="W125" s="106">
        <v>0</v>
      </c>
      <c r="X125" s="106">
        <v>0</v>
      </c>
      <c r="Y125" s="106">
        <v>0</v>
      </c>
      <c r="Z125" s="106">
        <v>0</v>
      </c>
      <c r="AA125" s="106">
        <v>0</v>
      </c>
      <c r="AB125" s="106">
        <v>0</v>
      </c>
      <c r="AC125" s="106">
        <v>0</v>
      </c>
      <c r="AD125" s="106">
        <v>107.534726154233</v>
      </c>
      <c r="AE125" s="106">
        <v>543.11727282955144</v>
      </c>
      <c r="AF125" s="106">
        <v>893.90592793600047</v>
      </c>
      <c r="AG125" s="106">
        <v>893.55671703389737</v>
      </c>
      <c r="AH125" s="106">
        <v>1026.3131666182342</v>
      </c>
      <c r="AI125" s="106">
        <v>1167.1192498716086</v>
      </c>
      <c r="AJ125" s="106">
        <v>1167.1192498716086</v>
      </c>
      <c r="AK125" s="106">
        <v>800.39318112730746</v>
      </c>
      <c r="AL125" s="106">
        <v>639.33805341857567</v>
      </c>
      <c r="AM125" s="106">
        <v>390.01325753757169</v>
      </c>
      <c r="AN125" s="106">
        <v>67.126482221392735</v>
      </c>
      <c r="AO125" s="106">
        <v>693.93532161670578</v>
      </c>
      <c r="AP125" s="106">
        <v>1167.1192498716086</v>
      </c>
      <c r="AQ125" s="106">
        <v>1167.1192498716086</v>
      </c>
      <c r="AR125" s="106">
        <v>1167.1192498716086</v>
      </c>
      <c r="AS125" s="106">
        <v>1167.1192498716086</v>
      </c>
      <c r="AT125" s="106">
        <v>154.5198358610736</v>
      </c>
      <c r="AU125" s="106">
        <v>15.886132364480318</v>
      </c>
      <c r="AV125" s="106">
        <v>0</v>
      </c>
      <c r="AW125" s="106">
        <v>200.68888064708858</v>
      </c>
      <c r="AX125" s="106">
        <v>494.08584314294626</v>
      </c>
      <c r="AY125" s="106">
        <v>431.70990195623813</v>
      </c>
    </row>
    <row r="126" spans="1:52">
      <c r="A126" s="109"/>
      <c r="B126" s="119">
        <v>5</v>
      </c>
      <c r="C126" s="106">
        <v>0</v>
      </c>
      <c r="D126" s="106">
        <v>0</v>
      </c>
      <c r="E126" s="106">
        <v>0</v>
      </c>
      <c r="F126" s="106">
        <v>0</v>
      </c>
      <c r="G126" s="106">
        <v>0</v>
      </c>
      <c r="H126" s="106">
        <v>0</v>
      </c>
      <c r="I126" s="106">
        <v>0</v>
      </c>
      <c r="J126" s="106">
        <v>0</v>
      </c>
      <c r="K126" s="106">
        <v>0</v>
      </c>
      <c r="L126" s="106">
        <v>0</v>
      </c>
      <c r="M126" s="106">
        <v>0</v>
      </c>
      <c r="N126" s="106">
        <v>0</v>
      </c>
      <c r="O126" s="106">
        <v>0</v>
      </c>
      <c r="P126" s="106">
        <v>0</v>
      </c>
      <c r="Q126" s="106">
        <v>0</v>
      </c>
      <c r="R126" s="106">
        <v>0</v>
      </c>
      <c r="S126" s="106">
        <v>0</v>
      </c>
      <c r="T126" s="106">
        <v>0</v>
      </c>
      <c r="U126" s="106">
        <v>0</v>
      </c>
      <c r="V126" s="106">
        <v>0</v>
      </c>
      <c r="W126" s="106">
        <v>0</v>
      </c>
      <c r="X126" s="106">
        <v>0</v>
      </c>
      <c r="Y126" s="106">
        <v>0</v>
      </c>
      <c r="Z126" s="106">
        <v>0</v>
      </c>
      <c r="AA126" s="106">
        <v>0</v>
      </c>
      <c r="AB126" s="106">
        <v>0</v>
      </c>
      <c r="AC126" s="106">
        <v>0</v>
      </c>
      <c r="AD126" s="106">
        <v>0</v>
      </c>
      <c r="AE126" s="106">
        <v>0</v>
      </c>
      <c r="AF126" s="106">
        <v>0</v>
      </c>
      <c r="AG126" s="106">
        <v>0</v>
      </c>
      <c r="AH126" s="106">
        <v>0</v>
      </c>
      <c r="AI126" s="106">
        <v>51.782344781127335</v>
      </c>
      <c r="AJ126" s="106">
        <v>148.09943344371959</v>
      </c>
      <c r="AK126" s="106">
        <v>0</v>
      </c>
      <c r="AL126" s="106">
        <v>0</v>
      </c>
      <c r="AM126" s="106">
        <v>0</v>
      </c>
      <c r="AN126" s="106">
        <v>0</v>
      </c>
      <c r="AO126" s="106">
        <v>0</v>
      </c>
      <c r="AP126" s="106">
        <v>41.971820482368742</v>
      </c>
      <c r="AQ126" s="106">
        <v>305.25727228424017</v>
      </c>
      <c r="AR126" s="106">
        <v>484.88063810197906</v>
      </c>
      <c r="AS126" s="106">
        <v>75.155493910513201</v>
      </c>
      <c r="AT126" s="106">
        <v>0</v>
      </c>
      <c r="AU126" s="106">
        <v>0</v>
      </c>
      <c r="AV126" s="106">
        <v>0</v>
      </c>
      <c r="AW126" s="106">
        <v>0</v>
      </c>
      <c r="AX126" s="106">
        <v>0</v>
      </c>
      <c r="AY126" s="106">
        <v>0</v>
      </c>
    </row>
    <row r="127" spans="1:52">
      <c r="A127" s="109"/>
      <c r="B127" s="119">
        <v>6</v>
      </c>
      <c r="C127" s="106">
        <v>0</v>
      </c>
      <c r="D127" s="106">
        <v>0</v>
      </c>
      <c r="E127" s="106">
        <v>0</v>
      </c>
      <c r="F127" s="106">
        <v>0</v>
      </c>
      <c r="G127" s="106">
        <v>0</v>
      </c>
      <c r="H127" s="106">
        <v>0</v>
      </c>
      <c r="I127" s="106">
        <v>0</v>
      </c>
      <c r="J127" s="106">
        <v>0</v>
      </c>
      <c r="K127" s="106">
        <v>0</v>
      </c>
      <c r="L127" s="106">
        <v>0</v>
      </c>
      <c r="M127" s="106">
        <v>0</v>
      </c>
      <c r="N127" s="106">
        <v>0</v>
      </c>
      <c r="O127" s="106">
        <v>0</v>
      </c>
      <c r="P127" s="106">
        <v>0</v>
      </c>
      <c r="Q127" s="106">
        <v>0</v>
      </c>
      <c r="R127" s="106">
        <v>0</v>
      </c>
      <c r="S127" s="106">
        <v>0</v>
      </c>
      <c r="T127" s="106">
        <v>0</v>
      </c>
      <c r="U127" s="106">
        <v>0</v>
      </c>
      <c r="V127" s="106">
        <v>0</v>
      </c>
      <c r="W127" s="106">
        <v>0</v>
      </c>
      <c r="X127" s="106">
        <v>0</v>
      </c>
      <c r="Y127" s="106">
        <v>0</v>
      </c>
      <c r="Z127" s="106">
        <v>0</v>
      </c>
      <c r="AA127" s="106">
        <v>0</v>
      </c>
      <c r="AB127" s="106">
        <v>0</v>
      </c>
      <c r="AC127" s="106">
        <v>0</v>
      </c>
      <c r="AD127" s="106">
        <v>0</v>
      </c>
      <c r="AE127" s="106">
        <v>0</v>
      </c>
      <c r="AF127" s="106">
        <v>0</v>
      </c>
      <c r="AG127" s="106">
        <v>0</v>
      </c>
      <c r="AH127" s="106">
        <v>0</v>
      </c>
      <c r="AI127" s="106">
        <v>0</v>
      </c>
      <c r="AJ127" s="106">
        <v>0</v>
      </c>
      <c r="AK127" s="106">
        <v>0</v>
      </c>
      <c r="AL127" s="106">
        <v>0</v>
      </c>
      <c r="AM127" s="106">
        <v>0</v>
      </c>
      <c r="AN127" s="106">
        <v>0</v>
      </c>
      <c r="AO127" s="106">
        <v>0</v>
      </c>
      <c r="AP127" s="106">
        <v>0</v>
      </c>
      <c r="AQ127" s="106">
        <v>0</v>
      </c>
      <c r="AR127" s="106">
        <v>0</v>
      </c>
      <c r="AS127" s="106">
        <v>0</v>
      </c>
      <c r="AT127" s="106">
        <v>0</v>
      </c>
      <c r="AU127" s="106">
        <v>0</v>
      </c>
      <c r="AV127" s="106">
        <v>0</v>
      </c>
      <c r="AW127" s="106">
        <v>0</v>
      </c>
      <c r="AX127" s="106">
        <v>0</v>
      </c>
      <c r="AY127" s="106">
        <v>0</v>
      </c>
    </row>
    <row r="128" spans="1:52">
      <c r="A128" s="109"/>
      <c r="B128" s="119">
        <v>7</v>
      </c>
      <c r="C128" s="106">
        <v>0</v>
      </c>
      <c r="D128" s="106">
        <v>0</v>
      </c>
      <c r="E128" s="106">
        <v>0</v>
      </c>
      <c r="F128" s="106">
        <v>0</v>
      </c>
      <c r="G128" s="106">
        <v>0</v>
      </c>
      <c r="H128" s="106">
        <v>0</v>
      </c>
      <c r="I128" s="106">
        <v>0</v>
      </c>
      <c r="J128" s="106">
        <v>0</v>
      </c>
      <c r="K128" s="106">
        <v>0</v>
      </c>
      <c r="L128" s="106">
        <v>0</v>
      </c>
      <c r="M128" s="106">
        <v>0</v>
      </c>
      <c r="N128" s="106">
        <v>0</v>
      </c>
      <c r="O128" s="106">
        <v>0</v>
      </c>
      <c r="P128" s="106">
        <v>0</v>
      </c>
      <c r="Q128" s="106">
        <v>0</v>
      </c>
      <c r="R128" s="106">
        <v>0</v>
      </c>
      <c r="S128" s="106">
        <v>0</v>
      </c>
      <c r="T128" s="106">
        <v>0</v>
      </c>
      <c r="U128" s="106">
        <v>0</v>
      </c>
      <c r="V128" s="106">
        <v>0</v>
      </c>
      <c r="W128" s="106">
        <v>0</v>
      </c>
      <c r="X128" s="106">
        <v>0</v>
      </c>
      <c r="Y128" s="106">
        <v>0</v>
      </c>
      <c r="Z128" s="106">
        <v>0</v>
      </c>
      <c r="AA128" s="106">
        <v>0</v>
      </c>
      <c r="AB128" s="106">
        <v>0</v>
      </c>
      <c r="AC128" s="106">
        <v>0</v>
      </c>
      <c r="AD128" s="106">
        <v>0</v>
      </c>
      <c r="AE128" s="106">
        <v>0</v>
      </c>
      <c r="AF128" s="106">
        <v>0</v>
      </c>
      <c r="AG128" s="106">
        <v>0</v>
      </c>
      <c r="AH128" s="106">
        <v>0</v>
      </c>
      <c r="AI128" s="106">
        <v>0</v>
      </c>
      <c r="AJ128" s="106">
        <v>0</v>
      </c>
      <c r="AK128" s="106">
        <v>0</v>
      </c>
      <c r="AL128" s="106">
        <v>0</v>
      </c>
      <c r="AM128" s="106">
        <v>0</v>
      </c>
      <c r="AN128" s="106">
        <v>0</v>
      </c>
      <c r="AO128" s="106">
        <v>0</v>
      </c>
      <c r="AP128" s="106">
        <v>0</v>
      </c>
      <c r="AQ128" s="106">
        <v>0</v>
      </c>
      <c r="AR128" s="106">
        <v>0</v>
      </c>
      <c r="AS128" s="106">
        <v>0</v>
      </c>
      <c r="AT128" s="106">
        <v>0</v>
      </c>
      <c r="AU128" s="106">
        <v>0</v>
      </c>
      <c r="AV128" s="106">
        <v>0</v>
      </c>
      <c r="AW128" s="106">
        <v>0</v>
      </c>
      <c r="AX128" s="106">
        <v>0</v>
      </c>
      <c r="AY128" s="106">
        <v>0</v>
      </c>
    </row>
    <row r="129" spans="1:51">
      <c r="A129" s="109"/>
      <c r="B129" s="119">
        <v>8</v>
      </c>
      <c r="C129" s="106">
        <v>0</v>
      </c>
      <c r="D129" s="106">
        <v>0</v>
      </c>
      <c r="E129" s="106">
        <v>0</v>
      </c>
      <c r="F129" s="106">
        <v>0</v>
      </c>
      <c r="G129" s="106">
        <v>0</v>
      </c>
      <c r="H129" s="106">
        <v>0</v>
      </c>
      <c r="I129" s="106">
        <v>0</v>
      </c>
      <c r="J129" s="106">
        <v>0</v>
      </c>
      <c r="K129" s="106">
        <v>0</v>
      </c>
      <c r="L129" s="106">
        <v>0</v>
      </c>
      <c r="M129" s="106">
        <v>0</v>
      </c>
      <c r="N129" s="106">
        <v>0</v>
      </c>
      <c r="O129" s="106">
        <v>0</v>
      </c>
      <c r="P129" s="106">
        <v>0</v>
      </c>
      <c r="Q129" s="106">
        <v>0</v>
      </c>
      <c r="R129" s="106">
        <v>0</v>
      </c>
      <c r="S129" s="106">
        <v>0</v>
      </c>
      <c r="T129" s="106">
        <v>0</v>
      </c>
      <c r="U129" s="106">
        <v>0</v>
      </c>
      <c r="V129" s="106">
        <v>0</v>
      </c>
      <c r="W129" s="106">
        <v>0</v>
      </c>
      <c r="X129" s="106">
        <v>0</v>
      </c>
      <c r="Y129" s="106">
        <v>0</v>
      </c>
      <c r="Z129" s="106">
        <v>0</v>
      </c>
      <c r="AA129" s="106">
        <v>0</v>
      </c>
      <c r="AB129" s="106">
        <v>0</v>
      </c>
      <c r="AC129" s="106">
        <v>0</v>
      </c>
      <c r="AD129" s="106">
        <v>0</v>
      </c>
      <c r="AE129" s="106">
        <v>0</v>
      </c>
      <c r="AF129" s="106">
        <v>0</v>
      </c>
      <c r="AG129" s="106">
        <v>0</v>
      </c>
      <c r="AH129" s="106">
        <v>0</v>
      </c>
      <c r="AI129" s="106">
        <v>0</v>
      </c>
      <c r="AJ129" s="106">
        <v>0</v>
      </c>
      <c r="AK129" s="106">
        <v>0</v>
      </c>
      <c r="AL129" s="106">
        <v>0</v>
      </c>
      <c r="AM129" s="106">
        <v>0</v>
      </c>
      <c r="AN129" s="106">
        <v>0</v>
      </c>
      <c r="AO129" s="106">
        <v>0</v>
      </c>
      <c r="AP129" s="106">
        <v>0</v>
      </c>
      <c r="AQ129" s="106">
        <v>0</v>
      </c>
      <c r="AR129" s="106">
        <v>0</v>
      </c>
      <c r="AS129" s="106">
        <v>0</v>
      </c>
      <c r="AT129" s="106">
        <v>0</v>
      </c>
      <c r="AU129" s="106">
        <v>0</v>
      </c>
      <c r="AV129" s="106">
        <v>0</v>
      </c>
      <c r="AW129" s="106">
        <v>0</v>
      </c>
      <c r="AX129" s="106">
        <v>0</v>
      </c>
      <c r="AY129" s="106">
        <v>0</v>
      </c>
    </row>
    <row r="130" spans="1:51">
      <c r="A130" s="109"/>
      <c r="B130" s="119">
        <v>9</v>
      </c>
      <c r="C130" s="106">
        <v>0</v>
      </c>
      <c r="D130" s="106">
        <v>0</v>
      </c>
      <c r="E130" s="106">
        <v>0</v>
      </c>
      <c r="F130" s="106">
        <v>0</v>
      </c>
      <c r="G130" s="106">
        <v>0</v>
      </c>
      <c r="H130" s="106">
        <v>0</v>
      </c>
      <c r="I130" s="106">
        <v>0</v>
      </c>
      <c r="J130" s="106">
        <v>0</v>
      </c>
      <c r="K130" s="106">
        <v>0</v>
      </c>
      <c r="L130" s="106">
        <v>0</v>
      </c>
      <c r="M130" s="106">
        <v>0</v>
      </c>
      <c r="N130" s="106">
        <v>0</v>
      </c>
      <c r="O130" s="106">
        <v>0</v>
      </c>
      <c r="P130" s="106">
        <v>0</v>
      </c>
      <c r="Q130" s="106">
        <v>0</v>
      </c>
      <c r="R130" s="106">
        <v>0</v>
      </c>
      <c r="S130" s="106">
        <v>0</v>
      </c>
      <c r="T130" s="106">
        <v>0</v>
      </c>
      <c r="U130" s="106">
        <v>0</v>
      </c>
      <c r="V130" s="106">
        <v>0</v>
      </c>
      <c r="W130" s="106">
        <v>0</v>
      </c>
      <c r="X130" s="106">
        <v>0</v>
      </c>
      <c r="Y130" s="106">
        <v>0</v>
      </c>
      <c r="Z130" s="106">
        <v>0</v>
      </c>
      <c r="AA130" s="106">
        <v>0</v>
      </c>
      <c r="AB130" s="106">
        <v>0</v>
      </c>
      <c r="AC130" s="106">
        <v>0</v>
      </c>
      <c r="AD130" s="106">
        <v>0</v>
      </c>
      <c r="AE130" s="106">
        <v>0</v>
      </c>
      <c r="AF130" s="106">
        <v>0</v>
      </c>
      <c r="AG130" s="106">
        <v>0</v>
      </c>
      <c r="AH130" s="106">
        <v>0</v>
      </c>
      <c r="AI130" s="106">
        <v>0</v>
      </c>
      <c r="AJ130" s="106">
        <v>0</v>
      </c>
      <c r="AK130" s="106">
        <v>0</v>
      </c>
      <c r="AL130" s="106">
        <v>0</v>
      </c>
      <c r="AM130" s="106">
        <v>0</v>
      </c>
      <c r="AN130" s="106">
        <v>0</v>
      </c>
      <c r="AO130" s="106">
        <v>0</v>
      </c>
      <c r="AP130" s="106">
        <v>0</v>
      </c>
      <c r="AQ130" s="106">
        <v>0</v>
      </c>
      <c r="AR130" s="106">
        <v>0</v>
      </c>
      <c r="AS130" s="106">
        <v>0</v>
      </c>
      <c r="AT130" s="106">
        <v>0</v>
      </c>
      <c r="AU130" s="106">
        <v>0</v>
      </c>
      <c r="AV130" s="106">
        <v>0</v>
      </c>
      <c r="AW130" s="106">
        <v>0</v>
      </c>
      <c r="AX130" s="106">
        <v>0</v>
      </c>
      <c r="AY130" s="106">
        <v>0</v>
      </c>
    </row>
    <row r="131" spans="1:51">
      <c r="A131" s="109"/>
      <c r="B131" s="119">
        <v>10</v>
      </c>
      <c r="C131" s="106">
        <v>0</v>
      </c>
      <c r="D131" s="106">
        <v>0</v>
      </c>
      <c r="E131" s="106">
        <v>0</v>
      </c>
      <c r="F131" s="106">
        <v>0</v>
      </c>
      <c r="G131" s="106">
        <v>0</v>
      </c>
      <c r="H131" s="106">
        <v>0</v>
      </c>
      <c r="I131" s="106">
        <v>0</v>
      </c>
      <c r="J131" s="106">
        <v>0</v>
      </c>
      <c r="K131" s="106">
        <v>0</v>
      </c>
      <c r="L131" s="106">
        <v>0</v>
      </c>
      <c r="M131" s="106">
        <v>0</v>
      </c>
      <c r="N131" s="106">
        <v>0</v>
      </c>
      <c r="O131" s="106">
        <v>0</v>
      </c>
      <c r="P131" s="106">
        <v>0</v>
      </c>
      <c r="Q131" s="106">
        <v>0</v>
      </c>
      <c r="R131" s="106">
        <v>0</v>
      </c>
      <c r="S131" s="106">
        <v>0</v>
      </c>
      <c r="T131" s="106">
        <v>0</v>
      </c>
      <c r="U131" s="106">
        <v>0</v>
      </c>
      <c r="V131" s="106">
        <v>0</v>
      </c>
      <c r="W131" s="106">
        <v>0</v>
      </c>
      <c r="X131" s="106">
        <v>0</v>
      </c>
      <c r="Y131" s="106">
        <v>0</v>
      </c>
      <c r="Z131" s="106">
        <v>0</v>
      </c>
      <c r="AA131" s="106">
        <v>0</v>
      </c>
      <c r="AB131" s="106">
        <v>0</v>
      </c>
      <c r="AC131" s="106">
        <v>0</v>
      </c>
      <c r="AD131" s="106">
        <v>0</v>
      </c>
      <c r="AE131" s="106">
        <v>0</v>
      </c>
      <c r="AF131" s="106">
        <v>0</v>
      </c>
      <c r="AG131" s="106">
        <v>0</v>
      </c>
      <c r="AH131" s="106">
        <v>0</v>
      </c>
      <c r="AI131" s="106">
        <v>0</v>
      </c>
      <c r="AJ131" s="106">
        <v>0</v>
      </c>
      <c r="AK131" s="106">
        <v>0</v>
      </c>
      <c r="AL131" s="106">
        <v>0</v>
      </c>
      <c r="AM131" s="106">
        <v>0</v>
      </c>
      <c r="AN131" s="106">
        <v>0</v>
      </c>
      <c r="AO131" s="106">
        <v>0</v>
      </c>
      <c r="AP131" s="106">
        <v>0</v>
      </c>
      <c r="AQ131" s="106">
        <v>0</v>
      </c>
      <c r="AR131" s="106">
        <v>0</v>
      </c>
      <c r="AS131" s="106">
        <v>0</v>
      </c>
      <c r="AT131" s="106">
        <v>0</v>
      </c>
      <c r="AU131" s="106">
        <v>0</v>
      </c>
      <c r="AV131" s="106">
        <v>0</v>
      </c>
      <c r="AW131" s="106">
        <v>0</v>
      </c>
      <c r="AX131" s="106">
        <v>0</v>
      </c>
      <c r="AY131" s="106">
        <v>0</v>
      </c>
    </row>
    <row r="132" spans="1:51">
      <c r="A132" s="109"/>
      <c r="B132" s="119">
        <v>11</v>
      </c>
      <c r="C132" s="106">
        <v>0</v>
      </c>
      <c r="D132" s="106">
        <v>0</v>
      </c>
      <c r="E132" s="106">
        <v>0</v>
      </c>
      <c r="F132" s="106">
        <v>0</v>
      </c>
      <c r="G132" s="106">
        <v>0</v>
      </c>
      <c r="H132" s="106">
        <v>0</v>
      </c>
      <c r="I132" s="106">
        <v>0</v>
      </c>
      <c r="J132" s="106">
        <v>0</v>
      </c>
      <c r="K132" s="106">
        <v>0</v>
      </c>
      <c r="L132" s="106">
        <v>0</v>
      </c>
      <c r="M132" s="106">
        <v>0</v>
      </c>
      <c r="N132" s="106">
        <v>0</v>
      </c>
      <c r="O132" s="106">
        <v>0</v>
      </c>
      <c r="P132" s="106">
        <v>0</v>
      </c>
      <c r="Q132" s="106">
        <v>0</v>
      </c>
      <c r="R132" s="106">
        <v>0</v>
      </c>
      <c r="S132" s="106">
        <v>0</v>
      </c>
      <c r="T132" s="106">
        <v>0</v>
      </c>
      <c r="U132" s="106">
        <v>0</v>
      </c>
      <c r="V132" s="106">
        <v>0</v>
      </c>
      <c r="W132" s="106">
        <v>0</v>
      </c>
      <c r="X132" s="106">
        <v>0</v>
      </c>
      <c r="Y132" s="106">
        <v>0</v>
      </c>
      <c r="Z132" s="106">
        <v>0</v>
      </c>
      <c r="AA132" s="106">
        <v>0</v>
      </c>
      <c r="AB132" s="106">
        <v>0</v>
      </c>
      <c r="AC132" s="106">
        <v>0</v>
      </c>
      <c r="AD132" s="106">
        <v>0</v>
      </c>
      <c r="AE132" s="106">
        <v>0</v>
      </c>
      <c r="AF132" s="106">
        <v>0</v>
      </c>
      <c r="AG132" s="106">
        <v>0</v>
      </c>
      <c r="AH132" s="106">
        <v>0</v>
      </c>
      <c r="AI132" s="106">
        <v>0</v>
      </c>
      <c r="AJ132" s="106">
        <v>0</v>
      </c>
      <c r="AK132" s="106">
        <v>0</v>
      </c>
      <c r="AL132" s="106">
        <v>0</v>
      </c>
      <c r="AM132" s="106">
        <v>0</v>
      </c>
      <c r="AN132" s="106">
        <v>0</v>
      </c>
      <c r="AO132" s="106">
        <v>0</v>
      </c>
      <c r="AP132" s="106">
        <v>0</v>
      </c>
      <c r="AQ132" s="106">
        <v>0</v>
      </c>
      <c r="AR132" s="106">
        <v>0</v>
      </c>
      <c r="AS132" s="106">
        <v>0</v>
      </c>
      <c r="AT132" s="106">
        <v>0</v>
      </c>
      <c r="AU132" s="106">
        <v>0</v>
      </c>
      <c r="AV132" s="106">
        <v>0</v>
      </c>
      <c r="AW132" s="106">
        <v>0</v>
      </c>
      <c r="AX132" s="106">
        <v>0</v>
      </c>
      <c r="AY132" s="106">
        <v>0</v>
      </c>
    </row>
    <row r="133" spans="1:51">
      <c r="A133" s="109"/>
      <c r="B133" s="119">
        <v>12</v>
      </c>
      <c r="C133" s="106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6">
        <v>0</v>
      </c>
      <c r="J133" s="106">
        <v>0</v>
      </c>
      <c r="K133" s="106">
        <v>0</v>
      </c>
      <c r="L133" s="106">
        <v>0</v>
      </c>
      <c r="M133" s="106">
        <v>0</v>
      </c>
      <c r="N133" s="106">
        <v>0</v>
      </c>
      <c r="O133" s="106">
        <v>0</v>
      </c>
      <c r="P133" s="106">
        <v>0</v>
      </c>
      <c r="Q133" s="106">
        <v>0</v>
      </c>
      <c r="R133" s="106">
        <v>0</v>
      </c>
      <c r="S133" s="106">
        <v>0</v>
      </c>
      <c r="T133" s="106">
        <v>0</v>
      </c>
      <c r="U133" s="106">
        <v>0</v>
      </c>
      <c r="V133" s="106">
        <v>0</v>
      </c>
      <c r="W133" s="106">
        <v>0</v>
      </c>
      <c r="X133" s="106">
        <v>0</v>
      </c>
      <c r="Y133" s="106">
        <v>0</v>
      </c>
      <c r="Z133" s="106">
        <v>0</v>
      </c>
      <c r="AA133" s="106">
        <v>0</v>
      </c>
      <c r="AB133" s="106">
        <v>0</v>
      </c>
      <c r="AC133" s="106">
        <v>0</v>
      </c>
      <c r="AD133" s="106">
        <v>0</v>
      </c>
      <c r="AE133" s="106">
        <v>0</v>
      </c>
      <c r="AF133" s="106">
        <v>0</v>
      </c>
      <c r="AG133" s="106">
        <v>0</v>
      </c>
      <c r="AH133" s="106">
        <v>0</v>
      </c>
      <c r="AI133" s="106">
        <v>0</v>
      </c>
      <c r="AJ133" s="106">
        <v>0</v>
      </c>
      <c r="AK133" s="106">
        <v>0</v>
      </c>
      <c r="AL133" s="106">
        <v>0</v>
      </c>
      <c r="AM133" s="106">
        <v>0</v>
      </c>
      <c r="AN133" s="106">
        <v>0</v>
      </c>
      <c r="AO133" s="106">
        <v>0</v>
      </c>
      <c r="AP133" s="106">
        <v>0</v>
      </c>
      <c r="AQ133" s="106">
        <v>0</v>
      </c>
      <c r="AR133" s="106">
        <v>0</v>
      </c>
      <c r="AS133" s="106">
        <v>0</v>
      </c>
      <c r="AT133" s="106">
        <v>0</v>
      </c>
      <c r="AU133" s="106">
        <v>0</v>
      </c>
      <c r="AV133" s="106">
        <v>0</v>
      </c>
      <c r="AW133" s="106">
        <v>0</v>
      </c>
      <c r="AX133" s="106">
        <v>0</v>
      </c>
      <c r="AY133" s="106">
        <v>0</v>
      </c>
    </row>
    <row r="134" spans="1:51">
      <c r="A134" s="109"/>
      <c r="B134" s="120">
        <v>13</v>
      </c>
      <c r="C134" s="106">
        <v>0</v>
      </c>
      <c r="D134" s="106">
        <v>0</v>
      </c>
      <c r="E134" s="106">
        <v>0</v>
      </c>
      <c r="F134" s="106">
        <v>0</v>
      </c>
      <c r="G134" s="106">
        <v>0</v>
      </c>
      <c r="H134" s="106">
        <v>0</v>
      </c>
      <c r="I134" s="106">
        <v>0</v>
      </c>
      <c r="J134" s="106">
        <v>0</v>
      </c>
      <c r="K134" s="106">
        <v>0</v>
      </c>
      <c r="L134" s="106">
        <v>0</v>
      </c>
      <c r="M134" s="106">
        <v>0</v>
      </c>
      <c r="N134" s="106">
        <v>0</v>
      </c>
      <c r="O134" s="106">
        <v>0</v>
      </c>
      <c r="P134" s="106">
        <v>0</v>
      </c>
      <c r="Q134" s="106">
        <v>0</v>
      </c>
      <c r="R134" s="106">
        <v>0</v>
      </c>
      <c r="S134" s="106">
        <v>0</v>
      </c>
      <c r="T134" s="106">
        <v>0</v>
      </c>
      <c r="U134" s="106">
        <v>0</v>
      </c>
      <c r="V134" s="106">
        <v>0</v>
      </c>
      <c r="W134" s="106">
        <v>0</v>
      </c>
      <c r="X134" s="106">
        <v>0</v>
      </c>
      <c r="Y134" s="106">
        <v>0</v>
      </c>
      <c r="Z134" s="106">
        <v>0</v>
      </c>
      <c r="AA134" s="106">
        <v>0</v>
      </c>
      <c r="AB134" s="106">
        <v>0</v>
      </c>
      <c r="AC134" s="106">
        <v>0</v>
      </c>
      <c r="AD134" s="106">
        <v>0</v>
      </c>
      <c r="AE134" s="106">
        <v>0</v>
      </c>
      <c r="AF134" s="106">
        <v>0</v>
      </c>
      <c r="AG134" s="106">
        <v>0</v>
      </c>
      <c r="AH134" s="106">
        <v>0</v>
      </c>
      <c r="AI134" s="106">
        <v>0</v>
      </c>
      <c r="AJ134" s="106">
        <v>0</v>
      </c>
      <c r="AK134" s="106">
        <v>0</v>
      </c>
      <c r="AL134" s="106">
        <v>0</v>
      </c>
      <c r="AM134" s="106">
        <v>0</v>
      </c>
      <c r="AN134" s="106">
        <v>0</v>
      </c>
      <c r="AO134" s="106">
        <v>0</v>
      </c>
      <c r="AP134" s="106">
        <v>0</v>
      </c>
      <c r="AQ134" s="106">
        <v>0</v>
      </c>
      <c r="AR134" s="106">
        <v>0</v>
      </c>
      <c r="AS134" s="106">
        <v>0</v>
      </c>
      <c r="AT134" s="106">
        <v>0</v>
      </c>
      <c r="AU134" s="106">
        <v>0</v>
      </c>
      <c r="AV134" s="106">
        <v>0</v>
      </c>
      <c r="AW134" s="106">
        <v>0</v>
      </c>
      <c r="AX134" s="106">
        <v>0</v>
      </c>
      <c r="AY134" s="106">
        <v>0</v>
      </c>
    </row>
    <row r="135" spans="1:51">
      <c r="A135" s="109"/>
      <c r="B135" s="120">
        <v>14</v>
      </c>
      <c r="C135" s="106">
        <v>0</v>
      </c>
      <c r="D135" s="106">
        <v>0</v>
      </c>
      <c r="E135" s="106">
        <v>0</v>
      </c>
      <c r="F135" s="106">
        <v>0</v>
      </c>
      <c r="G135" s="106">
        <v>0</v>
      </c>
      <c r="H135" s="106">
        <v>0</v>
      </c>
      <c r="I135" s="106">
        <v>0</v>
      </c>
      <c r="J135" s="106">
        <v>0</v>
      </c>
      <c r="K135" s="106">
        <v>0</v>
      </c>
      <c r="L135" s="106">
        <v>0</v>
      </c>
      <c r="M135" s="106">
        <v>0</v>
      </c>
      <c r="N135" s="106">
        <v>0</v>
      </c>
      <c r="O135" s="106">
        <v>0</v>
      </c>
      <c r="P135" s="106">
        <v>0</v>
      </c>
      <c r="Q135" s="106">
        <v>0</v>
      </c>
      <c r="R135" s="106">
        <v>0</v>
      </c>
      <c r="S135" s="106">
        <v>0</v>
      </c>
      <c r="T135" s="106">
        <v>0</v>
      </c>
      <c r="U135" s="106">
        <v>0</v>
      </c>
      <c r="V135" s="106">
        <v>0</v>
      </c>
      <c r="W135" s="106">
        <v>0</v>
      </c>
      <c r="X135" s="106">
        <v>0</v>
      </c>
      <c r="Y135" s="106">
        <v>0</v>
      </c>
      <c r="Z135" s="106">
        <v>0</v>
      </c>
      <c r="AA135" s="106">
        <v>0</v>
      </c>
      <c r="AB135" s="106">
        <v>0</v>
      </c>
      <c r="AC135" s="106">
        <v>0</v>
      </c>
      <c r="AD135" s="106">
        <v>0</v>
      </c>
      <c r="AE135" s="106">
        <v>0</v>
      </c>
      <c r="AF135" s="106">
        <v>0</v>
      </c>
      <c r="AG135" s="106">
        <v>0</v>
      </c>
      <c r="AH135" s="106">
        <v>0</v>
      </c>
      <c r="AI135" s="106">
        <v>0</v>
      </c>
      <c r="AJ135" s="106">
        <v>0</v>
      </c>
      <c r="AK135" s="106">
        <v>0</v>
      </c>
      <c r="AL135" s="106">
        <v>0</v>
      </c>
      <c r="AM135" s="106">
        <v>0</v>
      </c>
      <c r="AN135" s="106">
        <v>0</v>
      </c>
      <c r="AO135" s="106">
        <v>0</v>
      </c>
      <c r="AP135" s="106">
        <v>0</v>
      </c>
      <c r="AQ135" s="106">
        <v>0</v>
      </c>
      <c r="AR135" s="106">
        <v>0</v>
      </c>
      <c r="AS135" s="106">
        <v>0</v>
      </c>
      <c r="AT135" s="106">
        <v>0</v>
      </c>
      <c r="AU135" s="106">
        <v>0</v>
      </c>
      <c r="AV135" s="106">
        <v>0</v>
      </c>
      <c r="AW135" s="106">
        <v>0</v>
      </c>
      <c r="AX135" s="106">
        <v>0</v>
      </c>
      <c r="AY135" s="106">
        <v>0</v>
      </c>
    </row>
    <row r="136" spans="1:51">
      <c r="A136" s="109"/>
      <c r="B136" s="120">
        <v>15</v>
      </c>
      <c r="C136" s="106">
        <v>0</v>
      </c>
      <c r="D136" s="106">
        <v>0</v>
      </c>
      <c r="E136" s="106">
        <v>0</v>
      </c>
      <c r="F136" s="106">
        <v>0</v>
      </c>
      <c r="G136" s="106">
        <v>0</v>
      </c>
      <c r="H136" s="106">
        <v>0</v>
      </c>
      <c r="I136" s="106">
        <v>0</v>
      </c>
      <c r="J136" s="106">
        <v>0</v>
      </c>
      <c r="K136" s="106">
        <v>0</v>
      </c>
      <c r="L136" s="106">
        <v>0</v>
      </c>
      <c r="M136" s="106">
        <v>0</v>
      </c>
      <c r="N136" s="106">
        <v>0</v>
      </c>
      <c r="O136" s="106">
        <v>0</v>
      </c>
      <c r="P136" s="106">
        <v>0</v>
      </c>
      <c r="Q136" s="106">
        <v>0</v>
      </c>
      <c r="R136" s="106">
        <v>0</v>
      </c>
      <c r="S136" s="106">
        <v>0</v>
      </c>
      <c r="T136" s="106">
        <v>0</v>
      </c>
      <c r="U136" s="106">
        <v>0</v>
      </c>
      <c r="V136" s="106">
        <v>0</v>
      </c>
      <c r="W136" s="106">
        <v>0</v>
      </c>
      <c r="X136" s="106">
        <v>0</v>
      </c>
      <c r="Y136" s="106">
        <v>0</v>
      </c>
      <c r="Z136" s="106">
        <v>0</v>
      </c>
      <c r="AA136" s="106">
        <v>0</v>
      </c>
      <c r="AB136" s="106">
        <v>0</v>
      </c>
      <c r="AC136" s="106">
        <v>0</v>
      </c>
      <c r="AD136" s="106">
        <v>0</v>
      </c>
      <c r="AE136" s="106">
        <v>0</v>
      </c>
      <c r="AF136" s="106">
        <v>0</v>
      </c>
      <c r="AG136" s="106">
        <v>0</v>
      </c>
      <c r="AH136" s="106">
        <v>0</v>
      </c>
      <c r="AI136" s="106">
        <v>0</v>
      </c>
      <c r="AJ136" s="106">
        <v>0</v>
      </c>
      <c r="AK136" s="106">
        <v>0</v>
      </c>
      <c r="AL136" s="106">
        <v>0</v>
      </c>
      <c r="AM136" s="106">
        <v>0</v>
      </c>
      <c r="AN136" s="106">
        <v>0</v>
      </c>
      <c r="AO136" s="106">
        <v>0</v>
      </c>
      <c r="AP136" s="106">
        <v>0</v>
      </c>
      <c r="AQ136" s="106">
        <v>0</v>
      </c>
      <c r="AR136" s="106">
        <v>0</v>
      </c>
      <c r="AS136" s="106">
        <v>0</v>
      </c>
      <c r="AT136" s="106">
        <v>0</v>
      </c>
      <c r="AU136" s="106">
        <v>0</v>
      </c>
      <c r="AV136" s="106">
        <v>0</v>
      </c>
      <c r="AW136" s="106">
        <v>0</v>
      </c>
      <c r="AX136" s="106">
        <v>0</v>
      </c>
      <c r="AY136" s="106">
        <v>0</v>
      </c>
    </row>
    <row r="137" spans="1:51">
      <c r="A137" s="109"/>
      <c r="B137" s="120">
        <v>16</v>
      </c>
      <c r="C137" s="106">
        <v>0</v>
      </c>
      <c r="D137" s="106">
        <v>0</v>
      </c>
      <c r="E137" s="106">
        <v>0</v>
      </c>
      <c r="F137" s="106">
        <v>0</v>
      </c>
      <c r="G137" s="106">
        <v>0</v>
      </c>
      <c r="H137" s="106">
        <v>0</v>
      </c>
      <c r="I137" s="106">
        <v>0</v>
      </c>
      <c r="J137" s="106">
        <v>0</v>
      </c>
      <c r="K137" s="106">
        <v>0</v>
      </c>
      <c r="L137" s="106">
        <v>0</v>
      </c>
      <c r="M137" s="106">
        <v>0</v>
      </c>
      <c r="N137" s="106">
        <v>0</v>
      </c>
      <c r="O137" s="106">
        <v>0</v>
      </c>
      <c r="P137" s="106">
        <v>0</v>
      </c>
      <c r="Q137" s="106">
        <v>0</v>
      </c>
      <c r="R137" s="106">
        <v>0</v>
      </c>
      <c r="S137" s="106">
        <v>0</v>
      </c>
      <c r="T137" s="106">
        <v>0</v>
      </c>
      <c r="U137" s="106">
        <v>0</v>
      </c>
      <c r="V137" s="106">
        <v>0</v>
      </c>
      <c r="W137" s="106">
        <v>0</v>
      </c>
      <c r="X137" s="106">
        <v>0</v>
      </c>
      <c r="Y137" s="106">
        <v>0</v>
      </c>
      <c r="Z137" s="106">
        <v>0</v>
      </c>
      <c r="AA137" s="106">
        <v>0</v>
      </c>
      <c r="AB137" s="106">
        <v>0</v>
      </c>
      <c r="AC137" s="106">
        <v>0</v>
      </c>
      <c r="AD137" s="106">
        <v>0</v>
      </c>
      <c r="AE137" s="106">
        <v>0</v>
      </c>
      <c r="AF137" s="106">
        <v>0</v>
      </c>
      <c r="AG137" s="106">
        <v>0</v>
      </c>
      <c r="AH137" s="106">
        <v>0</v>
      </c>
      <c r="AI137" s="106">
        <v>0</v>
      </c>
      <c r="AJ137" s="106">
        <v>0</v>
      </c>
      <c r="AK137" s="106">
        <v>0</v>
      </c>
      <c r="AL137" s="106">
        <v>0</v>
      </c>
      <c r="AM137" s="106">
        <v>0</v>
      </c>
      <c r="AN137" s="106">
        <v>0</v>
      </c>
      <c r="AO137" s="106">
        <v>0</v>
      </c>
      <c r="AP137" s="106">
        <v>0</v>
      </c>
      <c r="AQ137" s="106">
        <v>0</v>
      </c>
      <c r="AR137" s="106">
        <v>0</v>
      </c>
      <c r="AS137" s="106">
        <v>0</v>
      </c>
      <c r="AT137" s="106">
        <v>0</v>
      </c>
      <c r="AU137" s="106">
        <v>0</v>
      </c>
      <c r="AV137" s="106">
        <v>0</v>
      </c>
      <c r="AW137" s="106">
        <v>0</v>
      </c>
      <c r="AX137" s="106">
        <v>0</v>
      </c>
      <c r="AY137" s="106">
        <v>0</v>
      </c>
    </row>
    <row r="138" spans="1:51">
      <c r="A138" s="109"/>
      <c r="B138" s="120">
        <v>17</v>
      </c>
      <c r="C138" s="106">
        <v>0</v>
      </c>
      <c r="D138" s="106">
        <v>0</v>
      </c>
      <c r="E138" s="106">
        <v>0</v>
      </c>
      <c r="F138" s="106">
        <v>0</v>
      </c>
      <c r="G138" s="106">
        <v>0</v>
      </c>
      <c r="H138" s="106">
        <v>0</v>
      </c>
      <c r="I138" s="106">
        <v>0</v>
      </c>
      <c r="J138" s="106">
        <v>0</v>
      </c>
      <c r="K138" s="106">
        <v>0</v>
      </c>
      <c r="L138" s="106">
        <v>0</v>
      </c>
      <c r="M138" s="106">
        <v>0</v>
      </c>
      <c r="N138" s="106">
        <v>0</v>
      </c>
      <c r="O138" s="106">
        <v>0</v>
      </c>
      <c r="P138" s="106">
        <v>0</v>
      </c>
      <c r="Q138" s="106">
        <v>0</v>
      </c>
      <c r="R138" s="106">
        <v>0</v>
      </c>
      <c r="S138" s="106">
        <v>0</v>
      </c>
      <c r="T138" s="106">
        <v>0</v>
      </c>
      <c r="U138" s="106">
        <v>0</v>
      </c>
      <c r="V138" s="106">
        <v>0</v>
      </c>
      <c r="W138" s="106">
        <v>0</v>
      </c>
      <c r="X138" s="106">
        <v>0</v>
      </c>
      <c r="Y138" s="106">
        <v>0</v>
      </c>
      <c r="Z138" s="106">
        <v>0</v>
      </c>
      <c r="AA138" s="106">
        <v>0</v>
      </c>
      <c r="AB138" s="106">
        <v>0</v>
      </c>
      <c r="AC138" s="106">
        <v>0</v>
      </c>
      <c r="AD138" s="106">
        <v>0</v>
      </c>
      <c r="AE138" s="106">
        <v>0</v>
      </c>
      <c r="AF138" s="106">
        <v>0</v>
      </c>
      <c r="AG138" s="106">
        <v>0</v>
      </c>
      <c r="AH138" s="106">
        <v>0</v>
      </c>
      <c r="AI138" s="106">
        <v>0</v>
      </c>
      <c r="AJ138" s="106">
        <v>0</v>
      </c>
      <c r="AK138" s="106">
        <v>0</v>
      </c>
      <c r="AL138" s="106">
        <v>0</v>
      </c>
      <c r="AM138" s="106">
        <v>0</v>
      </c>
      <c r="AN138" s="106">
        <v>0</v>
      </c>
      <c r="AO138" s="106">
        <v>0</v>
      </c>
      <c r="AP138" s="106">
        <v>0</v>
      </c>
      <c r="AQ138" s="106">
        <v>0</v>
      </c>
      <c r="AR138" s="106">
        <v>0</v>
      </c>
      <c r="AS138" s="106">
        <v>0</v>
      </c>
      <c r="AT138" s="106">
        <v>0</v>
      </c>
      <c r="AU138" s="106">
        <v>0</v>
      </c>
      <c r="AV138" s="106">
        <v>0</v>
      </c>
      <c r="AW138" s="106">
        <v>0</v>
      </c>
      <c r="AX138" s="106">
        <v>0</v>
      </c>
      <c r="AY138" s="106">
        <v>0</v>
      </c>
    </row>
    <row r="139" spans="1:51">
      <c r="A139" s="109"/>
      <c r="B139" s="120">
        <v>18</v>
      </c>
      <c r="C139" s="106">
        <v>0</v>
      </c>
      <c r="D139" s="106">
        <v>0</v>
      </c>
      <c r="E139" s="106">
        <v>0</v>
      </c>
      <c r="F139" s="106">
        <v>0</v>
      </c>
      <c r="G139" s="106">
        <v>0</v>
      </c>
      <c r="H139" s="106">
        <v>0</v>
      </c>
      <c r="I139" s="106">
        <v>0</v>
      </c>
      <c r="J139" s="106">
        <v>0</v>
      </c>
      <c r="K139" s="106">
        <v>0</v>
      </c>
      <c r="L139" s="106">
        <v>0</v>
      </c>
      <c r="M139" s="106">
        <v>0</v>
      </c>
      <c r="N139" s="106">
        <v>0</v>
      </c>
      <c r="O139" s="106">
        <v>0</v>
      </c>
      <c r="P139" s="106">
        <v>0</v>
      </c>
      <c r="Q139" s="106">
        <v>0</v>
      </c>
      <c r="R139" s="106">
        <v>0</v>
      </c>
      <c r="S139" s="106">
        <v>0</v>
      </c>
      <c r="T139" s="106">
        <v>0</v>
      </c>
      <c r="U139" s="106">
        <v>0</v>
      </c>
      <c r="V139" s="106">
        <v>0</v>
      </c>
      <c r="W139" s="106">
        <v>0</v>
      </c>
      <c r="X139" s="106">
        <v>0</v>
      </c>
      <c r="Y139" s="106">
        <v>0</v>
      </c>
      <c r="Z139" s="106">
        <v>0</v>
      </c>
      <c r="AA139" s="106">
        <v>0</v>
      </c>
      <c r="AB139" s="106">
        <v>0</v>
      </c>
      <c r="AC139" s="106">
        <v>0</v>
      </c>
      <c r="AD139" s="106">
        <v>0</v>
      </c>
      <c r="AE139" s="106">
        <v>0</v>
      </c>
      <c r="AF139" s="106">
        <v>0</v>
      </c>
      <c r="AG139" s="106">
        <v>0</v>
      </c>
      <c r="AH139" s="106">
        <v>0</v>
      </c>
      <c r="AI139" s="106">
        <v>0</v>
      </c>
      <c r="AJ139" s="106">
        <v>0</v>
      </c>
      <c r="AK139" s="106">
        <v>0</v>
      </c>
      <c r="AL139" s="106">
        <v>0</v>
      </c>
      <c r="AM139" s="106">
        <v>0</v>
      </c>
      <c r="AN139" s="106">
        <v>0</v>
      </c>
      <c r="AO139" s="106">
        <v>0</v>
      </c>
      <c r="AP139" s="106">
        <v>0</v>
      </c>
      <c r="AQ139" s="106">
        <v>0</v>
      </c>
      <c r="AR139" s="106">
        <v>0</v>
      </c>
      <c r="AS139" s="106">
        <v>0</v>
      </c>
      <c r="AT139" s="106">
        <v>0</v>
      </c>
      <c r="AU139" s="106">
        <v>0</v>
      </c>
      <c r="AV139" s="106">
        <v>0</v>
      </c>
      <c r="AW139" s="106">
        <v>0</v>
      </c>
      <c r="AX139" s="106">
        <v>0</v>
      </c>
      <c r="AY139" s="106">
        <v>0</v>
      </c>
    </row>
    <row r="140" spans="1:51">
      <c r="A140" s="109"/>
      <c r="B140" s="120">
        <v>19</v>
      </c>
      <c r="C140" s="106">
        <v>0</v>
      </c>
      <c r="D140" s="106">
        <v>0</v>
      </c>
      <c r="E140" s="106">
        <v>0</v>
      </c>
      <c r="F140" s="106">
        <v>0</v>
      </c>
      <c r="G140" s="106">
        <v>0</v>
      </c>
      <c r="H140" s="106">
        <v>0</v>
      </c>
      <c r="I140" s="106">
        <v>0</v>
      </c>
      <c r="J140" s="106">
        <v>0</v>
      </c>
      <c r="K140" s="106">
        <v>0</v>
      </c>
      <c r="L140" s="106">
        <v>0</v>
      </c>
      <c r="M140" s="106">
        <v>0</v>
      </c>
      <c r="N140" s="106">
        <v>0</v>
      </c>
      <c r="O140" s="106">
        <v>0</v>
      </c>
      <c r="P140" s="106">
        <v>0</v>
      </c>
      <c r="Q140" s="106">
        <v>0</v>
      </c>
      <c r="R140" s="106">
        <v>0</v>
      </c>
      <c r="S140" s="106">
        <v>0</v>
      </c>
      <c r="T140" s="106">
        <v>0</v>
      </c>
      <c r="U140" s="106">
        <v>0</v>
      </c>
      <c r="V140" s="106">
        <v>0</v>
      </c>
      <c r="W140" s="106">
        <v>0</v>
      </c>
      <c r="X140" s="106">
        <v>0</v>
      </c>
      <c r="Y140" s="106">
        <v>0</v>
      </c>
      <c r="Z140" s="106">
        <v>0</v>
      </c>
      <c r="AA140" s="106">
        <v>0</v>
      </c>
      <c r="AB140" s="106">
        <v>0</v>
      </c>
      <c r="AC140" s="106">
        <v>0</v>
      </c>
      <c r="AD140" s="106">
        <v>0</v>
      </c>
      <c r="AE140" s="106">
        <v>0</v>
      </c>
      <c r="AF140" s="106">
        <v>0</v>
      </c>
      <c r="AG140" s="106">
        <v>0</v>
      </c>
      <c r="AH140" s="106">
        <v>0</v>
      </c>
      <c r="AI140" s="106">
        <v>0</v>
      </c>
      <c r="AJ140" s="106">
        <v>0</v>
      </c>
      <c r="AK140" s="106">
        <v>0</v>
      </c>
      <c r="AL140" s="106">
        <v>0</v>
      </c>
      <c r="AM140" s="106">
        <v>0</v>
      </c>
      <c r="AN140" s="106">
        <v>0</v>
      </c>
      <c r="AO140" s="106">
        <v>0</v>
      </c>
      <c r="AP140" s="106">
        <v>0</v>
      </c>
      <c r="AQ140" s="106">
        <v>0</v>
      </c>
      <c r="AR140" s="106">
        <v>0</v>
      </c>
      <c r="AS140" s="106">
        <v>0</v>
      </c>
      <c r="AT140" s="106">
        <v>0</v>
      </c>
      <c r="AU140" s="106">
        <v>0</v>
      </c>
      <c r="AV140" s="106">
        <v>0</v>
      </c>
      <c r="AW140" s="106">
        <v>0</v>
      </c>
      <c r="AX140" s="106">
        <v>0</v>
      </c>
      <c r="AY140" s="106">
        <v>0</v>
      </c>
    </row>
    <row r="141" spans="1:51">
      <c r="A141" s="109"/>
      <c r="B141" s="120">
        <v>20</v>
      </c>
      <c r="C141" s="106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6">
        <v>0</v>
      </c>
      <c r="J141" s="106">
        <v>0</v>
      </c>
      <c r="K141" s="106">
        <v>0</v>
      </c>
      <c r="L141" s="106">
        <v>0</v>
      </c>
      <c r="M141" s="106">
        <v>0</v>
      </c>
      <c r="N141" s="106">
        <v>0</v>
      </c>
      <c r="O141" s="106">
        <v>0</v>
      </c>
      <c r="P141" s="106">
        <v>0</v>
      </c>
      <c r="Q141" s="106">
        <v>0</v>
      </c>
      <c r="R141" s="106">
        <v>0</v>
      </c>
      <c r="S141" s="106">
        <v>0</v>
      </c>
      <c r="T141" s="106">
        <v>0</v>
      </c>
      <c r="U141" s="106">
        <v>0</v>
      </c>
      <c r="V141" s="106">
        <v>0</v>
      </c>
      <c r="W141" s="106">
        <v>0</v>
      </c>
      <c r="X141" s="106">
        <v>0</v>
      </c>
      <c r="Y141" s="106">
        <v>0</v>
      </c>
      <c r="Z141" s="106">
        <v>0</v>
      </c>
      <c r="AA141" s="106">
        <v>0</v>
      </c>
      <c r="AB141" s="106">
        <v>0</v>
      </c>
      <c r="AC141" s="106">
        <v>0</v>
      </c>
      <c r="AD141" s="106">
        <v>0</v>
      </c>
      <c r="AE141" s="106">
        <v>0</v>
      </c>
      <c r="AF141" s="106">
        <v>0</v>
      </c>
      <c r="AG141" s="106">
        <v>0</v>
      </c>
      <c r="AH141" s="106">
        <v>0</v>
      </c>
      <c r="AI141" s="106">
        <v>0</v>
      </c>
      <c r="AJ141" s="106">
        <v>0</v>
      </c>
      <c r="AK141" s="106">
        <v>0</v>
      </c>
      <c r="AL141" s="106">
        <v>0</v>
      </c>
      <c r="AM141" s="106">
        <v>0</v>
      </c>
      <c r="AN141" s="106">
        <v>0</v>
      </c>
      <c r="AO141" s="106">
        <v>0</v>
      </c>
      <c r="AP141" s="106">
        <v>0</v>
      </c>
      <c r="AQ141" s="106">
        <v>0</v>
      </c>
      <c r="AR141" s="106">
        <v>0</v>
      </c>
      <c r="AS141" s="106">
        <v>0</v>
      </c>
      <c r="AT141" s="106">
        <v>0</v>
      </c>
      <c r="AU141" s="106">
        <v>0</v>
      </c>
      <c r="AV141" s="106">
        <v>0</v>
      </c>
      <c r="AW141" s="106">
        <v>0</v>
      </c>
      <c r="AX141" s="106">
        <v>0</v>
      </c>
      <c r="AY141" s="106">
        <v>0</v>
      </c>
    </row>
    <row r="142" spans="1:51">
      <c r="A142" s="109"/>
      <c r="B142" s="120">
        <v>21</v>
      </c>
      <c r="C142" s="106">
        <v>0</v>
      </c>
      <c r="D142" s="106">
        <v>0</v>
      </c>
      <c r="E142" s="106">
        <v>0</v>
      </c>
      <c r="F142" s="106">
        <v>0</v>
      </c>
      <c r="G142" s="106">
        <v>0</v>
      </c>
      <c r="H142" s="106">
        <v>0</v>
      </c>
      <c r="I142" s="106">
        <v>0</v>
      </c>
      <c r="J142" s="106">
        <v>0</v>
      </c>
      <c r="K142" s="106">
        <v>0</v>
      </c>
      <c r="L142" s="106">
        <v>0</v>
      </c>
      <c r="M142" s="106">
        <v>0</v>
      </c>
      <c r="N142" s="106">
        <v>0</v>
      </c>
      <c r="O142" s="106">
        <v>0</v>
      </c>
      <c r="P142" s="106">
        <v>0</v>
      </c>
      <c r="Q142" s="106">
        <v>0</v>
      </c>
      <c r="R142" s="106">
        <v>0</v>
      </c>
      <c r="S142" s="106">
        <v>0</v>
      </c>
      <c r="T142" s="106">
        <v>0</v>
      </c>
      <c r="U142" s="106">
        <v>0</v>
      </c>
      <c r="V142" s="106">
        <v>0</v>
      </c>
      <c r="W142" s="106">
        <v>0</v>
      </c>
      <c r="X142" s="106">
        <v>0</v>
      </c>
      <c r="Y142" s="106">
        <v>0</v>
      </c>
      <c r="Z142" s="106">
        <v>0</v>
      </c>
      <c r="AA142" s="106">
        <v>0</v>
      </c>
      <c r="AB142" s="106">
        <v>0</v>
      </c>
      <c r="AC142" s="106">
        <v>0</v>
      </c>
      <c r="AD142" s="106">
        <v>0</v>
      </c>
      <c r="AE142" s="106">
        <v>0</v>
      </c>
      <c r="AF142" s="106">
        <v>0</v>
      </c>
      <c r="AG142" s="106">
        <v>0</v>
      </c>
      <c r="AH142" s="106">
        <v>0</v>
      </c>
      <c r="AI142" s="106">
        <v>0</v>
      </c>
      <c r="AJ142" s="106">
        <v>0</v>
      </c>
      <c r="AK142" s="106">
        <v>0</v>
      </c>
      <c r="AL142" s="106">
        <v>0</v>
      </c>
      <c r="AM142" s="106">
        <v>0</v>
      </c>
      <c r="AN142" s="106">
        <v>0</v>
      </c>
      <c r="AO142" s="106">
        <v>0</v>
      </c>
      <c r="AP142" s="106">
        <v>0</v>
      </c>
      <c r="AQ142" s="106">
        <v>0</v>
      </c>
      <c r="AR142" s="106">
        <v>0</v>
      </c>
      <c r="AS142" s="106">
        <v>0</v>
      </c>
      <c r="AT142" s="106">
        <v>0</v>
      </c>
      <c r="AU142" s="106">
        <v>0</v>
      </c>
      <c r="AV142" s="106">
        <v>0</v>
      </c>
      <c r="AW142" s="106">
        <v>0</v>
      </c>
      <c r="AX142" s="106">
        <v>0</v>
      </c>
      <c r="AY142" s="106">
        <v>0</v>
      </c>
    </row>
    <row r="143" spans="1:51">
      <c r="A143" s="109"/>
      <c r="B143" s="120">
        <v>22</v>
      </c>
      <c r="C143" s="106">
        <v>0</v>
      </c>
      <c r="D143" s="106">
        <v>0</v>
      </c>
      <c r="E143" s="106">
        <v>0</v>
      </c>
      <c r="F143" s="106">
        <v>0</v>
      </c>
      <c r="G143" s="106">
        <v>0</v>
      </c>
      <c r="H143" s="106">
        <v>0</v>
      </c>
      <c r="I143" s="106">
        <v>0</v>
      </c>
      <c r="J143" s="106">
        <v>0</v>
      </c>
      <c r="K143" s="106">
        <v>0</v>
      </c>
      <c r="L143" s="106">
        <v>0</v>
      </c>
      <c r="M143" s="106">
        <v>0</v>
      </c>
      <c r="N143" s="106">
        <v>0</v>
      </c>
      <c r="O143" s="106">
        <v>0</v>
      </c>
      <c r="P143" s="106">
        <v>0</v>
      </c>
      <c r="Q143" s="106">
        <v>0</v>
      </c>
      <c r="R143" s="106">
        <v>0</v>
      </c>
      <c r="S143" s="106">
        <v>0</v>
      </c>
      <c r="T143" s="106">
        <v>0</v>
      </c>
      <c r="U143" s="106">
        <v>0</v>
      </c>
      <c r="V143" s="106">
        <v>0</v>
      </c>
      <c r="W143" s="106">
        <v>0</v>
      </c>
      <c r="X143" s="106">
        <v>0</v>
      </c>
      <c r="Y143" s="106">
        <v>0</v>
      </c>
      <c r="Z143" s="106">
        <v>0</v>
      </c>
      <c r="AA143" s="106">
        <v>0</v>
      </c>
      <c r="AB143" s="106">
        <v>0</v>
      </c>
      <c r="AC143" s="106">
        <v>0</v>
      </c>
      <c r="AD143" s="106">
        <v>0</v>
      </c>
      <c r="AE143" s="106">
        <v>0</v>
      </c>
      <c r="AF143" s="106">
        <v>0</v>
      </c>
      <c r="AG143" s="106">
        <v>0</v>
      </c>
      <c r="AH143" s="106">
        <v>0</v>
      </c>
      <c r="AI143" s="106">
        <v>0</v>
      </c>
      <c r="AJ143" s="106">
        <v>0</v>
      </c>
      <c r="AK143" s="106">
        <v>0</v>
      </c>
      <c r="AL143" s="106">
        <v>0</v>
      </c>
      <c r="AM143" s="106">
        <v>0</v>
      </c>
      <c r="AN143" s="106">
        <v>0</v>
      </c>
      <c r="AO143" s="106">
        <v>0</v>
      </c>
      <c r="AP143" s="106">
        <v>0</v>
      </c>
      <c r="AQ143" s="106">
        <v>0</v>
      </c>
      <c r="AR143" s="106">
        <v>0</v>
      </c>
      <c r="AS143" s="106">
        <v>0</v>
      </c>
      <c r="AT143" s="106">
        <v>0</v>
      </c>
      <c r="AU143" s="106">
        <v>0</v>
      </c>
      <c r="AV143" s="106">
        <v>0</v>
      </c>
      <c r="AW143" s="106">
        <v>0</v>
      </c>
      <c r="AX143" s="106">
        <v>0</v>
      </c>
      <c r="AY143" s="106">
        <v>0</v>
      </c>
    </row>
    <row r="144" spans="1:51">
      <c r="A144" s="109"/>
      <c r="B144" s="120">
        <v>23</v>
      </c>
      <c r="C144" s="106">
        <v>0</v>
      </c>
      <c r="D144" s="106">
        <v>0</v>
      </c>
      <c r="E144" s="106">
        <v>0</v>
      </c>
      <c r="F144" s="106">
        <v>0</v>
      </c>
      <c r="G144" s="106">
        <v>0</v>
      </c>
      <c r="H144" s="106">
        <v>0</v>
      </c>
      <c r="I144" s="106">
        <v>0</v>
      </c>
      <c r="J144" s="106">
        <v>0</v>
      </c>
      <c r="K144" s="106">
        <v>0</v>
      </c>
      <c r="L144" s="106">
        <v>0</v>
      </c>
      <c r="M144" s="106">
        <v>0</v>
      </c>
      <c r="N144" s="106">
        <v>0</v>
      </c>
      <c r="O144" s="106">
        <v>0</v>
      </c>
      <c r="P144" s="106">
        <v>0</v>
      </c>
      <c r="Q144" s="106">
        <v>0</v>
      </c>
      <c r="R144" s="106">
        <v>0</v>
      </c>
      <c r="S144" s="106">
        <v>0</v>
      </c>
      <c r="T144" s="106">
        <v>0</v>
      </c>
      <c r="U144" s="106">
        <v>0</v>
      </c>
      <c r="V144" s="106">
        <v>0</v>
      </c>
      <c r="W144" s="106">
        <v>0</v>
      </c>
      <c r="X144" s="106">
        <v>0</v>
      </c>
      <c r="Y144" s="106">
        <v>0</v>
      </c>
      <c r="Z144" s="106">
        <v>0</v>
      </c>
      <c r="AA144" s="106">
        <v>0</v>
      </c>
      <c r="AB144" s="106">
        <v>0</v>
      </c>
      <c r="AC144" s="106">
        <v>0</v>
      </c>
      <c r="AD144" s="106">
        <v>0</v>
      </c>
      <c r="AE144" s="106">
        <v>0</v>
      </c>
      <c r="AF144" s="106">
        <v>0</v>
      </c>
      <c r="AG144" s="106">
        <v>0</v>
      </c>
      <c r="AH144" s="106">
        <v>0</v>
      </c>
      <c r="AI144" s="106">
        <v>0</v>
      </c>
      <c r="AJ144" s="106">
        <v>0</v>
      </c>
      <c r="AK144" s="106">
        <v>0</v>
      </c>
      <c r="AL144" s="106">
        <v>0</v>
      </c>
      <c r="AM144" s="106">
        <v>0</v>
      </c>
      <c r="AN144" s="106">
        <v>0</v>
      </c>
      <c r="AO144" s="106">
        <v>0</v>
      </c>
      <c r="AP144" s="106">
        <v>0</v>
      </c>
      <c r="AQ144" s="106">
        <v>0</v>
      </c>
      <c r="AR144" s="106">
        <v>0</v>
      </c>
      <c r="AS144" s="106">
        <v>0</v>
      </c>
      <c r="AT144" s="106">
        <v>0</v>
      </c>
      <c r="AU144" s="106">
        <v>0</v>
      </c>
      <c r="AV144" s="106">
        <v>0</v>
      </c>
      <c r="AW144" s="106">
        <v>0</v>
      </c>
      <c r="AX144" s="106">
        <v>0</v>
      </c>
      <c r="AY144" s="106">
        <v>0</v>
      </c>
    </row>
    <row r="145" spans="1:51">
      <c r="A145" s="109"/>
      <c r="B145" s="120">
        <v>24</v>
      </c>
      <c r="C145" s="106">
        <v>0</v>
      </c>
      <c r="D145" s="106">
        <v>0</v>
      </c>
      <c r="E145" s="106">
        <v>0</v>
      </c>
      <c r="F145" s="106">
        <v>0</v>
      </c>
      <c r="G145" s="106">
        <v>0</v>
      </c>
      <c r="H145" s="106">
        <v>0</v>
      </c>
      <c r="I145" s="106">
        <v>0</v>
      </c>
      <c r="J145" s="106">
        <v>0</v>
      </c>
      <c r="K145" s="106">
        <v>0</v>
      </c>
      <c r="L145" s="106">
        <v>0</v>
      </c>
      <c r="M145" s="106">
        <v>0</v>
      </c>
      <c r="N145" s="106">
        <v>0</v>
      </c>
      <c r="O145" s="106">
        <v>0</v>
      </c>
      <c r="P145" s="106">
        <v>0</v>
      </c>
      <c r="Q145" s="106">
        <v>0</v>
      </c>
      <c r="R145" s="106">
        <v>0</v>
      </c>
      <c r="S145" s="106">
        <v>0</v>
      </c>
      <c r="T145" s="106">
        <v>0</v>
      </c>
      <c r="U145" s="106">
        <v>0</v>
      </c>
      <c r="V145" s="106">
        <v>0</v>
      </c>
      <c r="W145" s="106">
        <v>0</v>
      </c>
      <c r="X145" s="106">
        <v>0</v>
      </c>
      <c r="Y145" s="106">
        <v>0</v>
      </c>
      <c r="Z145" s="106">
        <v>0</v>
      </c>
      <c r="AA145" s="106">
        <v>0</v>
      </c>
      <c r="AB145" s="106">
        <v>0</v>
      </c>
      <c r="AC145" s="106">
        <v>0</v>
      </c>
      <c r="AD145" s="106">
        <v>0</v>
      </c>
      <c r="AE145" s="106">
        <v>0</v>
      </c>
      <c r="AF145" s="106">
        <v>0</v>
      </c>
      <c r="AG145" s="106">
        <v>0</v>
      </c>
      <c r="AH145" s="106">
        <v>0</v>
      </c>
      <c r="AI145" s="106">
        <v>0</v>
      </c>
      <c r="AJ145" s="106">
        <v>0</v>
      </c>
      <c r="AK145" s="106">
        <v>0</v>
      </c>
      <c r="AL145" s="106">
        <v>0</v>
      </c>
      <c r="AM145" s="106">
        <v>0</v>
      </c>
      <c r="AN145" s="106">
        <v>0</v>
      </c>
      <c r="AO145" s="106">
        <v>0</v>
      </c>
      <c r="AP145" s="106">
        <v>0</v>
      </c>
      <c r="AQ145" s="106">
        <v>0</v>
      </c>
      <c r="AR145" s="106">
        <v>0</v>
      </c>
      <c r="AS145" s="106">
        <v>0</v>
      </c>
      <c r="AT145" s="106">
        <v>0</v>
      </c>
      <c r="AU145" s="106">
        <v>0</v>
      </c>
      <c r="AV145" s="106">
        <v>0</v>
      </c>
      <c r="AW145" s="106">
        <v>0</v>
      </c>
      <c r="AX145" s="106">
        <v>0</v>
      </c>
      <c r="AY145" s="106">
        <v>0</v>
      </c>
    </row>
    <row r="146" spans="1:51">
      <c r="A146" s="109"/>
      <c r="B146" s="127">
        <v>25</v>
      </c>
      <c r="C146" s="106">
        <v>0</v>
      </c>
      <c r="D146" s="106">
        <v>0</v>
      </c>
      <c r="E146" s="106">
        <v>0</v>
      </c>
      <c r="F146" s="106">
        <v>0</v>
      </c>
      <c r="G146" s="106">
        <v>0</v>
      </c>
      <c r="H146" s="106">
        <v>0</v>
      </c>
      <c r="I146" s="106">
        <v>0</v>
      </c>
      <c r="J146" s="106">
        <v>0</v>
      </c>
      <c r="K146" s="106">
        <v>0</v>
      </c>
      <c r="L146" s="106">
        <v>0</v>
      </c>
      <c r="M146" s="106">
        <v>0</v>
      </c>
      <c r="N146" s="106">
        <v>0</v>
      </c>
      <c r="O146" s="106">
        <v>0</v>
      </c>
      <c r="P146" s="106">
        <v>0</v>
      </c>
      <c r="Q146" s="106">
        <v>0</v>
      </c>
      <c r="R146" s="106">
        <v>0</v>
      </c>
      <c r="S146" s="106">
        <v>0</v>
      </c>
      <c r="T146" s="106">
        <v>0</v>
      </c>
      <c r="U146" s="106">
        <v>0</v>
      </c>
      <c r="V146" s="106">
        <v>0</v>
      </c>
      <c r="W146" s="106">
        <v>0</v>
      </c>
      <c r="X146" s="106">
        <v>0</v>
      </c>
      <c r="Y146" s="106">
        <v>0</v>
      </c>
      <c r="Z146" s="106">
        <v>0</v>
      </c>
      <c r="AA146" s="106">
        <v>0</v>
      </c>
      <c r="AB146" s="106">
        <v>0</v>
      </c>
      <c r="AC146" s="106">
        <v>0</v>
      </c>
      <c r="AD146" s="106">
        <v>0</v>
      </c>
      <c r="AE146" s="106">
        <v>0</v>
      </c>
      <c r="AF146" s="106">
        <v>0</v>
      </c>
      <c r="AG146" s="106">
        <v>0</v>
      </c>
      <c r="AH146" s="106">
        <v>0</v>
      </c>
      <c r="AI146" s="106">
        <v>0</v>
      </c>
      <c r="AJ146" s="106">
        <v>0</v>
      </c>
      <c r="AK146" s="106">
        <v>0</v>
      </c>
      <c r="AL146" s="106">
        <v>0</v>
      </c>
      <c r="AM146" s="106">
        <v>0</v>
      </c>
      <c r="AN146" s="106">
        <v>0</v>
      </c>
      <c r="AO146" s="106">
        <v>0</v>
      </c>
      <c r="AP146" s="106">
        <v>0</v>
      </c>
      <c r="AQ146" s="106">
        <v>0</v>
      </c>
      <c r="AR146" s="106">
        <v>0</v>
      </c>
      <c r="AS146" s="106">
        <v>0</v>
      </c>
      <c r="AT146" s="106">
        <v>0</v>
      </c>
      <c r="AU146" s="106">
        <v>0</v>
      </c>
      <c r="AV146" s="106">
        <v>0</v>
      </c>
      <c r="AW146" s="106">
        <v>0</v>
      </c>
      <c r="AX146" s="106">
        <v>0</v>
      </c>
      <c r="AY146" s="106">
        <v>0</v>
      </c>
    </row>
    <row r="147" spans="1:51">
      <c r="A147" s="109"/>
      <c r="B147" s="127">
        <v>26</v>
      </c>
      <c r="C147" s="106">
        <v>0</v>
      </c>
      <c r="D147" s="106">
        <v>0</v>
      </c>
      <c r="E147" s="106">
        <v>0</v>
      </c>
      <c r="F147" s="106">
        <v>0</v>
      </c>
      <c r="G147" s="106">
        <v>0</v>
      </c>
      <c r="H147" s="106">
        <v>0</v>
      </c>
      <c r="I147" s="106">
        <v>0</v>
      </c>
      <c r="J147" s="106">
        <v>0</v>
      </c>
      <c r="K147" s="106">
        <v>0</v>
      </c>
      <c r="L147" s="106">
        <v>0</v>
      </c>
      <c r="M147" s="106">
        <v>0</v>
      </c>
      <c r="N147" s="106">
        <v>0</v>
      </c>
      <c r="O147" s="106">
        <v>0</v>
      </c>
      <c r="P147" s="106">
        <v>0</v>
      </c>
      <c r="Q147" s="106">
        <v>0</v>
      </c>
      <c r="R147" s="106">
        <v>0</v>
      </c>
      <c r="S147" s="106">
        <v>0</v>
      </c>
      <c r="T147" s="106">
        <v>0</v>
      </c>
      <c r="U147" s="106">
        <v>0</v>
      </c>
      <c r="V147" s="106">
        <v>0</v>
      </c>
      <c r="W147" s="106">
        <v>0</v>
      </c>
      <c r="X147" s="106">
        <v>0</v>
      </c>
      <c r="Y147" s="106">
        <v>0</v>
      </c>
      <c r="Z147" s="106">
        <v>0</v>
      </c>
      <c r="AA147" s="106">
        <v>0</v>
      </c>
      <c r="AB147" s="106">
        <v>0</v>
      </c>
      <c r="AC147" s="106">
        <v>0</v>
      </c>
      <c r="AD147" s="106">
        <v>0</v>
      </c>
      <c r="AE147" s="106">
        <v>0</v>
      </c>
      <c r="AF147" s="106">
        <v>0</v>
      </c>
      <c r="AG147" s="106">
        <v>0</v>
      </c>
      <c r="AH147" s="106">
        <v>0</v>
      </c>
      <c r="AI147" s="106">
        <v>0</v>
      </c>
      <c r="AJ147" s="106">
        <v>0</v>
      </c>
      <c r="AK147" s="106">
        <v>0</v>
      </c>
      <c r="AL147" s="106">
        <v>0</v>
      </c>
      <c r="AM147" s="106">
        <v>0</v>
      </c>
      <c r="AN147" s="106">
        <v>0</v>
      </c>
      <c r="AO147" s="106">
        <v>0</v>
      </c>
      <c r="AP147" s="106">
        <v>0</v>
      </c>
      <c r="AQ147" s="106">
        <v>0</v>
      </c>
      <c r="AR147" s="106">
        <v>0</v>
      </c>
      <c r="AS147" s="106">
        <v>0</v>
      </c>
      <c r="AT147" s="106">
        <v>0</v>
      </c>
      <c r="AU147" s="106">
        <v>0</v>
      </c>
      <c r="AV147" s="106">
        <v>0</v>
      </c>
      <c r="AW147" s="106">
        <v>0</v>
      </c>
      <c r="AX147" s="106">
        <v>0</v>
      </c>
      <c r="AY147" s="106">
        <v>0</v>
      </c>
    </row>
    <row r="148" spans="1:51">
      <c r="A148" s="109"/>
      <c r="B148" s="127">
        <v>27</v>
      </c>
      <c r="C148" s="106">
        <v>0</v>
      </c>
      <c r="D148" s="106">
        <v>0</v>
      </c>
      <c r="E148" s="106">
        <v>0</v>
      </c>
      <c r="F148" s="106">
        <v>0</v>
      </c>
      <c r="G148" s="106">
        <v>0</v>
      </c>
      <c r="H148" s="106">
        <v>0</v>
      </c>
      <c r="I148" s="106">
        <v>0</v>
      </c>
      <c r="J148" s="106">
        <v>0</v>
      </c>
      <c r="K148" s="106">
        <v>0</v>
      </c>
      <c r="L148" s="106">
        <v>0</v>
      </c>
      <c r="M148" s="106">
        <v>0</v>
      </c>
      <c r="N148" s="106">
        <v>0</v>
      </c>
      <c r="O148" s="106">
        <v>0</v>
      </c>
      <c r="P148" s="106">
        <v>0</v>
      </c>
      <c r="Q148" s="106">
        <v>0</v>
      </c>
      <c r="R148" s="106">
        <v>0</v>
      </c>
      <c r="S148" s="106">
        <v>0</v>
      </c>
      <c r="T148" s="106">
        <v>0</v>
      </c>
      <c r="U148" s="106">
        <v>0</v>
      </c>
      <c r="V148" s="106">
        <v>0</v>
      </c>
      <c r="W148" s="106">
        <v>0</v>
      </c>
      <c r="X148" s="106">
        <v>0</v>
      </c>
      <c r="Y148" s="106">
        <v>0</v>
      </c>
      <c r="Z148" s="106">
        <v>0</v>
      </c>
      <c r="AA148" s="106">
        <v>0</v>
      </c>
      <c r="AB148" s="106">
        <v>0</v>
      </c>
      <c r="AC148" s="106">
        <v>0</v>
      </c>
      <c r="AD148" s="106">
        <v>0</v>
      </c>
      <c r="AE148" s="106">
        <v>0</v>
      </c>
      <c r="AF148" s="106">
        <v>0</v>
      </c>
      <c r="AG148" s="106">
        <v>0</v>
      </c>
      <c r="AH148" s="106">
        <v>0</v>
      </c>
      <c r="AI148" s="106">
        <v>0</v>
      </c>
      <c r="AJ148" s="106">
        <v>0</v>
      </c>
      <c r="AK148" s="106">
        <v>0</v>
      </c>
      <c r="AL148" s="106">
        <v>0</v>
      </c>
      <c r="AM148" s="106">
        <v>0</v>
      </c>
      <c r="AN148" s="106">
        <v>0</v>
      </c>
      <c r="AO148" s="106">
        <v>0</v>
      </c>
      <c r="AP148" s="106">
        <v>0</v>
      </c>
      <c r="AQ148" s="106">
        <v>0</v>
      </c>
      <c r="AR148" s="106">
        <v>0</v>
      </c>
      <c r="AS148" s="106">
        <v>0</v>
      </c>
      <c r="AT148" s="106">
        <v>0</v>
      </c>
      <c r="AU148" s="106">
        <v>0</v>
      </c>
      <c r="AV148" s="106">
        <v>0</v>
      </c>
      <c r="AW148" s="106">
        <v>0</v>
      </c>
      <c r="AX148" s="106">
        <v>0</v>
      </c>
      <c r="AY148" s="106">
        <v>0</v>
      </c>
    </row>
    <row r="149" spans="1:51">
      <c r="A149" s="109"/>
      <c r="B149" s="127">
        <v>28</v>
      </c>
      <c r="C149" s="106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6">
        <v>0</v>
      </c>
      <c r="J149" s="106">
        <v>0</v>
      </c>
      <c r="K149" s="106">
        <v>0</v>
      </c>
      <c r="L149" s="106">
        <v>0</v>
      </c>
      <c r="M149" s="106">
        <v>0</v>
      </c>
      <c r="N149" s="106">
        <v>0</v>
      </c>
      <c r="O149" s="106">
        <v>0</v>
      </c>
      <c r="P149" s="106">
        <v>0</v>
      </c>
      <c r="Q149" s="106">
        <v>0</v>
      </c>
      <c r="R149" s="106">
        <v>0</v>
      </c>
      <c r="S149" s="106">
        <v>0</v>
      </c>
      <c r="T149" s="106">
        <v>0</v>
      </c>
      <c r="U149" s="106">
        <v>0</v>
      </c>
      <c r="V149" s="106">
        <v>0</v>
      </c>
      <c r="W149" s="106">
        <v>0</v>
      </c>
      <c r="X149" s="106">
        <v>0</v>
      </c>
      <c r="Y149" s="106">
        <v>0</v>
      </c>
      <c r="Z149" s="106">
        <v>0</v>
      </c>
      <c r="AA149" s="106">
        <v>0</v>
      </c>
      <c r="AB149" s="106">
        <v>0</v>
      </c>
      <c r="AC149" s="106">
        <v>0</v>
      </c>
      <c r="AD149" s="106">
        <v>0</v>
      </c>
      <c r="AE149" s="106">
        <v>0</v>
      </c>
      <c r="AF149" s="106">
        <v>0</v>
      </c>
      <c r="AG149" s="106">
        <v>0</v>
      </c>
      <c r="AH149" s="106">
        <v>0</v>
      </c>
      <c r="AI149" s="106">
        <v>0</v>
      </c>
      <c r="AJ149" s="106">
        <v>0</v>
      </c>
      <c r="AK149" s="106">
        <v>0</v>
      </c>
      <c r="AL149" s="106">
        <v>0</v>
      </c>
      <c r="AM149" s="106">
        <v>0</v>
      </c>
      <c r="AN149" s="106">
        <v>0</v>
      </c>
      <c r="AO149" s="106">
        <v>0</v>
      </c>
      <c r="AP149" s="106">
        <v>0</v>
      </c>
      <c r="AQ149" s="106">
        <v>0</v>
      </c>
      <c r="AR149" s="106">
        <v>0</v>
      </c>
      <c r="AS149" s="106">
        <v>0</v>
      </c>
      <c r="AT149" s="106">
        <v>0</v>
      </c>
      <c r="AU149" s="106">
        <v>0</v>
      </c>
      <c r="AV149" s="106">
        <v>0</v>
      </c>
      <c r="AW149" s="106">
        <v>0</v>
      </c>
      <c r="AX149" s="106">
        <v>0</v>
      </c>
      <c r="AY149" s="106">
        <v>0</v>
      </c>
    </row>
    <row r="150" spans="1:51">
      <c r="A150" s="109"/>
      <c r="B150" s="127">
        <v>29</v>
      </c>
      <c r="C150" s="106">
        <v>0</v>
      </c>
      <c r="D150" s="106">
        <v>0</v>
      </c>
      <c r="E150" s="106">
        <v>0</v>
      </c>
      <c r="F150" s="106">
        <v>0</v>
      </c>
      <c r="G150" s="106">
        <v>0</v>
      </c>
      <c r="H150" s="106">
        <v>0</v>
      </c>
      <c r="I150" s="106">
        <v>0</v>
      </c>
      <c r="J150" s="106">
        <v>0</v>
      </c>
      <c r="K150" s="106">
        <v>0</v>
      </c>
      <c r="L150" s="106">
        <v>0</v>
      </c>
      <c r="M150" s="106">
        <v>0</v>
      </c>
      <c r="N150" s="106">
        <v>0</v>
      </c>
      <c r="O150" s="106">
        <v>0</v>
      </c>
      <c r="P150" s="106">
        <v>0</v>
      </c>
      <c r="Q150" s="106">
        <v>0</v>
      </c>
      <c r="R150" s="106">
        <v>0</v>
      </c>
      <c r="S150" s="106">
        <v>0</v>
      </c>
      <c r="T150" s="106">
        <v>0</v>
      </c>
      <c r="U150" s="106">
        <v>0</v>
      </c>
      <c r="V150" s="106">
        <v>0</v>
      </c>
      <c r="W150" s="106">
        <v>0</v>
      </c>
      <c r="X150" s="106">
        <v>0</v>
      </c>
      <c r="Y150" s="106">
        <v>0</v>
      </c>
      <c r="Z150" s="106">
        <v>0</v>
      </c>
      <c r="AA150" s="106">
        <v>0</v>
      </c>
      <c r="AB150" s="106">
        <v>0</v>
      </c>
      <c r="AC150" s="106">
        <v>0</v>
      </c>
      <c r="AD150" s="106">
        <v>0</v>
      </c>
      <c r="AE150" s="106">
        <v>0</v>
      </c>
      <c r="AF150" s="106">
        <v>0</v>
      </c>
      <c r="AG150" s="106">
        <v>0</v>
      </c>
      <c r="AH150" s="106">
        <v>0</v>
      </c>
      <c r="AI150" s="106">
        <v>0</v>
      </c>
      <c r="AJ150" s="106">
        <v>0</v>
      </c>
      <c r="AK150" s="106">
        <v>0</v>
      </c>
      <c r="AL150" s="106">
        <v>0</v>
      </c>
      <c r="AM150" s="106">
        <v>0</v>
      </c>
      <c r="AN150" s="106">
        <v>0</v>
      </c>
      <c r="AO150" s="106">
        <v>0</v>
      </c>
      <c r="AP150" s="106">
        <v>0</v>
      </c>
      <c r="AQ150" s="106">
        <v>0</v>
      </c>
      <c r="AR150" s="106">
        <v>0</v>
      </c>
      <c r="AS150" s="106">
        <v>0</v>
      </c>
      <c r="AT150" s="106">
        <v>0</v>
      </c>
      <c r="AU150" s="106">
        <v>0</v>
      </c>
      <c r="AV150" s="106">
        <v>0</v>
      </c>
      <c r="AW150" s="106">
        <v>0</v>
      </c>
      <c r="AX150" s="106">
        <v>0</v>
      </c>
      <c r="AY150" s="106">
        <v>0</v>
      </c>
    </row>
    <row r="151" spans="1:51">
      <c r="A151" s="109"/>
      <c r="B151" s="127">
        <v>30</v>
      </c>
      <c r="C151" s="106">
        <v>0</v>
      </c>
      <c r="D151" s="106">
        <v>0</v>
      </c>
      <c r="E151" s="106">
        <v>0</v>
      </c>
      <c r="F151" s="106">
        <v>0</v>
      </c>
      <c r="G151" s="106">
        <v>0</v>
      </c>
      <c r="H151" s="106">
        <v>0</v>
      </c>
      <c r="I151" s="106">
        <v>0</v>
      </c>
      <c r="J151" s="106">
        <v>0</v>
      </c>
      <c r="K151" s="106">
        <v>0</v>
      </c>
      <c r="L151" s="106">
        <v>0</v>
      </c>
      <c r="M151" s="106">
        <v>0</v>
      </c>
      <c r="N151" s="106">
        <v>0</v>
      </c>
      <c r="O151" s="106">
        <v>0</v>
      </c>
      <c r="P151" s="106">
        <v>0</v>
      </c>
      <c r="Q151" s="106">
        <v>0</v>
      </c>
      <c r="R151" s="106">
        <v>0</v>
      </c>
      <c r="S151" s="106">
        <v>0</v>
      </c>
      <c r="T151" s="106">
        <v>0</v>
      </c>
      <c r="U151" s="106">
        <v>0</v>
      </c>
      <c r="V151" s="106">
        <v>0</v>
      </c>
      <c r="W151" s="106">
        <v>0</v>
      </c>
      <c r="X151" s="106">
        <v>0</v>
      </c>
      <c r="Y151" s="106">
        <v>0</v>
      </c>
      <c r="Z151" s="106">
        <v>0</v>
      </c>
      <c r="AA151" s="106">
        <v>0</v>
      </c>
      <c r="AB151" s="106">
        <v>0</v>
      </c>
      <c r="AC151" s="106">
        <v>0</v>
      </c>
      <c r="AD151" s="106">
        <v>0</v>
      </c>
      <c r="AE151" s="106">
        <v>0</v>
      </c>
      <c r="AF151" s="106">
        <v>0</v>
      </c>
      <c r="AG151" s="106">
        <v>0</v>
      </c>
      <c r="AH151" s="106">
        <v>0</v>
      </c>
      <c r="AI151" s="106">
        <v>0</v>
      </c>
      <c r="AJ151" s="106">
        <v>0</v>
      </c>
      <c r="AK151" s="106">
        <v>0</v>
      </c>
      <c r="AL151" s="106">
        <v>0</v>
      </c>
      <c r="AM151" s="106">
        <v>0</v>
      </c>
      <c r="AN151" s="106">
        <v>0</v>
      </c>
      <c r="AO151" s="106">
        <v>0</v>
      </c>
      <c r="AP151" s="106">
        <v>0</v>
      </c>
      <c r="AQ151" s="106">
        <v>0</v>
      </c>
      <c r="AR151" s="106">
        <v>0</v>
      </c>
      <c r="AS151" s="106">
        <v>0</v>
      </c>
      <c r="AT151" s="106">
        <v>0</v>
      </c>
      <c r="AU151" s="106">
        <v>0</v>
      </c>
      <c r="AV151" s="106">
        <v>0</v>
      </c>
      <c r="AW151" s="106">
        <v>0</v>
      </c>
      <c r="AX151" s="106">
        <v>0</v>
      </c>
      <c r="AY151" s="106">
        <v>0</v>
      </c>
    </row>
    <row r="152" spans="1:51">
      <c r="A152" s="109"/>
      <c r="B152" s="127">
        <v>31</v>
      </c>
      <c r="C152" s="106">
        <v>0</v>
      </c>
      <c r="D152" s="106">
        <v>0</v>
      </c>
      <c r="E152" s="106">
        <v>0</v>
      </c>
      <c r="F152" s="106">
        <v>0</v>
      </c>
      <c r="G152" s="106">
        <v>0</v>
      </c>
      <c r="H152" s="106">
        <v>0</v>
      </c>
      <c r="I152" s="106">
        <v>0</v>
      </c>
      <c r="J152" s="106">
        <v>0</v>
      </c>
      <c r="K152" s="106">
        <v>0</v>
      </c>
      <c r="L152" s="106">
        <v>0</v>
      </c>
      <c r="M152" s="106">
        <v>0</v>
      </c>
      <c r="N152" s="106">
        <v>0</v>
      </c>
      <c r="O152" s="106">
        <v>0</v>
      </c>
      <c r="P152" s="106">
        <v>0</v>
      </c>
      <c r="Q152" s="106">
        <v>0</v>
      </c>
      <c r="R152" s="106">
        <v>0</v>
      </c>
      <c r="S152" s="106">
        <v>0</v>
      </c>
      <c r="T152" s="106">
        <v>0</v>
      </c>
      <c r="U152" s="106">
        <v>0</v>
      </c>
      <c r="V152" s="106">
        <v>0</v>
      </c>
      <c r="W152" s="106">
        <v>0</v>
      </c>
      <c r="X152" s="106">
        <v>0</v>
      </c>
      <c r="Y152" s="106">
        <v>0</v>
      </c>
      <c r="Z152" s="106">
        <v>0</v>
      </c>
      <c r="AA152" s="106">
        <v>0</v>
      </c>
      <c r="AB152" s="106">
        <v>0</v>
      </c>
      <c r="AC152" s="106">
        <v>0</v>
      </c>
      <c r="AD152" s="106">
        <v>0</v>
      </c>
      <c r="AE152" s="106">
        <v>0</v>
      </c>
      <c r="AF152" s="106">
        <v>0</v>
      </c>
      <c r="AG152" s="106">
        <v>0</v>
      </c>
      <c r="AH152" s="106">
        <v>0</v>
      </c>
      <c r="AI152" s="106">
        <v>0</v>
      </c>
      <c r="AJ152" s="106">
        <v>0</v>
      </c>
      <c r="AK152" s="106">
        <v>0</v>
      </c>
      <c r="AL152" s="106">
        <v>0</v>
      </c>
      <c r="AM152" s="106">
        <v>0</v>
      </c>
      <c r="AN152" s="106">
        <v>0</v>
      </c>
      <c r="AO152" s="106">
        <v>0</v>
      </c>
      <c r="AP152" s="106">
        <v>0</v>
      </c>
      <c r="AQ152" s="106">
        <v>0</v>
      </c>
      <c r="AR152" s="106">
        <v>0</v>
      </c>
      <c r="AS152" s="106">
        <v>0</v>
      </c>
      <c r="AT152" s="106">
        <v>0</v>
      </c>
      <c r="AU152" s="106">
        <v>0</v>
      </c>
      <c r="AV152" s="106">
        <v>0</v>
      </c>
      <c r="AW152" s="106">
        <v>0</v>
      </c>
      <c r="AX152" s="106">
        <v>0</v>
      </c>
      <c r="AY152" s="106">
        <v>0</v>
      </c>
    </row>
    <row r="153" spans="1:51">
      <c r="A153" s="109"/>
      <c r="B153" s="127">
        <v>32</v>
      </c>
      <c r="C153" s="106">
        <v>0</v>
      </c>
      <c r="D153" s="106">
        <v>0</v>
      </c>
      <c r="E153" s="106">
        <v>0</v>
      </c>
      <c r="F153" s="106">
        <v>0</v>
      </c>
      <c r="G153" s="106">
        <v>0</v>
      </c>
      <c r="H153" s="106">
        <v>0</v>
      </c>
      <c r="I153" s="106">
        <v>0</v>
      </c>
      <c r="J153" s="106">
        <v>0</v>
      </c>
      <c r="K153" s="106">
        <v>0</v>
      </c>
      <c r="L153" s="106">
        <v>0</v>
      </c>
      <c r="M153" s="106">
        <v>0</v>
      </c>
      <c r="N153" s="106">
        <v>0</v>
      </c>
      <c r="O153" s="106">
        <v>0</v>
      </c>
      <c r="P153" s="106">
        <v>0</v>
      </c>
      <c r="Q153" s="106">
        <v>0</v>
      </c>
      <c r="R153" s="106">
        <v>0</v>
      </c>
      <c r="S153" s="106">
        <v>0</v>
      </c>
      <c r="T153" s="106">
        <v>0</v>
      </c>
      <c r="U153" s="106">
        <v>0</v>
      </c>
      <c r="V153" s="106">
        <v>0</v>
      </c>
      <c r="W153" s="106">
        <v>0</v>
      </c>
      <c r="X153" s="106">
        <v>0</v>
      </c>
      <c r="Y153" s="106">
        <v>0</v>
      </c>
      <c r="Z153" s="106">
        <v>0</v>
      </c>
      <c r="AA153" s="106">
        <v>0</v>
      </c>
      <c r="AB153" s="106">
        <v>0</v>
      </c>
      <c r="AC153" s="106">
        <v>0</v>
      </c>
      <c r="AD153" s="106">
        <v>0</v>
      </c>
      <c r="AE153" s="106">
        <v>0</v>
      </c>
      <c r="AF153" s="106">
        <v>0</v>
      </c>
      <c r="AG153" s="106">
        <v>0</v>
      </c>
      <c r="AH153" s="106">
        <v>0</v>
      </c>
      <c r="AI153" s="106">
        <v>0</v>
      </c>
      <c r="AJ153" s="106">
        <v>0</v>
      </c>
      <c r="AK153" s="106">
        <v>0</v>
      </c>
      <c r="AL153" s="106">
        <v>0</v>
      </c>
      <c r="AM153" s="106">
        <v>0</v>
      </c>
      <c r="AN153" s="106">
        <v>0</v>
      </c>
      <c r="AO153" s="106">
        <v>0</v>
      </c>
      <c r="AP153" s="106">
        <v>0</v>
      </c>
      <c r="AQ153" s="106">
        <v>0</v>
      </c>
      <c r="AR153" s="106">
        <v>0</v>
      </c>
      <c r="AS153" s="106">
        <v>0</v>
      </c>
      <c r="AT153" s="106">
        <v>0</v>
      </c>
      <c r="AU153" s="106">
        <v>0</v>
      </c>
      <c r="AV153" s="106">
        <v>0</v>
      </c>
      <c r="AW153" s="106">
        <v>0</v>
      </c>
      <c r="AX153" s="106">
        <v>0</v>
      </c>
      <c r="AY153" s="106">
        <v>0</v>
      </c>
    </row>
    <row r="154" spans="1:51">
      <c r="A154" s="109"/>
      <c r="B154" s="127">
        <v>33</v>
      </c>
      <c r="C154" s="106">
        <v>0</v>
      </c>
      <c r="D154" s="106">
        <v>0</v>
      </c>
      <c r="E154" s="106">
        <v>0</v>
      </c>
      <c r="F154" s="106">
        <v>0</v>
      </c>
      <c r="G154" s="106">
        <v>0</v>
      </c>
      <c r="H154" s="106">
        <v>0</v>
      </c>
      <c r="I154" s="106">
        <v>0</v>
      </c>
      <c r="J154" s="106">
        <v>0</v>
      </c>
      <c r="K154" s="106">
        <v>0</v>
      </c>
      <c r="L154" s="106">
        <v>0</v>
      </c>
      <c r="M154" s="106">
        <v>0</v>
      </c>
      <c r="N154" s="106">
        <v>0</v>
      </c>
      <c r="O154" s="106">
        <v>0</v>
      </c>
      <c r="P154" s="106">
        <v>0</v>
      </c>
      <c r="Q154" s="106">
        <v>0</v>
      </c>
      <c r="R154" s="106">
        <v>0</v>
      </c>
      <c r="S154" s="106">
        <v>0</v>
      </c>
      <c r="T154" s="106">
        <v>0</v>
      </c>
      <c r="U154" s="106">
        <v>0</v>
      </c>
      <c r="V154" s="106">
        <v>0</v>
      </c>
      <c r="W154" s="106">
        <v>0</v>
      </c>
      <c r="X154" s="106">
        <v>0</v>
      </c>
      <c r="Y154" s="106">
        <v>0</v>
      </c>
      <c r="Z154" s="106">
        <v>0</v>
      </c>
      <c r="AA154" s="106">
        <v>0</v>
      </c>
      <c r="AB154" s="106">
        <v>0</v>
      </c>
      <c r="AC154" s="106">
        <v>0</v>
      </c>
      <c r="AD154" s="106">
        <v>0</v>
      </c>
      <c r="AE154" s="106">
        <v>0</v>
      </c>
      <c r="AF154" s="106">
        <v>0</v>
      </c>
      <c r="AG154" s="106">
        <v>0</v>
      </c>
      <c r="AH154" s="106">
        <v>0</v>
      </c>
      <c r="AI154" s="106">
        <v>0</v>
      </c>
      <c r="AJ154" s="106">
        <v>0</v>
      </c>
      <c r="AK154" s="106">
        <v>0</v>
      </c>
      <c r="AL154" s="106">
        <v>0</v>
      </c>
      <c r="AM154" s="106">
        <v>0</v>
      </c>
      <c r="AN154" s="106">
        <v>0</v>
      </c>
      <c r="AO154" s="106">
        <v>0</v>
      </c>
      <c r="AP154" s="106">
        <v>0</v>
      </c>
      <c r="AQ154" s="106">
        <v>0</v>
      </c>
      <c r="AR154" s="106">
        <v>0</v>
      </c>
      <c r="AS154" s="106">
        <v>0</v>
      </c>
      <c r="AT154" s="106">
        <v>0</v>
      </c>
      <c r="AU154" s="106">
        <v>0</v>
      </c>
      <c r="AV154" s="106">
        <v>0</v>
      </c>
      <c r="AW154" s="106">
        <v>0</v>
      </c>
      <c r="AX154" s="106">
        <v>0</v>
      </c>
      <c r="AY154" s="106">
        <v>0</v>
      </c>
    </row>
    <row r="155" spans="1:51">
      <c r="A155" s="109"/>
      <c r="B155" s="127">
        <v>34</v>
      </c>
      <c r="C155" s="106">
        <v>0</v>
      </c>
      <c r="D155" s="106">
        <v>0</v>
      </c>
      <c r="E155" s="106">
        <v>0</v>
      </c>
      <c r="F155" s="106">
        <v>0</v>
      </c>
      <c r="G155" s="106">
        <v>0</v>
      </c>
      <c r="H155" s="106">
        <v>0</v>
      </c>
      <c r="I155" s="106">
        <v>0</v>
      </c>
      <c r="J155" s="106">
        <v>0</v>
      </c>
      <c r="K155" s="106">
        <v>0</v>
      </c>
      <c r="L155" s="106">
        <v>0</v>
      </c>
      <c r="M155" s="106">
        <v>0</v>
      </c>
      <c r="N155" s="106">
        <v>0</v>
      </c>
      <c r="O155" s="106">
        <v>0</v>
      </c>
      <c r="P155" s="106">
        <v>0</v>
      </c>
      <c r="Q155" s="106">
        <v>0</v>
      </c>
      <c r="R155" s="106">
        <v>0</v>
      </c>
      <c r="S155" s="106">
        <v>0</v>
      </c>
      <c r="T155" s="106">
        <v>0</v>
      </c>
      <c r="U155" s="106">
        <v>0</v>
      </c>
      <c r="V155" s="106">
        <v>0</v>
      </c>
      <c r="W155" s="106">
        <v>0</v>
      </c>
      <c r="X155" s="106">
        <v>0</v>
      </c>
      <c r="Y155" s="106">
        <v>0</v>
      </c>
      <c r="Z155" s="106">
        <v>0</v>
      </c>
      <c r="AA155" s="106">
        <v>0</v>
      </c>
      <c r="AB155" s="106">
        <v>0</v>
      </c>
      <c r="AC155" s="106">
        <v>0</v>
      </c>
      <c r="AD155" s="106">
        <v>0</v>
      </c>
      <c r="AE155" s="106">
        <v>0</v>
      </c>
      <c r="AF155" s="106">
        <v>0</v>
      </c>
      <c r="AG155" s="106">
        <v>0</v>
      </c>
      <c r="AH155" s="106">
        <v>0</v>
      </c>
      <c r="AI155" s="106">
        <v>0</v>
      </c>
      <c r="AJ155" s="106">
        <v>0</v>
      </c>
      <c r="AK155" s="106">
        <v>0</v>
      </c>
      <c r="AL155" s="106">
        <v>0</v>
      </c>
      <c r="AM155" s="106">
        <v>0</v>
      </c>
      <c r="AN155" s="106">
        <v>0</v>
      </c>
      <c r="AO155" s="106">
        <v>0</v>
      </c>
      <c r="AP155" s="106">
        <v>0</v>
      </c>
      <c r="AQ155" s="106">
        <v>0</v>
      </c>
      <c r="AR155" s="106">
        <v>0</v>
      </c>
      <c r="AS155" s="106">
        <v>0</v>
      </c>
      <c r="AT155" s="106">
        <v>0</v>
      </c>
      <c r="AU155" s="106">
        <v>0</v>
      </c>
      <c r="AV155" s="106">
        <v>0</v>
      </c>
      <c r="AW155" s="106">
        <v>0</v>
      </c>
      <c r="AX155" s="106">
        <v>0</v>
      </c>
      <c r="AY155" s="106">
        <v>0</v>
      </c>
    </row>
    <row r="156" spans="1:51">
      <c r="A156" s="109"/>
      <c r="B156" s="127">
        <v>35</v>
      </c>
      <c r="C156" s="106">
        <v>0</v>
      </c>
      <c r="D156" s="106">
        <v>0</v>
      </c>
      <c r="E156" s="106">
        <v>0</v>
      </c>
      <c r="F156" s="106">
        <v>0</v>
      </c>
      <c r="G156" s="106">
        <v>0</v>
      </c>
      <c r="H156" s="106">
        <v>0</v>
      </c>
      <c r="I156" s="106">
        <v>0</v>
      </c>
      <c r="J156" s="106">
        <v>0</v>
      </c>
      <c r="K156" s="106">
        <v>0</v>
      </c>
      <c r="L156" s="106">
        <v>0</v>
      </c>
      <c r="M156" s="106">
        <v>0</v>
      </c>
      <c r="N156" s="106">
        <v>0</v>
      </c>
      <c r="O156" s="106">
        <v>0</v>
      </c>
      <c r="P156" s="106">
        <v>0</v>
      </c>
      <c r="Q156" s="106">
        <v>0</v>
      </c>
      <c r="R156" s="106">
        <v>0</v>
      </c>
      <c r="S156" s="106">
        <v>0</v>
      </c>
      <c r="T156" s="106">
        <v>0</v>
      </c>
      <c r="U156" s="106">
        <v>0</v>
      </c>
      <c r="V156" s="106">
        <v>0</v>
      </c>
      <c r="W156" s="106">
        <v>0</v>
      </c>
      <c r="X156" s="106">
        <v>0</v>
      </c>
      <c r="Y156" s="106">
        <v>0</v>
      </c>
      <c r="Z156" s="106">
        <v>0</v>
      </c>
      <c r="AA156" s="106">
        <v>0</v>
      </c>
      <c r="AB156" s="106">
        <v>0</v>
      </c>
      <c r="AC156" s="106">
        <v>0</v>
      </c>
      <c r="AD156" s="106">
        <v>0</v>
      </c>
      <c r="AE156" s="106">
        <v>0</v>
      </c>
      <c r="AF156" s="106">
        <v>0</v>
      </c>
      <c r="AG156" s="106">
        <v>0</v>
      </c>
      <c r="AH156" s="106">
        <v>0</v>
      </c>
      <c r="AI156" s="106">
        <v>0</v>
      </c>
      <c r="AJ156" s="106">
        <v>0</v>
      </c>
      <c r="AK156" s="106">
        <v>0</v>
      </c>
      <c r="AL156" s="106">
        <v>0</v>
      </c>
      <c r="AM156" s="106">
        <v>0</v>
      </c>
      <c r="AN156" s="106">
        <v>0</v>
      </c>
      <c r="AO156" s="106">
        <v>0</v>
      </c>
      <c r="AP156" s="106">
        <v>0</v>
      </c>
      <c r="AQ156" s="106">
        <v>0</v>
      </c>
      <c r="AR156" s="106">
        <v>0</v>
      </c>
      <c r="AS156" s="106">
        <v>0</v>
      </c>
      <c r="AT156" s="106">
        <v>0</v>
      </c>
      <c r="AU156" s="106">
        <v>0</v>
      </c>
      <c r="AV156" s="106">
        <v>0</v>
      </c>
      <c r="AW156" s="106">
        <v>0</v>
      </c>
      <c r="AX156" s="106">
        <v>0</v>
      </c>
      <c r="AY156" s="106">
        <v>0</v>
      </c>
    </row>
    <row r="157" spans="1:51">
      <c r="A157" s="109"/>
      <c r="B157" s="127">
        <v>36</v>
      </c>
      <c r="C157" s="106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6">
        <v>0</v>
      </c>
      <c r="J157" s="106">
        <v>0</v>
      </c>
      <c r="K157" s="106">
        <v>0</v>
      </c>
      <c r="L157" s="106">
        <v>0</v>
      </c>
      <c r="M157" s="106">
        <v>0</v>
      </c>
      <c r="N157" s="106">
        <v>0</v>
      </c>
      <c r="O157" s="106">
        <v>0</v>
      </c>
      <c r="P157" s="106">
        <v>0</v>
      </c>
      <c r="Q157" s="106">
        <v>0</v>
      </c>
      <c r="R157" s="106">
        <v>0</v>
      </c>
      <c r="S157" s="106">
        <v>0</v>
      </c>
      <c r="T157" s="106">
        <v>0</v>
      </c>
      <c r="U157" s="106">
        <v>0</v>
      </c>
      <c r="V157" s="106">
        <v>0</v>
      </c>
      <c r="W157" s="106">
        <v>0</v>
      </c>
      <c r="X157" s="106">
        <v>0</v>
      </c>
      <c r="Y157" s="106">
        <v>0</v>
      </c>
      <c r="Z157" s="106">
        <v>0</v>
      </c>
      <c r="AA157" s="106">
        <v>0</v>
      </c>
      <c r="AB157" s="106">
        <v>0</v>
      </c>
      <c r="AC157" s="106">
        <v>0</v>
      </c>
      <c r="AD157" s="106">
        <v>0</v>
      </c>
      <c r="AE157" s="106">
        <v>0</v>
      </c>
      <c r="AF157" s="106">
        <v>0</v>
      </c>
      <c r="AG157" s="106">
        <v>0</v>
      </c>
      <c r="AH157" s="106">
        <v>0</v>
      </c>
      <c r="AI157" s="106">
        <v>0</v>
      </c>
      <c r="AJ157" s="106">
        <v>0</v>
      </c>
      <c r="AK157" s="106">
        <v>0</v>
      </c>
      <c r="AL157" s="106">
        <v>0</v>
      </c>
      <c r="AM157" s="106">
        <v>0</v>
      </c>
      <c r="AN157" s="106">
        <v>0</v>
      </c>
      <c r="AO157" s="106">
        <v>0</v>
      </c>
      <c r="AP157" s="106">
        <v>0</v>
      </c>
      <c r="AQ157" s="106">
        <v>0</v>
      </c>
      <c r="AR157" s="106">
        <v>0</v>
      </c>
      <c r="AS157" s="106">
        <v>0</v>
      </c>
      <c r="AT157" s="106">
        <v>0</v>
      </c>
      <c r="AU157" s="106">
        <v>0</v>
      </c>
      <c r="AV157" s="106">
        <v>0</v>
      </c>
      <c r="AW157" s="106">
        <v>0</v>
      </c>
      <c r="AX157" s="106">
        <v>0</v>
      </c>
      <c r="AY157" s="106">
        <v>0</v>
      </c>
    </row>
    <row r="158" spans="1:51">
      <c r="A158" s="109"/>
      <c r="B158" s="130">
        <v>37</v>
      </c>
      <c r="C158" s="106">
        <v>0</v>
      </c>
      <c r="D158" s="106">
        <v>0</v>
      </c>
      <c r="E158" s="106">
        <v>0</v>
      </c>
      <c r="F158" s="106">
        <v>0</v>
      </c>
      <c r="G158" s="106">
        <v>0</v>
      </c>
      <c r="H158" s="106">
        <v>0</v>
      </c>
      <c r="I158" s="106">
        <v>0</v>
      </c>
      <c r="J158" s="106">
        <v>0</v>
      </c>
      <c r="K158" s="106">
        <v>0</v>
      </c>
      <c r="L158" s="106">
        <v>0</v>
      </c>
      <c r="M158" s="106">
        <v>0</v>
      </c>
      <c r="N158" s="106">
        <v>0</v>
      </c>
      <c r="O158" s="106">
        <v>0</v>
      </c>
      <c r="P158" s="106">
        <v>0</v>
      </c>
      <c r="Q158" s="106">
        <v>0</v>
      </c>
      <c r="R158" s="106">
        <v>0</v>
      </c>
      <c r="S158" s="106">
        <v>0</v>
      </c>
      <c r="T158" s="106">
        <v>0</v>
      </c>
      <c r="U158" s="106">
        <v>0</v>
      </c>
      <c r="V158" s="106">
        <v>0</v>
      </c>
      <c r="W158" s="106">
        <v>0</v>
      </c>
      <c r="X158" s="106">
        <v>0</v>
      </c>
      <c r="Y158" s="106">
        <v>0</v>
      </c>
      <c r="Z158" s="106">
        <v>0</v>
      </c>
      <c r="AA158" s="106">
        <v>0</v>
      </c>
      <c r="AB158" s="106">
        <v>0</v>
      </c>
      <c r="AC158" s="106">
        <v>0</v>
      </c>
      <c r="AD158" s="106">
        <v>0</v>
      </c>
      <c r="AE158" s="106">
        <v>0</v>
      </c>
      <c r="AF158" s="106">
        <v>0</v>
      </c>
      <c r="AG158" s="106">
        <v>0</v>
      </c>
      <c r="AH158" s="106">
        <v>0</v>
      </c>
      <c r="AI158" s="106">
        <v>0</v>
      </c>
      <c r="AJ158" s="106">
        <v>0</v>
      </c>
      <c r="AK158" s="106">
        <v>0</v>
      </c>
      <c r="AL158" s="106">
        <v>0</v>
      </c>
      <c r="AM158" s="106">
        <v>0</v>
      </c>
      <c r="AN158" s="106">
        <v>0</v>
      </c>
      <c r="AO158" s="106">
        <v>0</v>
      </c>
      <c r="AP158" s="106">
        <v>0</v>
      </c>
      <c r="AQ158" s="106">
        <v>0</v>
      </c>
      <c r="AR158" s="106">
        <v>0</v>
      </c>
      <c r="AS158" s="106">
        <v>0</v>
      </c>
      <c r="AT158" s="106">
        <v>0</v>
      </c>
      <c r="AU158" s="106">
        <v>0</v>
      </c>
      <c r="AV158" s="106">
        <v>0</v>
      </c>
      <c r="AW158" s="106">
        <v>0</v>
      </c>
      <c r="AX158" s="106">
        <v>0</v>
      </c>
      <c r="AY158" s="106">
        <v>0</v>
      </c>
    </row>
    <row r="159" spans="1:51">
      <c r="A159" s="109"/>
      <c r="B159" s="130">
        <v>38</v>
      </c>
      <c r="C159" s="106">
        <v>0</v>
      </c>
      <c r="D159" s="106">
        <v>0</v>
      </c>
      <c r="E159" s="106">
        <v>0</v>
      </c>
      <c r="F159" s="106">
        <v>0</v>
      </c>
      <c r="G159" s="106">
        <v>0</v>
      </c>
      <c r="H159" s="106">
        <v>0</v>
      </c>
      <c r="I159" s="106">
        <v>0</v>
      </c>
      <c r="J159" s="106">
        <v>0</v>
      </c>
      <c r="K159" s="106">
        <v>0</v>
      </c>
      <c r="L159" s="106">
        <v>0</v>
      </c>
      <c r="M159" s="106">
        <v>0</v>
      </c>
      <c r="N159" s="106">
        <v>0</v>
      </c>
      <c r="O159" s="106">
        <v>0</v>
      </c>
      <c r="P159" s="106">
        <v>0</v>
      </c>
      <c r="Q159" s="106">
        <v>0</v>
      </c>
      <c r="R159" s="106">
        <v>0</v>
      </c>
      <c r="S159" s="106">
        <v>0</v>
      </c>
      <c r="T159" s="106">
        <v>0</v>
      </c>
      <c r="U159" s="106">
        <v>0</v>
      </c>
      <c r="V159" s="106">
        <v>0</v>
      </c>
      <c r="W159" s="106">
        <v>0</v>
      </c>
      <c r="X159" s="106">
        <v>0</v>
      </c>
      <c r="Y159" s="106">
        <v>0</v>
      </c>
      <c r="Z159" s="106">
        <v>0</v>
      </c>
      <c r="AA159" s="106">
        <v>0</v>
      </c>
      <c r="AB159" s="106">
        <v>0</v>
      </c>
      <c r="AC159" s="106">
        <v>0</v>
      </c>
      <c r="AD159" s="106">
        <v>0</v>
      </c>
      <c r="AE159" s="106">
        <v>0</v>
      </c>
      <c r="AF159" s="106">
        <v>0</v>
      </c>
      <c r="AG159" s="106">
        <v>0</v>
      </c>
      <c r="AH159" s="106">
        <v>0</v>
      </c>
      <c r="AI159" s="106">
        <v>0</v>
      </c>
      <c r="AJ159" s="106">
        <v>0</v>
      </c>
      <c r="AK159" s="106">
        <v>0</v>
      </c>
      <c r="AL159" s="106">
        <v>0</v>
      </c>
      <c r="AM159" s="106">
        <v>0</v>
      </c>
      <c r="AN159" s="106">
        <v>0</v>
      </c>
      <c r="AO159" s="106">
        <v>0</v>
      </c>
      <c r="AP159" s="106">
        <v>0</v>
      </c>
      <c r="AQ159" s="106">
        <v>0</v>
      </c>
      <c r="AR159" s="106">
        <v>0</v>
      </c>
      <c r="AS159" s="106">
        <v>0</v>
      </c>
      <c r="AT159" s="106">
        <v>0</v>
      </c>
      <c r="AU159" s="106">
        <v>0</v>
      </c>
      <c r="AV159" s="106">
        <v>0</v>
      </c>
      <c r="AW159" s="106">
        <v>0</v>
      </c>
      <c r="AX159" s="106">
        <v>0</v>
      </c>
      <c r="AY159" s="106">
        <v>0</v>
      </c>
    </row>
    <row r="160" spans="1:51">
      <c r="A160" s="109"/>
      <c r="B160" s="130">
        <v>39</v>
      </c>
      <c r="C160" s="106">
        <v>0</v>
      </c>
      <c r="D160" s="106">
        <v>0</v>
      </c>
      <c r="E160" s="106">
        <v>0</v>
      </c>
      <c r="F160" s="106">
        <v>0</v>
      </c>
      <c r="G160" s="106">
        <v>0</v>
      </c>
      <c r="H160" s="106">
        <v>0</v>
      </c>
      <c r="I160" s="106">
        <v>0</v>
      </c>
      <c r="J160" s="106">
        <v>0</v>
      </c>
      <c r="K160" s="106">
        <v>0</v>
      </c>
      <c r="L160" s="106">
        <v>0</v>
      </c>
      <c r="M160" s="106">
        <v>0</v>
      </c>
      <c r="N160" s="106">
        <v>0</v>
      </c>
      <c r="O160" s="106">
        <v>0</v>
      </c>
      <c r="P160" s="106">
        <v>0</v>
      </c>
      <c r="Q160" s="106">
        <v>0</v>
      </c>
      <c r="R160" s="106">
        <v>0</v>
      </c>
      <c r="S160" s="106">
        <v>0</v>
      </c>
      <c r="T160" s="106">
        <v>0</v>
      </c>
      <c r="U160" s="106">
        <v>0</v>
      </c>
      <c r="V160" s="106">
        <v>0</v>
      </c>
      <c r="W160" s="106">
        <v>0</v>
      </c>
      <c r="X160" s="106">
        <v>0</v>
      </c>
      <c r="Y160" s="106">
        <v>0</v>
      </c>
      <c r="Z160" s="106">
        <v>0</v>
      </c>
      <c r="AA160" s="106">
        <v>0</v>
      </c>
      <c r="AB160" s="106">
        <v>0</v>
      </c>
      <c r="AC160" s="106">
        <v>0</v>
      </c>
      <c r="AD160" s="106">
        <v>0</v>
      </c>
      <c r="AE160" s="106">
        <v>0</v>
      </c>
      <c r="AF160" s="106">
        <v>0</v>
      </c>
      <c r="AG160" s="106">
        <v>0</v>
      </c>
      <c r="AH160" s="106">
        <v>0</v>
      </c>
      <c r="AI160" s="106">
        <v>0</v>
      </c>
      <c r="AJ160" s="106">
        <v>0</v>
      </c>
      <c r="AK160" s="106">
        <v>0</v>
      </c>
      <c r="AL160" s="106">
        <v>0</v>
      </c>
      <c r="AM160" s="106">
        <v>0</v>
      </c>
      <c r="AN160" s="106">
        <v>0</v>
      </c>
      <c r="AO160" s="106">
        <v>0</v>
      </c>
      <c r="AP160" s="106">
        <v>0</v>
      </c>
      <c r="AQ160" s="106">
        <v>0</v>
      </c>
      <c r="AR160" s="106">
        <v>0</v>
      </c>
      <c r="AS160" s="106">
        <v>0</v>
      </c>
      <c r="AT160" s="106">
        <v>0</v>
      </c>
      <c r="AU160" s="106">
        <v>0</v>
      </c>
      <c r="AV160" s="106">
        <v>0</v>
      </c>
      <c r="AW160" s="106">
        <v>0</v>
      </c>
      <c r="AX160" s="106">
        <v>0</v>
      </c>
      <c r="AY160" s="106">
        <v>0</v>
      </c>
    </row>
    <row r="161" spans="1:52">
      <c r="A161" s="109"/>
      <c r="B161" s="130">
        <v>40</v>
      </c>
      <c r="C161" s="106">
        <v>0</v>
      </c>
      <c r="D161" s="106">
        <v>0</v>
      </c>
      <c r="E161" s="106">
        <v>0</v>
      </c>
      <c r="F161" s="106">
        <v>0</v>
      </c>
      <c r="G161" s="106">
        <v>0</v>
      </c>
      <c r="H161" s="106">
        <v>0</v>
      </c>
      <c r="I161" s="106">
        <v>0</v>
      </c>
      <c r="J161" s="106">
        <v>0</v>
      </c>
      <c r="K161" s="106">
        <v>0</v>
      </c>
      <c r="L161" s="106">
        <v>0</v>
      </c>
      <c r="M161" s="106">
        <v>0</v>
      </c>
      <c r="N161" s="106">
        <v>0</v>
      </c>
      <c r="O161" s="106">
        <v>0</v>
      </c>
      <c r="P161" s="106">
        <v>0</v>
      </c>
      <c r="Q161" s="106">
        <v>0</v>
      </c>
      <c r="R161" s="106">
        <v>0</v>
      </c>
      <c r="S161" s="106">
        <v>0</v>
      </c>
      <c r="T161" s="106">
        <v>0</v>
      </c>
      <c r="U161" s="106">
        <v>0</v>
      </c>
      <c r="V161" s="106">
        <v>0</v>
      </c>
      <c r="W161" s="106">
        <v>0</v>
      </c>
      <c r="X161" s="106">
        <v>0</v>
      </c>
      <c r="Y161" s="106">
        <v>0</v>
      </c>
      <c r="Z161" s="106">
        <v>0</v>
      </c>
      <c r="AA161" s="106">
        <v>0</v>
      </c>
      <c r="AB161" s="106">
        <v>0</v>
      </c>
      <c r="AC161" s="106">
        <v>0</v>
      </c>
      <c r="AD161" s="106">
        <v>0</v>
      </c>
      <c r="AE161" s="106">
        <v>0</v>
      </c>
      <c r="AF161" s="106">
        <v>0</v>
      </c>
      <c r="AG161" s="106">
        <v>0</v>
      </c>
      <c r="AH161" s="106">
        <v>0</v>
      </c>
      <c r="AI161" s="106">
        <v>0</v>
      </c>
      <c r="AJ161" s="106">
        <v>0</v>
      </c>
      <c r="AK161" s="106">
        <v>0</v>
      </c>
      <c r="AL161" s="106">
        <v>0</v>
      </c>
      <c r="AM161" s="106">
        <v>0</v>
      </c>
      <c r="AN161" s="106">
        <v>0</v>
      </c>
      <c r="AO161" s="106">
        <v>0</v>
      </c>
      <c r="AP161" s="106">
        <v>0</v>
      </c>
      <c r="AQ161" s="106">
        <v>0</v>
      </c>
      <c r="AR161" s="106">
        <v>0</v>
      </c>
      <c r="AS161" s="106">
        <v>0</v>
      </c>
      <c r="AT161" s="106">
        <v>0</v>
      </c>
      <c r="AU161" s="106">
        <v>0</v>
      </c>
      <c r="AV161" s="106">
        <v>0</v>
      </c>
      <c r="AW161" s="106">
        <v>0</v>
      </c>
      <c r="AX161" s="106">
        <v>0</v>
      </c>
      <c r="AY161" s="106">
        <v>0</v>
      </c>
    </row>
    <row r="162" spans="1:52">
      <c r="A162" s="109"/>
      <c r="B162" s="130">
        <v>41</v>
      </c>
      <c r="C162" s="106">
        <v>0</v>
      </c>
      <c r="D162" s="106">
        <v>0</v>
      </c>
      <c r="E162" s="106">
        <v>0</v>
      </c>
      <c r="F162" s="106">
        <v>0</v>
      </c>
      <c r="G162" s="106">
        <v>0</v>
      </c>
      <c r="H162" s="106">
        <v>0</v>
      </c>
      <c r="I162" s="106">
        <v>0</v>
      </c>
      <c r="J162" s="106">
        <v>0</v>
      </c>
      <c r="K162" s="106">
        <v>0</v>
      </c>
      <c r="L162" s="106">
        <v>0</v>
      </c>
      <c r="M162" s="106">
        <v>0</v>
      </c>
      <c r="N162" s="106">
        <v>0</v>
      </c>
      <c r="O162" s="106">
        <v>0</v>
      </c>
      <c r="P162" s="106">
        <v>0</v>
      </c>
      <c r="Q162" s="106">
        <v>0</v>
      </c>
      <c r="R162" s="106">
        <v>0</v>
      </c>
      <c r="S162" s="106">
        <v>0</v>
      </c>
      <c r="T162" s="106">
        <v>0</v>
      </c>
      <c r="U162" s="106">
        <v>0</v>
      </c>
      <c r="V162" s="106">
        <v>0</v>
      </c>
      <c r="W162" s="106">
        <v>0</v>
      </c>
      <c r="X162" s="106">
        <v>0</v>
      </c>
      <c r="Y162" s="106">
        <v>0</v>
      </c>
      <c r="Z162" s="106">
        <v>0</v>
      </c>
      <c r="AA162" s="106">
        <v>0</v>
      </c>
      <c r="AB162" s="106">
        <v>0</v>
      </c>
      <c r="AC162" s="106">
        <v>0</v>
      </c>
      <c r="AD162" s="106">
        <v>0</v>
      </c>
      <c r="AE162" s="106">
        <v>0</v>
      </c>
      <c r="AF162" s="106">
        <v>0</v>
      </c>
      <c r="AG162" s="106">
        <v>0</v>
      </c>
      <c r="AH162" s="106">
        <v>0</v>
      </c>
      <c r="AI162" s="106">
        <v>0</v>
      </c>
      <c r="AJ162" s="106">
        <v>0</v>
      </c>
      <c r="AK162" s="106">
        <v>0</v>
      </c>
      <c r="AL162" s="106">
        <v>0</v>
      </c>
      <c r="AM162" s="106">
        <v>0</v>
      </c>
      <c r="AN162" s="106">
        <v>0</v>
      </c>
      <c r="AO162" s="106">
        <v>0</v>
      </c>
      <c r="AP162" s="106">
        <v>0</v>
      </c>
      <c r="AQ162" s="106">
        <v>0</v>
      </c>
      <c r="AR162" s="106">
        <v>0</v>
      </c>
      <c r="AS162" s="106">
        <v>0</v>
      </c>
      <c r="AT162" s="106">
        <v>0</v>
      </c>
      <c r="AU162" s="106">
        <v>0</v>
      </c>
      <c r="AV162" s="106">
        <v>0</v>
      </c>
      <c r="AW162" s="106">
        <v>0</v>
      </c>
      <c r="AX162" s="106">
        <v>0</v>
      </c>
      <c r="AY162" s="106">
        <v>0</v>
      </c>
    </row>
    <row r="163" spans="1:52">
      <c r="A163" s="109"/>
      <c r="B163" s="130">
        <v>42</v>
      </c>
      <c r="C163" s="106">
        <v>0</v>
      </c>
      <c r="D163" s="106">
        <v>0</v>
      </c>
      <c r="E163" s="106">
        <v>0</v>
      </c>
      <c r="F163" s="106">
        <v>0</v>
      </c>
      <c r="G163" s="106">
        <v>0</v>
      </c>
      <c r="H163" s="106">
        <v>0</v>
      </c>
      <c r="I163" s="106">
        <v>0</v>
      </c>
      <c r="J163" s="106">
        <v>0</v>
      </c>
      <c r="K163" s="106">
        <v>0</v>
      </c>
      <c r="L163" s="106">
        <v>0</v>
      </c>
      <c r="M163" s="106">
        <v>0</v>
      </c>
      <c r="N163" s="106">
        <v>0</v>
      </c>
      <c r="O163" s="106">
        <v>0</v>
      </c>
      <c r="P163" s="106">
        <v>0</v>
      </c>
      <c r="Q163" s="106">
        <v>0</v>
      </c>
      <c r="R163" s="106">
        <v>0</v>
      </c>
      <c r="S163" s="106">
        <v>0</v>
      </c>
      <c r="T163" s="106">
        <v>0</v>
      </c>
      <c r="U163" s="106">
        <v>0</v>
      </c>
      <c r="V163" s="106">
        <v>0</v>
      </c>
      <c r="W163" s="106">
        <v>0</v>
      </c>
      <c r="X163" s="106">
        <v>0</v>
      </c>
      <c r="Y163" s="106">
        <v>0</v>
      </c>
      <c r="Z163" s="106">
        <v>0</v>
      </c>
      <c r="AA163" s="106">
        <v>0</v>
      </c>
      <c r="AB163" s="106">
        <v>0</v>
      </c>
      <c r="AC163" s="106">
        <v>0</v>
      </c>
      <c r="AD163" s="106">
        <v>0</v>
      </c>
      <c r="AE163" s="106">
        <v>0</v>
      </c>
      <c r="AF163" s="106">
        <v>0</v>
      </c>
      <c r="AG163" s="106">
        <v>0</v>
      </c>
      <c r="AH163" s="106">
        <v>0</v>
      </c>
      <c r="AI163" s="106">
        <v>0</v>
      </c>
      <c r="AJ163" s="106">
        <v>0</v>
      </c>
      <c r="AK163" s="106">
        <v>0</v>
      </c>
      <c r="AL163" s="106">
        <v>0</v>
      </c>
      <c r="AM163" s="106">
        <v>0</v>
      </c>
      <c r="AN163" s="106">
        <v>0</v>
      </c>
      <c r="AO163" s="106">
        <v>0</v>
      </c>
      <c r="AP163" s="106">
        <v>0</v>
      </c>
      <c r="AQ163" s="106">
        <v>0</v>
      </c>
      <c r="AR163" s="106">
        <v>0</v>
      </c>
      <c r="AS163" s="106">
        <v>0</v>
      </c>
      <c r="AT163" s="106">
        <v>0</v>
      </c>
      <c r="AU163" s="106">
        <v>0</v>
      </c>
      <c r="AV163" s="106">
        <v>0</v>
      </c>
      <c r="AW163" s="106">
        <v>0</v>
      </c>
      <c r="AX163" s="106">
        <v>0</v>
      </c>
      <c r="AY163" s="106">
        <v>0</v>
      </c>
    </row>
    <row r="164" spans="1:52">
      <c r="A164" s="109"/>
      <c r="B164" s="130">
        <v>43</v>
      </c>
      <c r="C164" s="106">
        <v>0</v>
      </c>
      <c r="D164" s="106">
        <v>0</v>
      </c>
      <c r="E164" s="106">
        <v>0</v>
      </c>
      <c r="F164" s="106">
        <v>0</v>
      </c>
      <c r="G164" s="106">
        <v>0</v>
      </c>
      <c r="H164" s="106">
        <v>0</v>
      </c>
      <c r="I164" s="106">
        <v>0</v>
      </c>
      <c r="J164" s="106">
        <v>0</v>
      </c>
      <c r="K164" s="106">
        <v>0</v>
      </c>
      <c r="L164" s="106">
        <v>0</v>
      </c>
      <c r="M164" s="106">
        <v>0</v>
      </c>
      <c r="N164" s="106">
        <v>0</v>
      </c>
      <c r="O164" s="106">
        <v>0</v>
      </c>
      <c r="P164" s="106">
        <v>0</v>
      </c>
      <c r="Q164" s="106">
        <v>0</v>
      </c>
      <c r="R164" s="106">
        <v>0</v>
      </c>
      <c r="S164" s="106">
        <v>0</v>
      </c>
      <c r="T164" s="106">
        <v>0</v>
      </c>
      <c r="U164" s="106">
        <v>0</v>
      </c>
      <c r="V164" s="106">
        <v>0</v>
      </c>
      <c r="W164" s="106">
        <v>0</v>
      </c>
      <c r="X164" s="106">
        <v>0</v>
      </c>
      <c r="Y164" s="106">
        <v>0</v>
      </c>
      <c r="Z164" s="106">
        <v>0</v>
      </c>
      <c r="AA164" s="106">
        <v>0</v>
      </c>
      <c r="AB164" s="106">
        <v>0</v>
      </c>
      <c r="AC164" s="106">
        <v>0</v>
      </c>
      <c r="AD164" s="106">
        <v>0</v>
      </c>
      <c r="AE164" s="106">
        <v>0</v>
      </c>
      <c r="AF164" s="106">
        <v>0</v>
      </c>
      <c r="AG164" s="106">
        <v>0</v>
      </c>
      <c r="AH164" s="106">
        <v>0</v>
      </c>
      <c r="AI164" s="106">
        <v>0</v>
      </c>
      <c r="AJ164" s="106">
        <v>0</v>
      </c>
      <c r="AK164" s="106">
        <v>0</v>
      </c>
      <c r="AL164" s="106">
        <v>0</v>
      </c>
      <c r="AM164" s="106">
        <v>0</v>
      </c>
      <c r="AN164" s="106">
        <v>0</v>
      </c>
      <c r="AO164" s="106">
        <v>0</v>
      </c>
      <c r="AP164" s="106">
        <v>0</v>
      </c>
      <c r="AQ164" s="106">
        <v>0</v>
      </c>
      <c r="AR164" s="106">
        <v>0</v>
      </c>
      <c r="AS164" s="106">
        <v>0</v>
      </c>
      <c r="AT164" s="106">
        <v>0</v>
      </c>
      <c r="AU164" s="106">
        <v>0</v>
      </c>
      <c r="AV164" s="106">
        <v>0</v>
      </c>
      <c r="AW164" s="106">
        <v>0</v>
      </c>
      <c r="AX164" s="106">
        <v>0</v>
      </c>
      <c r="AY164" s="106">
        <v>0</v>
      </c>
    </row>
    <row r="165" spans="1:52">
      <c r="A165" s="109"/>
      <c r="B165" s="130">
        <v>44</v>
      </c>
      <c r="C165" s="106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6">
        <v>0</v>
      </c>
      <c r="J165" s="106">
        <v>0</v>
      </c>
      <c r="K165" s="106">
        <v>0</v>
      </c>
      <c r="L165" s="106">
        <v>0</v>
      </c>
      <c r="M165" s="106">
        <v>0</v>
      </c>
      <c r="N165" s="106">
        <v>0</v>
      </c>
      <c r="O165" s="106">
        <v>0</v>
      </c>
      <c r="P165" s="106">
        <v>0</v>
      </c>
      <c r="Q165" s="106">
        <v>0</v>
      </c>
      <c r="R165" s="106">
        <v>0</v>
      </c>
      <c r="S165" s="106">
        <v>0</v>
      </c>
      <c r="T165" s="106">
        <v>0</v>
      </c>
      <c r="U165" s="106">
        <v>0</v>
      </c>
      <c r="V165" s="106">
        <v>0</v>
      </c>
      <c r="W165" s="106">
        <v>0</v>
      </c>
      <c r="X165" s="106">
        <v>0</v>
      </c>
      <c r="Y165" s="106">
        <v>0</v>
      </c>
      <c r="Z165" s="106">
        <v>0</v>
      </c>
      <c r="AA165" s="106">
        <v>0</v>
      </c>
      <c r="AB165" s="106">
        <v>0</v>
      </c>
      <c r="AC165" s="106">
        <v>0</v>
      </c>
      <c r="AD165" s="106">
        <v>0</v>
      </c>
      <c r="AE165" s="106">
        <v>0</v>
      </c>
      <c r="AF165" s="106">
        <v>0</v>
      </c>
      <c r="AG165" s="106">
        <v>0</v>
      </c>
      <c r="AH165" s="106">
        <v>0</v>
      </c>
      <c r="AI165" s="106">
        <v>0</v>
      </c>
      <c r="AJ165" s="106">
        <v>0</v>
      </c>
      <c r="AK165" s="106">
        <v>0</v>
      </c>
      <c r="AL165" s="106">
        <v>0</v>
      </c>
      <c r="AM165" s="106">
        <v>0</v>
      </c>
      <c r="AN165" s="106">
        <v>0</v>
      </c>
      <c r="AO165" s="106">
        <v>0</v>
      </c>
      <c r="AP165" s="106">
        <v>0</v>
      </c>
      <c r="AQ165" s="106">
        <v>0</v>
      </c>
      <c r="AR165" s="106">
        <v>0</v>
      </c>
      <c r="AS165" s="106">
        <v>0</v>
      </c>
      <c r="AT165" s="106">
        <v>0</v>
      </c>
      <c r="AU165" s="106">
        <v>0</v>
      </c>
      <c r="AV165" s="106">
        <v>0</v>
      </c>
      <c r="AW165" s="106">
        <v>0</v>
      </c>
      <c r="AX165" s="106">
        <v>0</v>
      </c>
      <c r="AY165" s="106">
        <v>0</v>
      </c>
    </row>
    <row r="166" spans="1:52">
      <c r="A166" s="109"/>
      <c r="B166" s="130">
        <v>45</v>
      </c>
      <c r="C166" s="106">
        <v>0</v>
      </c>
      <c r="D166" s="106">
        <v>0</v>
      </c>
      <c r="E166" s="106">
        <v>0</v>
      </c>
      <c r="F166" s="106">
        <v>0</v>
      </c>
      <c r="G166" s="106">
        <v>0</v>
      </c>
      <c r="H166" s="106">
        <v>0</v>
      </c>
      <c r="I166" s="106">
        <v>0</v>
      </c>
      <c r="J166" s="106">
        <v>0</v>
      </c>
      <c r="K166" s="106">
        <v>0</v>
      </c>
      <c r="L166" s="106">
        <v>0</v>
      </c>
      <c r="M166" s="106">
        <v>0</v>
      </c>
      <c r="N166" s="106">
        <v>0</v>
      </c>
      <c r="O166" s="106">
        <v>0</v>
      </c>
      <c r="P166" s="106">
        <v>0</v>
      </c>
      <c r="Q166" s="106">
        <v>0</v>
      </c>
      <c r="R166" s="106">
        <v>0</v>
      </c>
      <c r="S166" s="106">
        <v>0</v>
      </c>
      <c r="T166" s="106">
        <v>0</v>
      </c>
      <c r="U166" s="106">
        <v>0</v>
      </c>
      <c r="V166" s="106">
        <v>0</v>
      </c>
      <c r="W166" s="106">
        <v>0</v>
      </c>
      <c r="X166" s="106">
        <v>0</v>
      </c>
      <c r="Y166" s="106">
        <v>0</v>
      </c>
      <c r="Z166" s="106">
        <v>0</v>
      </c>
      <c r="AA166" s="106">
        <v>0</v>
      </c>
      <c r="AB166" s="106">
        <v>0</v>
      </c>
      <c r="AC166" s="106">
        <v>0</v>
      </c>
      <c r="AD166" s="106">
        <v>0</v>
      </c>
      <c r="AE166" s="106">
        <v>0</v>
      </c>
      <c r="AF166" s="106">
        <v>0</v>
      </c>
      <c r="AG166" s="106">
        <v>0</v>
      </c>
      <c r="AH166" s="106">
        <v>0</v>
      </c>
      <c r="AI166" s="106">
        <v>0</v>
      </c>
      <c r="AJ166" s="106">
        <v>0</v>
      </c>
      <c r="AK166" s="106">
        <v>0</v>
      </c>
      <c r="AL166" s="106">
        <v>0</v>
      </c>
      <c r="AM166" s="106">
        <v>0</v>
      </c>
      <c r="AN166" s="106">
        <v>0</v>
      </c>
      <c r="AO166" s="106">
        <v>0</v>
      </c>
      <c r="AP166" s="106">
        <v>0</v>
      </c>
      <c r="AQ166" s="106">
        <v>0</v>
      </c>
      <c r="AR166" s="106">
        <v>0</v>
      </c>
      <c r="AS166" s="106">
        <v>0</v>
      </c>
      <c r="AT166" s="106">
        <v>0</v>
      </c>
      <c r="AU166" s="106">
        <v>0</v>
      </c>
      <c r="AV166" s="106">
        <v>0</v>
      </c>
      <c r="AW166" s="106">
        <v>0</v>
      </c>
      <c r="AX166" s="106">
        <v>0</v>
      </c>
      <c r="AY166" s="106">
        <v>0</v>
      </c>
    </row>
    <row r="167" spans="1:52">
      <c r="A167" s="109"/>
      <c r="B167" s="130">
        <v>46</v>
      </c>
      <c r="C167" s="106">
        <v>0</v>
      </c>
      <c r="D167" s="106">
        <v>0</v>
      </c>
      <c r="E167" s="106">
        <v>0</v>
      </c>
      <c r="F167" s="106">
        <v>0</v>
      </c>
      <c r="G167" s="106">
        <v>0</v>
      </c>
      <c r="H167" s="106">
        <v>0</v>
      </c>
      <c r="I167" s="106">
        <v>0</v>
      </c>
      <c r="J167" s="106">
        <v>0</v>
      </c>
      <c r="K167" s="106">
        <v>0</v>
      </c>
      <c r="L167" s="106">
        <v>0</v>
      </c>
      <c r="M167" s="106">
        <v>0</v>
      </c>
      <c r="N167" s="106">
        <v>0</v>
      </c>
      <c r="O167" s="106">
        <v>0</v>
      </c>
      <c r="P167" s="106">
        <v>0</v>
      </c>
      <c r="Q167" s="106">
        <v>0</v>
      </c>
      <c r="R167" s="106">
        <v>0</v>
      </c>
      <c r="S167" s="106">
        <v>0</v>
      </c>
      <c r="T167" s="106">
        <v>0</v>
      </c>
      <c r="U167" s="106">
        <v>0</v>
      </c>
      <c r="V167" s="106">
        <v>0</v>
      </c>
      <c r="W167" s="106">
        <v>0</v>
      </c>
      <c r="X167" s="106">
        <v>0</v>
      </c>
      <c r="Y167" s="106">
        <v>0</v>
      </c>
      <c r="Z167" s="106">
        <v>0</v>
      </c>
      <c r="AA167" s="106">
        <v>0</v>
      </c>
      <c r="AB167" s="106">
        <v>0</v>
      </c>
      <c r="AC167" s="106">
        <v>0</v>
      </c>
      <c r="AD167" s="106">
        <v>0</v>
      </c>
      <c r="AE167" s="106">
        <v>0</v>
      </c>
      <c r="AF167" s="106">
        <v>0</v>
      </c>
      <c r="AG167" s="106">
        <v>0</v>
      </c>
      <c r="AH167" s="106">
        <v>0</v>
      </c>
      <c r="AI167" s="106">
        <v>0</v>
      </c>
      <c r="AJ167" s="106">
        <v>0</v>
      </c>
      <c r="AK167" s="106">
        <v>0</v>
      </c>
      <c r="AL167" s="106">
        <v>0</v>
      </c>
      <c r="AM167" s="106">
        <v>0</v>
      </c>
      <c r="AN167" s="106">
        <v>0</v>
      </c>
      <c r="AO167" s="106">
        <v>0</v>
      </c>
      <c r="AP167" s="106">
        <v>0</v>
      </c>
      <c r="AQ167" s="106">
        <v>0</v>
      </c>
      <c r="AR167" s="106">
        <v>0</v>
      </c>
      <c r="AS167" s="106">
        <v>0</v>
      </c>
      <c r="AT167" s="106">
        <v>0</v>
      </c>
      <c r="AU167" s="106">
        <v>0</v>
      </c>
      <c r="AV167" s="106">
        <v>0</v>
      </c>
      <c r="AW167" s="106">
        <v>0</v>
      </c>
      <c r="AX167" s="106">
        <v>0</v>
      </c>
      <c r="AY167" s="106">
        <v>0</v>
      </c>
    </row>
    <row r="168" spans="1:52">
      <c r="A168" s="109"/>
      <c r="B168" s="130">
        <v>47</v>
      </c>
      <c r="C168" s="106">
        <v>0</v>
      </c>
      <c r="D168" s="106">
        <v>0</v>
      </c>
      <c r="E168" s="106">
        <v>0</v>
      </c>
      <c r="F168" s="106">
        <v>0</v>
      </c>
      <c r="G168" s="106">
        <v>0</v>
      </c>
      <c r="H168" s="106">
        <v>0</v>
      </c>
      <c r="I168" s="106">
        <v>0</v>
      </c>
      <c r="J168" s="106">
        <v>0</v>
      </c>
      <c r="K168" s="106">
        <v>0</v>
      </c>
      <c r="L168" s="106">
        <v>0</v>
      </c>
      <c r="M168" s="106">
        <v>0</v>
      </c>
      <c r="N168" s="106">
        <v>0</v>
      </c>
      <c r="O168" s="106">
        <v>0</v>
      </c>
      <c r="P168" s="106">
        <v>0</v>
      </c>
      <c r="Q168" s="106">
        <v>0</v>
      </c>
      <c r="R168" s="106">
        <v>0</v>
      </c>
      <c r="S168" s="106">
        <v>0</v>
      </c>
      <c r="T168" s="106">
        <v>0</v>
      </c>
      <c r="U168" s="106">
        <v>0</v>
      </c>
      <c r="V168" s="106">
        <v>0</v>
      </c>
      <c r="W168" s="106">
        <v>0</v>
      </c>
      <c r="X168" s="106">
        <v>0</v>
      </c>
      <c r="Y168" s="106">
        <v>0</v>
      </c>
      <c r="Z168" s="106">
        <v>0</v>
      </c>
      <c r="AA168" s="106">
        <v>0</v>
      </c>
      <c r="AB168" s="106">
        <v>0</v>
      </c>
      <c r="AC168" s="106">
        <v>0</v>
      </c>
      <c r="AD168" s="106">
        <v>0</v>
      </c>
      <c r="AE168" s="106">
        <v>0</v>
      </c>
      <c r="AF168" s="106">
        <v>0</v>
      </c>
      <c r="AG168" s="106">
        <v>0</v>
      </c>
      <c r="AH168" s="106">
        <v>0</v>
      </c>
      <c r="AI168" s="106">
        <v>0</v>
      </c>
      <c r="AJ168" s="106">
        <v>0</v>
      </c>
      <c r="AK168" s="106">
        <v>0</v>
      </c>
      <c r="AL168" s="106">
        <v>0</v>
      </c>
      <c r="AM168" s="106">
        <v>0</v>
      </c>
      <c r="AN168" s="106">
        <v>0</v>
      </c>
      <c r="AO168" s="106">
        <v>0</v>
      </c>
      <c r="AP168" s="106">
        <v>0</v>
      </c>
      <c r="AQ168" s="106">
        <v>0</v>
      </c>
      <c r="AR168" s="106">
        <v>0</v>
      </c>
      <c r="AS168" s="106">
        <v>0</v>
      </c>
      <c r="AT168" s="106">
        <v>0</v>
      </c>
      <c r="AU168" s="106">
        <v>0</v>
      </c>
      <c r="AV168" s="106">
        <v>0</v>
      </c>
      <c r="AW168" s="106">
        <v>0</v>
      </c>
      <c r="AX168" s="106">
        <v>0</v>
      </c>
      <c r="AY168" s="106">
        <v>0</v>
      </c>
    </row>
    <row r="169" spans="1:52">
      <c r="A169" s="109"/>
      <c r="B169" s="130">
        <v>48</v>
      </c>
      <c r="C169" s="106">
        <v>0</v>
      </c>
      <c r="D169" s="106">
        <v>0</v>
      </c>
      <c r="E169" s="106">
        <v>0</v>
      </c>
      <c r="F169" s="106">
        <v>0</v>
      </c>
      <c r="G169" s="106">
        <v>0</v>
      </c>
      <c r="H169" s="106">
        <v>0</v>
      </c>
      <c r="I169" s="106">
        <v>0</v>
      </c>
      <c r="J169" s="106">
        <v>0</v>
      </c>
      <c r="K169" s="106">
        <v>0</v>
      </c>
      <c r="L169" s="106">
        <v>0</v>
      </c>
      <c r="M169" s="106">
        <v>0</v>
      </c>
      <c r="N169" s="106">
        <v>0</v>
      </c>
      <c r="O169" s="106">
        <v>0</v>
      </c>
      <c r="P169" s="106">
        <v>0</v>
      </c>
      <c r="Q169" s="106">
        <v>0</v>
      </c>
      <c r="R169" s="106">
        <v>0</v>
      </c>
      <c r="S169" s="106">
        <v>0</v>
      </c>
      <c r="T169" s="106">
        <v>0</v>
      </c>
      <c r="U169" s="106">
        <v>0</v>
      </c>
      <c r="V169" s="106">
        <v>0</v>
      </c>
      <c r="W169" s="106">
        <v>0</v>
      </c>
      <c r="X169" s="106">
        <v>0</v>
      </c>
      <c r="Y169" s="106">
        <v>0</v>
      </c>
      <c r="Z169" s="106">
        <v>0</v>
      </c>
      <c r="AA169" s="106">
        <v>0</v>
      </c>
      <c r="AB169" s="106">
        <v>0</v>
      </c>
      <c r="AC169" s="106">
        <v>0</v>
      </c>
      <c r="AD169" s="106">
        <v>0</v>
      </c>
      <c r="AE169" s="106">
        <v>0</v>
      </c>
      <c r="AF169" s="106">
        <v>0</v>
      </c>
      <c r="AG169" s="106">
        <v>0</v>
      </c>
      <c r="AH169" s="106">
        <v>0</v>
      </c>
      <c r="AI169" s="106">
        <v>0</v>
      </c>
      <c r="AJ169" s="106">
        <v>0</v>
      </c>
      <c r="AK169" s="106">
        <v>0</v>
      </c>
      <c r="AL169" s="106">
        <v>0</v>
      </c>
      <c r="AM169" s="106">
        <v>0</v>
      </c>
      <c r="AN169" s="106">
        <v>0</v>
      </c>
      <c r="AO169" s="106">
        <v>0</v>
      </c>
      <c r="AP169" s="106">
        <v>0</v>
      </c>
      <c r="AQ169" s="106">
        <v>0</v>
      </c>
      <c r="AR169" s="106">
        <v>0</v>
      </c>
      <c r="AS169" s="106">
        <v>0</v>
      </c>
      <c r="AT169" s="106">
        <v>0</v>
      </c>
      <c r="AU169" s="106">
        <v>0</v>
      </c>
      <c r="AV169" s="106">
        <v>0</v>
      </c>
      <c r="AW169" s="106">
        <v>0</v>
      </c>
      <c r="AX169" s="106">
        <v>0</v>
      </c>
      <c r="AY169" s="106">
        <v>0</v>
      </c>
    </row>
    <row r="170" spans="1:52">
      <c r="A170" s="128"/>
      <c r="B170" s="132" t="s">
        <v>296</v>
      </c>
      <c r="C170" s="114">
        <v>0</v>
      </c>
      <c r="D170" s="125">
        <v>0</v>
      </c>
      <c r="E170" s="125">
        <v>0</v>
      </c>
      <c r="F170" s="125">
        <v>0</v>
      </c>
      <c r="G170" s="125">
        <v>0</v>
      </c>
      <c r="H170" s="125">
        <v>0</v>
      </c>
      <c r="I170" s="125">
        <v>0</v>
      </c>
      <c r="J170" s="125">
        <v>0</v>
      </c>
      <c r="K170" s="125">
        <v>0</v>
      </c>
      <c r="L170" s="125">
        <v>0</v>
      </c>
      <c r="M170" s="125">
        <v>0</v>
      </c>
      <c r="N170" s="125">
        <v>0</v>
      </c>
      <c r="O170" s="125">
        <v>0</v>
      </c>
      <c r="P170" s="125">
        <v>0</v>
      </c>
      <c r="Q170" s="125">
        <v>0</v>
      </c>
      <c r="R170" s="125">
        <v>0</v>
      </c>
      <c r="S170" s="125">
        <v>0</v>
      </c>
      <c r="T170" s="125">
        <v>0</v>
      </c>
      <c r="U170" s="125">
        <v>0</v>
      </c>
      <c r="V170" s="125">
        <v>0</v>
      </c>
      <c r="W170" s="125">
        <v>0</v>
      </c>
      <c r="X170" s="125">
        <v>0</v>
      </c>
      <c r="Y170" s="125">
        <v>0</v>
      </c>
      <c r="Z170" s="125">
        <v>0</v>
      </c>
      <c r="AA170" s="125">
        <v>0</v>
      </c>
      <c r="AB170" s="125">
        <v>0</v>
      </c>
      <c r="AC170" s="125">
        <v>0</v>
      </c>
      <c r="AD170" s="125">
        <v>0</v>
      </c>
      <c r="AE170" s="125">
        <v>0</v>
      </c>
      <c r="AF170" s="125">
        <v>0</v>
      </c>
      <c r="AG170" s="125">
        <v>0</v>
      </c>
      <c r="AH170" s="125">
        <v>0</v>
      </c>
      <c r="AI170" s="125">
        <v>0</v>
      </c>
      <c r="AJ170" s="125">
        <v>0</v>
      </c>
      <c r="AK170" s="125">
        <v>0</v>
      </c>
      <c r="AL170" s="125">
        <v>0</v>
      </c>
      <c r="AM170" s="125">
        <v>0</v>
      </c>
      <c r="AN170" s="125">
        <v>0</v>
      </c>
      <c r="AO170" s="125">
        <v>0</v>
      </c>
      <c r="AP170" s="125">
        <v>0</v>
      </c>
      <c r="AQ170" s="125">
        <v>0</v>
      </c>
      <c r="AR170" s="125">
        <v>0</v>
      </c>
      <c r="AS170" s="125">
        <v>0</v>
      </c>
      <c r="AT170" s="125">
        <v>0</v>
      </c>
      <c r="AU170" s="125">
        <v>0</v>
      </c>
      <c r="AV170" s="125">
        <v>0</v>
      </c>
      <c r="AW170" s="125">
        <v>0</v>
      </c>
      <c r="AX170" s="125">
        <v>0</v>
      </c>
      <c r="AY170" s="125">
        <v>0</v>
      </c>
      <c r="AZ170" s="107">
        <f>SUM($D170:$AY170)</f>
        <v>0</v>
      </c>
    </row>
    <row r="172" spans="1:52">
      <c r="A172" s="102" t="s">
        <v>124</v>
      </c>
      <c r="B172" s="133" t="s">
        <v>297</v>
      </c>
      <c r="C172" s="134">
        <v>0.45857219391613702</v>
      </c>
      <c r="D172" s="134">
        <v>0.30256926631890069</v>
      </c>
      <c r="E172" s="134">
        <v>0.30256926631890069</v>
      </c>
      <c r="F172" s="134">
        <v>0.30256926631890069</v>
      </c>
      <c r="G172" s="134">
        <v>0.30256926631890069</v>
      </c>
      <c r="H172" s="134">
        <v>0.30256926631890069</v>
      </c>
      <c r="I172" s="134">
        <v>0.30256926631890069</v>
      </c>
      <c r="J172" s="134">
        <v>0.30256926631890069</v>
      </c>
      <c r="K172" s="134">
        <v>0.30256926631890069</v>
      </c>
      <c r="L172" s="134">
        <v>0.30256926631890069</v>
      </c>
      <c r="M172" s="134">
        <v>0.30256926631890069</v>
      </c>
      <c r="N172" s="134">
        <v>0.30256926631890069</v>
      </c>
      <c r="O172" s="134">
        <v>0.30256926631890069</v>
      </c>
      <c r="P172" s="134">
        <v>0.30256926631890069</v>
      </c>
      <c r="Q172" s="134">
        <v>0.30256926631890069</v>
      </c>
      <c r="R172" s="134">
        <v>0.30256926631890069</v>
      </c>
      <c r="S172" s="134">
        <v>0.30256926631890069</v>
      </c>
      <c r="T172" s="134">
        <v>0.30256926631890069</v>
      </c>
      <c r="U172" s="134">
        <v>0.30256926631890069</v>
      </c>
      <c r="V172" s="134">
        <v>0.30256926631890069</v>
      </c>
      <c r="W172" s="134">
        <v>0.30256926631890069</v>
      </c>
      <c r="X172" s="134">
        <v>0.30256926631890069</v>
      </c>
      <c r="Y172" s="134">
        <v>0.30256926631890069</v>
      </c>
      <c r="Z172" s="134">
        <v>0.30256926631890069</v>
      </c>
      <c r="AA172" s="134">
        <v>0.30256926631890069</v>
      </c>
      <c r="AB172" s="134">
        <v>0.30256926631890069</v>
      </c>
      <c r="AC172" s="134">
        <v>0.30256926631890069</v>
      </c>
      <c r="AD172" s="134">
        <v>0.30256926631890069</v>
      </c>
      <c r="AE172" s="134">
        <v>0.30256926631890069</v>
      </c>
      <c r="AF172" s="134">
        <v>0.30256926631890069</v>
      </c>
      <c r="AG172" s="134">
        <v>0.30256926631890069</v>
      </c>
      <c r="AH172" s="134">
        <v>0.30256926631890069</v>
      </c>
      <c r="AI172" s="134">
        <v>0.30256926631890069</v>
      </c>
      <c r="AJ172" s="134">
        <v>0.30256926631890069</v>
      </c>
      <c r="AK172" s="134">
        <v>0.30256926631890069</v>
      </c>
      <c r="AL172" s="134">
        <v>0.30256926631890069</v>
      </c>
      <c r="AM172" s="134">
        <v>0.30256926631890069</v>
      </c>
      <c r="AN172" s="134">
        <v>0.30256926631890069</v>
      </c>
      <c r="AO172" s="134">
        <v>0.30256926631890069</v>
      </c>
      <c r="AP172" s="134">
        <v>0.30256926631890069</v>
      </c>
      <c r="AQ172" s="134">
        <v>0.30256926631890069</v>
      </c>
      <c r="AR172" s="134">
        <v>0.30256926631890069</v>
      </c>
      <c r="AS172" s="134">
        <v>0.30256926631890069</v>
      </c>
      <c r="AT172" s="134">
        <v>0.30256926631890069</v>
      </c>
      <c r="AU172" s="134">
        <v>0.30256926631890069</v>
      </c>
      <c r="AV172" s="134">
        <v>0.30256926631890069</v>
      </c>
      <c r="AW172" s="134">
        <v>0.30256926631890069</v>
      </c>
      <c r="AX172" s="134">
        <v>0.30256926631890069</v>
      </c>
      <c r="AY172" s="134">
        <v>0.30256926631890069</v>
      </c>
    </row>
    <row r="174" spans="1:52">
      <c r="A174" s="102" t="s">
        <v>272</v>
      </c>
    </row>
    <row r="175" spans="1:52">
      <c r="A175" s="135" t="s">
        <v>125</v>
      </c>
      <c r="B175" s="135" t="s">
        <v>298</v>
      </c>
      <c r="C175" s="124" t="s">
        <v>293</v>
      </c>
      <c r="D175" s="124">
        <f t="shared" ref="D175:AY175" si="1">SUM(D95:D98)</f>
        <v>19757.892729631592</v>
      </c>
      <c r="E175" s="124">
        <f t="shared" si="1"/>
        <v>19565.490201742279</v>
      </c>
      <c r="F175" s="124">
        <f t="shared" si="1"/>
        <v>19798.966859300239</v>
      </c>
      <c r="G175" s="124">
        <f t="shared" si="1"/>
        <v>20153.928377424694</v>
      </c>
      <c r="H175" s="124">
        <f t="shared" si="1"/>
        <v>20847.938537758742</v>
      </c>
      <c r="I175" s="124">
        <f t="shared" si="1"/>
        <v>21993.514387189753</v>
      </c>
      <c r="J175" s="124">
        <f t="shared" si="1"/>
        <v>21833.011909769073</v>
      </c>
      <c r="K175" s="124">
        <f t="shared" si="1"/>
        <v>23909.587759200087</v>
      </c>
      <c r="L175" s="124">
        <f t="shared" si="1"/>
        <v>23954.066360518256</v>
      </c>
      <c r="M175" s="124">
        <f t="shared" si="1"/>
        <v>23030.093585892846</v>
      </c>
      <c r="N175" s="124">
        <f t="shared" si="1"/>
        <v>23345.120811267432</v>
      </c>
      <c r="O175" s="124">
        <f t="shared" si="1"/>
        <v>23516.69666069845</v>
      </c>
      <c r="P175" s="124">
        <f t="shared" si="1"/>
        <v>23337.175262016619</v>
      </c>
      <c r="Q175" s="124">
        <f t="shared" si="1"/>
        <v>23863.751111447626</v>
      </c>
      <c r="R175" s="124">
        <f t="shared" si="1"/>
        <v>23020.778336822219</v>
      </c>
      <c r="S175" s="124">
        <f t="shared" si="1"/>
        <v>21386.445552426354</v>
      </c>
      <c r="T175" s="124">
        <f t="shared" si="1"/>
        <v>21724.370102862238</v>
      </c>
      <c r="U175" s="124">
        <f t="shared" si="1"/>
        <v>22433.945952293248</v>
      </c>
      <c r="V175" s="124">
        <f t="shared" si="1"/>
        <v>22411.973177667838</v>
      </c>
      <c r="W175" s="124">
        <f t="shared" si="1"/>
        <v>21538.30596063866</v>
      </c>
      <c r="X175" s="124">
        <f t="shared" si="1"/>
        <v>22230.333186013253</v>
      </c>
      <c r="Y175" s="124">
        <f t="shared" si="1"/>
        <v>21825.90903544426</v>
      </c>
      <c r="Z175" s="124">
        <f t="shared" si="1"/>
        <v>20024.387636762433</v>
      </c>
      <c r="AA175" s="124">
        <f t="shared" si="1"/>
        <v>18874.485918595288</v>
      </c>
      <c r="AB175" s="124">
        <f t="shared" si="1"/>
        <v>19224.121058372868</v>
      </c>
      <c r="AC175" s="124">
        <f t="shared" si="1"/>
        <v>19570.532825973129</v>
      </c>
      <c r="AD175" s="124">
        <f t="shared" si="1"/>
        <v>19262.560051347718</v>
      </c>
      <c r="AE175" s="124">
        <f t="shared" si="1"/>
        <v>19103.587276722301</v>
      </c>
      <c r="AF175" s="124">
        <f t="shared" si="1"/>
        <v>17956.06587804047</v>
      </c>
      <c r="AG175" s="124">
        <f t="shared" si="1"/>
        <v>16199.093103415064</v>
      </c>
      <c r="AH175" s="124">
        <f t="shared" si="1"/>
        <v>14662.120328789655</v>
      </c>
      <c r="AI175" s="124">
        <f t="shared" si="1"/>
        <v>13777.696178220674</v>
      </c>
      <c r="AJ175" s="124">
        <f t="shared" si="1"/>
        <v>11928.731551108453</v>
      </c>
      <c r="AK175" s="124">
        <f t="shared" si="1"/>
        <v>12248.210152426616</v>
      </c>
      <c r="AL175" s="124">
        <f t="shared" si="1"/>
        <v>12883.237377801215</v>
      </c>
      <c r="AM175" s="124">
        <f t="shared" si="1"/>
        <v>13643.264603175805</v>
      </c>
      <c r="AN175" s="124">
        <f t="shared" si="1"/>
        <v>14853.291828550395</v>
      </c>
      <c r="AO175" s="124">
        <f t="shared" si="1"/>
        <v>13843.319053924986</v>
      </c>
      <c r="AP175" s="124">
        <f t="shared" si="1"/>
        <v>12635.346279299571</v>
      </c>
      <c r="AQ175" s="124">
        <f t="shared" si="1"/>
        <v>12094.922128730588</v>
      </c>
      <c r="AR175" s="124">
        <f t="shared" si="1"/>
        <v>11264.949354105178</v>
      </c>
      <c r="AS175" s="124">
        <f t="shared" si="1"/>
        <v>12272.427955423347</v>
      </c>
      <c r="AT175" s="124">
        <f t="shared" si="1"/>
        <v>14674.455180797937</v>
      </c>
      <c r="AU175" s="124">
        <f t="shared" si="1"/>
        <v>16479.031030228947</v>
      </c>
      <c r="AV175" s="124">
        <f t="shared" si="1"/>
        <v>18506.294940269821</v>
      </c>
      <c r="AW175" s="124">
        <f t="shared" si="1"/>
        <v>18187.714299428684</v>
      </c>
      <c r="AX175" s="124">
        <f t="shared" si="1"/>
        <v>17884.014987328239</v>
      </c>
      <c r="AY175" s="124">
        <f t="shared" si="1"/>
        <v>17187.590836759249</v>
      </c>
    </row>
    <row r="176" spans="1:52">
      <c r="A176" s="125"/>
      <c r="B176" s="136" t="s">
        <v>299</v>
      </c>
      <c r="C176" s="125" t="s">
        <v>293</v>
      </c>
      <c r="D176" s="125">
        <v>1237</v>
      </c>
      <c r="E176" s="125">
        <v>1403</v>
      </c>
      <c r="F176" s="125">
        <v>1335</v>
      </c>
      <c r="G176" s="125">
        <v>1254</v>
      </c>
      <c r="H176" s="125">
        <v>1037</v>
      </c>
      <c r="I176" s="125">
        <v>1520</v>
      </c>
      <c r="J176" s="125">
        <v>1228</v>
      </c>
      <c r="K176" s="125">
        <v>1332</v>
      </c>
      <c r="L176" s="125">
        <v>1584</v>
      </c>
      <c r="M176" s="125">
        <v>1774</v>
      </c>
      <c r="N176" s="125">
        <v>1875</v>
      </c>
      <c r="O176" s="125">
        <v>1648</v>
      </c>
      <c r="P176" s="125">
        <v>750</v>
      </c>
      <c r="Q176" s="125">
        <v>848</v>
      </c>
      <c r="R176" s="125">
        <v>719</v>
      </c>
      <c r="S176" s="125">
        <v>868</v>
      </c>
      <c r="T176" s="125">
        <v>1238</v>
      </c>
      <c r="U176" s="125">
        <v>1326</v>
      </c>
      <c r="V176" s="125">
        <v>1314</v>
      </c>
      <c r="W176" s="125">
        <v>1170</v>
      </c>
      <c r="X176" s="125">
        <v>1463</v>
      </c>
      <c r="Y176" s="125">
        <v>1678</v>
      </c>
      <c r="Z176" s="125">
        <v>1506</v>
      </c>
      <c r="AA176" s="125">
        <v>1687</v>
      </c>
      <c r="AB176" s="125">
        <v>417</v>
      </c>
      <c r="AC176" s="125">
        <v>458</v>
      </c>
      <c r="AD176" s="125">
        <v>485</v>
      </c>
      <c r="AE176" s="125">
        <v>548</v>
      </c>
      <c r="AF176" s="125">
        <v>1976</v>
      </c>
      <c r="AG176" s="125">
        <v>1828</v>
      </c>
      <c r="AH176" s="125">
        <v>1122</v>
      </c>
      <c r="AI176" s="125">
        <v>1957</v>
      </c>
      <c r="AJ176" s="125">
        <v>919</v>
      </c>
      <c r="AK176" s="125">
        <v>753</v>
      </c>
      <c r="AL176" s="125">
        <v>885</v>
      </c>
      <c r="AM176" s="125">
        <v>1014</v>
      </c>
      <c r="AN176" s="125">
        <v>823</v>
      </c>
      <c r="AO176" s="125">
        <v>936</v>
      </c>
      <c r="AP176" s="125">
        <v>717</v>
      </c>
      <c r="AQ176" s="125">
        <v>759</v>
      </c>
      <c r="AR176" s="125">
        <v>1230</v>
      </c>
      <c r="AS176" s="125">
        <v>1422</v>
      </c>
      <c r="AT176" s="125">
        <v>1251</v>
      </c>
      <c r="AU176" s="125">
        <v>1187</v>
      </c>
      <c r="AV176" s="125">
        <v>1311</v>
      </c>
      <c r="AW176" s="125">
        <v>1204</v>
      </c>
      <c r="AX176" s="125">
        <v>1176</v>
      </c>
      <c r="AY176" s="125">
        <v>1140</v>
      </c>
    </row>
    <row r="177" spans="1:51">
      <c r="A177" s="135" t="s">
        <v>133</v>
      </c>
      <c r="B177" s="135" t="s">
        <v>298</v>
      </c>
      <c r="C177" s="124" t="s">
        <v>293</v>
      </c>
      <c r="D177" s="124">
        <f t="shared" ref="D177:AY177" si="2">SUM(D100:D107)</f>
        <v>17090.681808257887</v>
      </c>
      <c r="E177" s="124">
        <f t="shared" si="2"/>
        <v>16935.660185578217</v>
      </c>
      <c r="F177" s="124">
        <f t="shared" si="2"/>
        <v>15943.759377451272</v>
      </c>
      <c r="G177" s="124">
        <f t="shared" si="2"/>
        <v>15118.373708757819</v>
      </c>
      <c r="H177" s="124">
        <f t="shared" si="2"/>
        <v>13734.939397854794</v>
      </c>
      <c r="I177" s="124">
        <f t="shared" si="2"/>
        <v>11860.939397854792</v>
      </c>
      <c r="J177" s="124">
        <f t="shared" si="2"/>
        <v>11505.017724706482</v>
      </c>
      <c r="K177" s="124">
        <f t="shared" si="2"/>
        <v>9290.0177247064821</v>
      </c>
      <c r="L177" s="124">
        <f t="shared" si="2"/>
        <v>8807.1149728193268</v>
      </c>
      <c r="M177" s="124">
        <f t="shared" si="2"/>
        <v>9737.6635968757473</v>
      </c>
      <c r="N177" s="124">
        <f t="shared" si="2"/>
        <v>9702.2122209321697</v>
      </c>
      <c r="O177" s="124">
        <f t="shared" si="2"/>
        <v>9618.2122209321697</v>
      </c>
      <c r="P177" s="124">
        <f t="shared" si="2"/>
        <v>10532.309469045013</v>
      </c>
      <c r="Q177" s="124">
        <f t="shared" si="2"/>
        <v>10133.309469045013</v>
      </c>
      <c r="R177" s="124">
        <f t="shared" si="2"/>
        <v>10845.858093101435</v>
      </c>
      <c r="S177" s="124">
        <f t="shared" si="2"/>
        <v>12270.766726928308</v>
      </c>
      <c r="T177" s="124">
        <f t="shared" si="2"/>
        <v>12042.41802592344</v>
      </c>
      <c r="U177" s="124">
        <f t="shared" si="2"/>
        <v>11463.418025923438</v>
      </c>
      <c r="V177" s="124">
        <f t="shared" si="2"/>
        <v>11263.96664997986</v>
      </c>
      <c r="W177" s="124">
        <f t="shared" si="2"/>
        <v>12230.209716440053</v>
      </c>
      <c r="X177" s="124">
        <f t="shared" si="2"/>
        <v>11057.758340496475</v>
      </c>
      <c r="Y177" s="124">
        <f t="shared" si="2"/>
        <v>10879.758340496475</v>
      </c>
      <c r="Z177" s="124">
        <f t="shared" si="2"/>
        <v>12023.855588609318</v>
      </c>
      <c r="AA177" s="124">
        <f t="shared" si="2"/>
        <v>12441.333156207471</v>
      </c>
      <c r="AB177" s="124">
        <f t="shared" si="2"/>
        <v>11565.273865860903</v>
      </c>
      <c r="AC177" s="124">
        <f t="shared" si="2"/>
        <v>9670.437947691662</v>
      </c>
      <c r="AD177" s="124">
        <f t="shared" si="2"/>
        <v>8705.9865717480825</v>
      </c>
      <c r="AE177" s="124">
        <f t="shared" si="2"/>
        <v>7626.5351958045048</v>
      </c>
      <c r="AF177" s="124">
        <f t="shared" si="2"/>
        <v>7172.6324439173477</v>
      </c>
      <c r="AG177" s="124">
        <f t="shared" si="2"/>
        <v>7566.18106797377</v>
      </c>
      <c r="AH177" s="124">
        <f t="shared" si="2"/>
        <v>7620.7296920301915</v>
      </c>
      <c r="AI177" s="124">
        <f t="shared" si="2"/>
        <v>7155.7296920301915</v>
      </c>
      <c r="AJ177" s="124">
        <f t="shared" si="2"/>
        <v>7552.2701685734173</v>
      </c>
      <c r="AK177" s="124">
        <f t="shared" si="2"/>
        <v>7626.367416686262</v>
      </c>
      <c r="AL177" s="124">
        <f t="shared" si="2"/>
        <v>7179.9160407426834</v>
      </c>
      <c r="AM177" s="124">
        <f t="shared" si="2"/>
        <v>6812.4646647991049</v>
      </c>
      <c r="AN177" s="124">
        <f t="shared" si="2"/>
        <v>6210.0132888555263</v>
      </c>
      <c r="AO177" s="124">
        <f t="shared" si="2"/>
        <v>5595.5619129119486</v>
      </c>
      <c r="AP177" s="124">
        <f t="shared" si="2"/>
        <v>5547.1105369683701</v>
      </c>
      <c r="AQ177" s="124">
        <f t="shared" si="2"/>
        <v>5110.110536968371</v>
      </c>
      <c r="AR177" s="124">
        <f t="shared" si="2"/>
        <v>4682.6591610247924</v>
      </c>
      <c r="AS177" s="124">
        <f t="shared" si="2"/>
        <v>4935.7564091376362</v>
      </c>
      <c r="AT177" s="124">
        <f t="shared" si="2"/>
        <v>4591.3050331940585</v>
      </c>
      <c r="AU177" s="124">
        <f t="shared" si="2"/>
        <v>3578.3050331940585</v>
      </c>
      <c r="AV177" s="124">
        <f t="shared" si="2"/>
        <v>4124.6169725841955</v>
      </c>
      <c r="AW177" s="124">
        <f t="shared" si="2"/>
        <v>3789.7734628563485</v>
      </c>
      <c r="AX177" s="124">
        <f t="shared" si="2"/>
        <v>3324.0486243878031</v>
      </c>
      <c r="AY177" s="124">
        <f t="shared" si="2"/>
        <v>2993.0486243878031</v>
      </c>
    </row>
    <row r="178" spans="1:51">
      <c r="A178" s="125"/>
      <c r="B178" s="136" t="s">
        <v>299</v>
      </c>
      <c r="C178" s="125" t="s">
        <v>293</v>
      </c>
      <c r="D178" s="125">
        <v>2755</v>
      </c>
      <c r="E178" s="125">
        <v>2227</v>
      </c>
      <c r="F178" s="125">
        <v>2815</v>
      </c>
      <c r="G178" s="125">
        <v>2751</v>
      </c>
      <c r="H178" s="125">
        <v>3069</v>
      </c>
      <c r="I178" s="125">
        <v>2814</v>
      </c>
      <c r="J178" s="125">
        <v>3410</v>
      </c>
      <c r="K178" s="125">
        <v>2941</v>
      </c>
      <c r="L178" s="125">
        <v>1246</v>
      </c>
      <c r="M178" s="125">
        <v>1512</v>
      </c>
      <c r="N178" s="125">
        <v>1414</v>
      </c>
      <c r="O178" s="125">
        <v>1409</v>
      </c>
      <c r="P178" s="125">
        <v>1394</v>
      </c>
      <c r="Q178" s="125">
        <v>1114</v>
      </c>
      <c r="R178" s="125">
        <v>1108</v>
      </c>
      <c r="S178" s="125">
        <v>1206</v>
      </c>
      <c r="T178" s="125">
        <v>1909</v>
      </c>
      <c r="U178" s="125">
        <v>2026</v>
      </c>
      <c r="V178" s="125">
        <v>1991</v>
      </c>
      <c r="W178" s="125">
        <v>2304</v>
      </c>
      <c r="X178" s="125">
        <v>1523</v>
      </c>
      <c r="Y178" s="125">
        <v>1509</v>
      </c>
      <c r="Z178" s="125">
        <v>1457</v>
      </c>
      <c r="AA178" s="125">
        <v>1709</v>
      </c>
      <c r="AB178" s="125">
        <v>3081</v>
      </c>
      <c r="AC178" s="125">
        <v>2671</v>
      </c>
      <c r="AD178" s="125">
        <v>2681</v>
      </c>
      <c r="AE178" s="125">
        <v>2992</v>
      </c>
      <c r="AF178" s="125">
        <v>1323</v>
      </c>
      <c r="AG178" s="125">
        <v>1772</v>
      </c>
      <c r="AH178" s="125">
        <v>1460</v>
      </c>
      <c r="AI178" s="125">
        <v>1337</v>
      </c>
      <c r="AJ178" s="125">
        <v>2584</v>
      </c>
      <c r="AK178" s="125">
        <v>1908</v>
      </c>
      <c r="AL178" s="125">
        <v>2559</v>
      </c>
      <c r="AM178" s="125">
        <v>2079</v>
      </c>
      <c r="AN178" s="125">
        <v>2096</v>
      </c>
      <c r="AO178" s="125">
        <v>2220</v>
      </c>
      <c r="AP178" s="125">
        <v>1782</v>
      </c>
      <c r="AQ178" s="125">
        <v>1904</v>
      </c>
      <c r="AR178" s="125">
        <v>2405</v>
      </c>
      <c r="AS178" s="125">
        <v>2171</v>
      </c>
      <c r="AT178" s="125">
        <v>2008</v>
      </c>
      <c r="AU178" s="125">
        <v>1993</v>
      </c>
      <c r="AV178" s="125">
        <v>1745</v>
      </c>
      <c r="AW178" s="125">
        <v>1846</v>
      </c>
      <c r="AX178" s="125">
        <v>1341</v>
      </c>
      <c r="AY178" s="125">
        <v>1455</v>
      </c>
    </row>
    <row r="179" spans="1:51">
      <c r="A179" s="135" t="s">
        <v>134</v>
      </c>
      <c r="B179" s="135" t="s">
        <v>298</v>
      </c>
      <c r="C179" s="124" t="s">
        <v>293</v>
      </c>
      <c r="D179" s="124">
        <f t="shared" ref="D179:AY179" si="3">SUM(D109:D120)</f>
        <v>1692.4380150695133</v>
      </c>
      <c r="E179" s="124">
        <f t="shared" si="3"/>
        <v>1900.5905754458981</v>
      </c>
      <c r="F179" s="124">
        <f t="shared" si="3"/>
        <v>2375.8824386859251</v>
      </c>
      <c r="G179" s="124">
        <f t="shared" si="3"/>
        <v>2591.8414303742684</v>
      </c>
      <c r="H179" s="124">
        <f t="shared" si="3"/>
        <v>2975.7937584888505</v>
      </c>
      <c r="I179" s="124">
        <f t="shared" si="3"/>
        <v>2977.1724718045598</v>
      </c>
      <c r="J179" s="124">
        <f t="shared" si="3"/>
        <v>3202.5327896504978</v>
      </c>
      <c r="K179" s="124">
        <f t="shared" si="3"/>
        <v>3354.9600778154158</v>
      </c>
      <c r="L179" s="124">
        <f t="shared" si="3"/>
        <v>3779.1504469117708</v>
      </c>
      <c r="M179" s="124">
        <f t="shared" si="3"/>
        <v>4186.6475208252441</v>
      </c>
      <c r="N179" s="124">
        <f t="shared" si="3"/>
        <v>4303.8588541198542</v>
      </c>
      <c r="O179" s="124">
        <f t="shared" si="3"/>
        <v>4426.0145806524288</v>
      </c>
      <c r="P179" s="124">
        <f t="shared" si="3"/>
        <v>3873.7119781217943</v>
      </c>
      <c r="Q179" s="124">
        <f t="shared" si="3"/>
        <v>3683.2590930069487</v>
      </c>
      <c r="R179" s="124">
        <f t="shared" si="3"/>
        <v>3657.8308664472679</v>
      </c>
      <c r="S179" s="124">
        <f t="shared" si="3"/>
        <v>3984.5587792894653</v>
      </c>
      <c r="T179" s="124">
        <f t="shared" si="3"/>
        <v>3821.7941788442104</v>
      </c>
      <c r="U179" s="124">
        <f t="shared" si="3"/>
        <v>4208.1228597697536</v>
      </c>
      <c r="V179" s="124">
        <f t="shared" si="3"/>
        <v>4465.0521161883989</v>
      </c>
      <c r="W179" s="124">
        <f t="shared" si="3"/>
        <v>4531.2386187795382</v>
      </c>
      <c r="X179" s="124">
        <f t="shared" si="3"/>
        <v>4811.3885130002718</v>
      </c>
      <c r="Y179" s="124">
        <f t="shared" si="3"/>
        <v>4966.1352420268604</v>
      </c>
      <c r="Z179" s="124">
        <f t="shared" si="3"/>
        <v>5264.2840147106917</v>
      </c>
      <c r="AA179" s="124">
        <f t="shared" si="3"/>
        <v>5639.1384748876808</v>
      </c>
      <c r="AB179" s="124">
        <f t="shared" si="3"/>
        <v>6010.182533944454</v>
      </c>
      <c r="AC179" s="124">
        <f t="shared" si="3"/>
        <v>6751.2398332906405</v>
      </c>
      <c r="AD179" s="124">
        <f t="shared" si="3"/>
        <v>7410.581528461511</v>
      </c>
      <c r="AE179" s="124">
        <f t="shared" si="3"/>
        <v>8213.4231323551812</v>
      </c>
      <c r="AF179" s="124">
        <f t="shared" si="3"/>
        <v>9464.0586278177179</v>
      </c>
      <c r="AG179" s="124">
        <f t="shared" si="3"/>
        <v>10827.83198928881</v>
      </c>
      <c r="AH179" s="124">
        <f t="shared" si="3"/>
        <v>12177.499690273462</v>
      </c>
      <c r="AI179" s="124">
        <f t="shared" si="3"/>
        <v>13334.335412807946</v>
      </c>
      <c r="AJ179" s="124">
        <f t="shared" si="3"/>
        <v>14690.442474714344</v>
      </c>
      <c r="AK179" s="124">
        <f t="shared" si="3"/>
        <v>14811.692127471353</v>
      </c>
      <c r="AL179" s="124">
        <f t="shared" si="3"/>
        <v>14784.171405749072</v>
      </c>
      <c r="AM179" s="124">
        <f t="shared" si="3"/>
        <v>14640.920352199062</v>
      </c>
      <c r="AN179" s="124">
        <f t="shared" si="3"/>
        <v>14356.231278084229</v>
      </c>
      <c r="AO179" s="124">
        <f t="shared" si="3"/>
        <v>15353.846589257902</v>
      </c>
      <c r="AP179" s="124">
        <f t="shared" si="3"/>
        <v>16095.114991089622</v>
      </c>
      <c r="AQ179" s="124">
        <f t="shared" si="3"/>
        <v>16809.253689856738</v>
      </c>
      <c r="AR179" s="124">
        <f t="shared" si="3"/>
        <v>17887.054474607987</v>
      </c>
      <c r="AS179" s="124">
        <f t="shared" si="3"/>
        <v>17036.20376936844</v>
      </c>
      <c r="AT179" s="124">
        <f t="shared" si="3"/>
        <v>16066.382827858477</v>
      </c>
      <c r="AU179" s="124">
        <f t="shared" si="3"/>
        <v>15413.440681924058</v>
      </c>
      <c r="AV179" s="124">
        <f t="shared" si="3"/>
        <v>12906.552238035601</v>
      </c>
      <c r="AW179" s="124">
        <f t="shared" si="3"/>
        <v>13308.486234779422</v>
      </c>
      <c r="AX179" s="124">
        <f t="shared" si="3"/>
        <v>13784.513422852553</v>
      </c>
      <c r="AY179" s="124">
        <f t="shared" si="3"/>
        <v>14874.31351460825</v>
      </c>
    </row>
    <row r="180" spans="1:51">
      <c r="A180" s="125"/>
      <c r="B180" s="136" t="s">
        <v>299</v>
      </c>
      <c r="C180" s="125" t="s">
        <v>293</v>
      </c>
      <c r="D180" s="125">
        <v>1141</v>
      </c>
      <c r="E180" s="125">
        <v>916</v>
      </c>
      <c r="F180" s="125">
        <v>1261</v>
      </c>
      <c r="G180" s="125">
        <v>1170</v>
      </c>
      <c r="H180" s="125">
        <v>1645</v>
      </c>
      <c r="I180" s="125">
        <v>1641</v>
      </c>
      <c r="J180" s="125">
        <v>1802</v>
      </c>
      <c r="K180" s="125">
        <v>1526</v>
      </c>
      <c r="L180" s="125">
        <v>1547</v>
      </c>
      <c r="M180" s="125">
        <v>1712</v>
      </c>
      <c r="N180" s="125">
        <v>1587</v>
      </c>
      <c r="O180" s="125">
        <v>2198</v>
      </c>
      <c r="P180" s="125">
        <v>1781</v>
      </c>
      <c r="Q180" s="125">
        <v>1635</v>
      </c>
      <c r="R180" s="125">
        <v>1330</v>
      </c>
      <c r="S180" s="125">
        <v>1784</v>
      </c>
      <c r="T180" s="125">
        <v>1251</v>
      </c>
      <c r="U180" s="125">
        <v>1224</v>
      </c>
      <c r="V180" s="125">
        <v>1404</v>
      </c>
      <c r="W180" s="125">
        <v>1142</v>
      </c>
      <c r="X180" s="125">
        <v>1328</v>
      </c>
      <c r="Y180" s="125">
        <v>1314</v>
      </c>
      <c r="Z180" s="125">
        <v>1346</v>
      </c>
      <c r="AA180" s="125">
        <v>1458</v>
      </c>
      <c r="AB180" s="125">
        <v>1135</v>
      </c>
      <c r="AC180" s="125">
        <v>1461</v>
      </c>
      <c r="AD180" s="125">
        <v>1503</v>
      </c>
      <c r="AE180" s="125">
        <v>1187</v>
      </c>
      <c r="AF180" s="125">
        <v>1180</v>
      </c>
      <c r="AG180" s="125">
        <v>1194</v>
      </c>
      <c r="AH180" s="125">
        <v>1427</v>
      </c>
      <c r="AI180" s="125">
        <v>1286</v>
      </c>
      <c r="AJ180" s="125">
        <v>2550</v>
      </c>
      <c r="AK180" s="125">
        <v>2543</v>
      </c>
      <c r="AL180" s="125">
        <v>2610</v>
      </c>
      <c r="AM180" s="125">
        <v>2676</v>
      </c>
      <c r="AN180" s="125">
        <v>1296</v>
      </c>
      <c r="AO180" s="125">
        <v>1742</v>
      </c>
      <c r="AP180" s="125">
        <v>1925</v>
      </c>
      <c r="AQ180" s="125">
        <v>1641</v>
      </c>
      <c r="AR180" s="125">
        <v>3624</v>
      </c>
      <c r="AS180" s="125">
        <v>3619</v>
      </c>
      <c r="AT180" s="125">
        <v>2973</v>
      </c>
      <c r="AU180" s="125">
        <v>4785</v>
      </c>
      <c r="AV180" s="125">
        <v>1856</v>
      </c>
      <c r="AW180" s="125">
        <v>1858</v>
      </c>
      <c r="AX180" s="125">
        <v>1333</v>
      </c>
      <c r="AY180" s="125">
        <v>1417</v>
      </c>
    </row>
    <row r="181" spans="1:51">
      <c r="A181" s="135" t="s">
        <v>123</v>
      </c>
      <c r="B181" s="135" t="s">
        <v>298</v>
      </c>
      <c r="C181" s="124" t="s">
        <v>293</v>
      </c>
      <c r="D181" s="124">
        <f t="shared" ref="D181:AY181" si="4">(1-D172)*SUM(D122:D169)</f>
        <v>3109.8348866646202</v>
      </c>
      <c r="E181" s="124">
        <f t="shared" si="4"/>
        <v>3206.9671739935802</v>
      </c>
      <c r="F181" s="124">
        <f t="shared" si="4"/>
        <v>3404.4323328742253</v>
      </c>
      <c r="G181" s="124">
        <f t="shared" si="4"/>
        <v>3581.9041553286306</v>
      </c>
      <c r="H181" s="124">
        <f t="shared" si="4"/>
        <v>3794.9495925819092</v>
      </c>
      <c r="I181" s="124">
        <f t="shared" si="4"/>
        <v>4302.0134253049582</v>
      </c>
      <c r="J181" s="124">
        <f t="shared" si="4"/>
        <v>4505.0102877090276</v>
      </c>
      <c r="K181" s="124">
        <f t="shared" si="4"/>
        <v>4495.244069181661</v>
      </c>
      <c r="L181" s="124">
        <f t="shared" si="4"/>
        <v>4505.1711458371756</v>
      </c>
      <c r="M181" s="124">
        <f t="shared" si="4"/>
        <v>4216.3839631115534</v>
      </c>
      <c r="N181" s="124">
        <f t="shared" si="4"/>
        <v>3939.6523871479667</v>
      </c>
      <c r="O181" s="124">
        <f t="shared" si="4"/>
        <v>3793.379140247589</v>
      </c>
      <c r="P181" s="124">
        <f t="shared" si="4"/>
        <v>3666.2561759314226</v>
      </c>
      <c r="Q181" s="124">
        <f t="shared" si="4"/>
        <v>3710.1085530600917</v>
      </c>
      <c r="R181" s="124">
        <f t="shared" si="4"/>
        <v>3818.8047907868822</v>
      </c>
      <c r="S181" s="124">
        <f t="shared" si="4"/>
        <v>3736.9935418011246</v>
      </c>
      <c r="T181" s="124">
        <f t="shared" si="4"/>
        <v>3774.0890114445688</v>
      </c>
      <c r="U181" s="124">
        <f t="shared" si="4"/>
        <v>3413.5839055949118</v>
      </c>
      <c r="V181" s="124">
        <f t="shared" si="4"/>
        <v>3388.8215535727613</v>
      </c>
      <c r="W181" s="124">
        <f t="shared" si="4"/>
        <v>3278.0958099210156</v>
      </c>
      <c r="X181" s="124">
        <f t="shared" si="4"/>
        <v>3417.7732314634145</v>
      </c>
      <c r="Y181" s="124">
        <f t="shared" si="4"/>
        <v>3716.0486093485715</v>
      </c>
      <c r="Z181" s="124">
        <f t="shared" si="4"/>
        <v>3966.6182997405704</v>
      </c>
      <c r="AA181" s="124">
        <f t="shared" si="4"/>
        <v>4215.998391252786</v>
      </c>
      <c r="AB181" s="124">
        <f t="shared" si="4"/>
        <v>4324.3652424755855</v>
      </c>
      <c r="AC181" s="124">
        <f t="shared" si="4"/>
        <v>4887.4476978737021</v>
      </c>
      <c r="AD181" s="124">
        <f t="shared" si="4"/>
        <v>5315.0302445490206</v>
      </c>
      <c r="AE181" s="124">
        <f t="shared" si="4"/>
        <v>5618.81889965547</v>
      </c>
      <c r="AF181" s="124">
        <f t="shared" si="4"/>
        <v>5863.4696887533664</v>
      </c>
      <c r="AG181" s="124">
        <f t="shared" si="4"/>
        <v>5863.2261383377036</v>
      </c>
      <c r="AH181" s="124">
        <f t="shared" si="4"/>
        <v>5955.8145663722053</v>
      </c>
      <c r="AI181" s="124">
        <f t="shared" si="4"/>
        <v>6090.1316550347983</v>
      </c>
      <c r="AJ181" s="124">
        <f t="shared" si="4"/>
        <v>6157.306152846777</v>
      </c>
      <c r="AK181" s="124">
        <f t="shared" si="4"/>
        <v>5798.2510251380454</v>
      </c>
      <c r="AL181" s="124">
        <f t="shared" si="4"/>
        <v>5685.9262292570411</v>
      </c>
      <c r="AM181" s="124">
        <f t="shared" si="4"/>
        <v>5512.0394539408626</v>
      </c>
      <c r="AN181" s="124">
        <f t="shared" si="4"/>
        <v>5286.8482933361747</v>
      </c>
      <c r="AO181" s="124">
        <f t="shared" si="4"/>
        <v>5724.0040420734476</v>
      </c>
      <c r="AP181" s="124">
        <f t="shared" si="4"/>
        <v>6083.2894938753188</v>
      </c>
      <c r="AQ181" s="124">
        <f t="shared" si="4"/>
        <v>6266.9128596930568</v>
      </c>
      <c r="AR181" s="124">
        <f t="shared" si="4"/>
        <v>6392.1877155015909</v>
      </c>
      <c r="AS181" s="124">
        <f t="shared" si="4"/>
        <v>6106.4328075805433</v>
      </c>
      <c r="AT181" s="124">
        <f t="shared" si="4"/>
        <v>5347.7991040839497</v>
      </c>
      <c r="AU181" s="124">
        <f t="shared" si="4"/>
        <v>5251.1116985413928</v>
      </c>
      <c r="AV181" s="124">
        <f t="shared" si="4"/>
        <v>5204.601852366558</v>
      </c>
      <c r="AW181" s="124">
        <f t="shared" si="4"/>
        <v>5379.9988148624161</v>
      </c>
      <c r="AX181" s="124">
        <f t="shared" si="4"/>
        <v>5584.6228736757075</v>
      </c>
      <c r="AY181" s="124">
        <f t="shared" si="4"/>
        <v>5541.1199752498123</v>
      </c>
    </row>
    <row r="182" spans="1:51">
      <c r="A182" s="125"/>
      <c r="B182" s="136" t="s">
        <v>299</v>
      </c>
      <c r="C182" s="125" t="s">
        <v>293</v>
      </c>
      <c r="D182" s="125">
        <v>1952</v>
      </c>
      <c r="E182" s="125">
        <v>1766</v>
      </c>
      <c r="F182" s="125">
        <v>1709</v>
      </c>
      <c r="G182" s="125">
        <v>1581</v>
      </c>
      <c r="H182" s="125">
        <v>1067</v>
      </c>
      <c r="I182" s="125">
        <v>1283</v>
      </c>
      <c r="J182" s="125">
        <v>1500</v>
      </c>
      <c r="K182" s="125">
        <v>1476</v>
      </c>
      <c r="L182" s="125">
        <v>1900</v>
      </c>
      <c r="M182" s="125">
        <v>2008</v>
      </c>
      <c r="N182" s="125">
        <v>1941</v>
      </c>
      <c r="O182" s="125">
        <v>1977</v>
      </c>
      <c r="P182" s="125">
        <v>1787</v>
      </c>
      <c r="Q182" s="125">
        <v>1675</v>
      </c>
      <c r="R182" s="125">
        <v>1901</v>
      </c>
      <c r="S182" s="125">
        <v>1766</v>
      </c>
      <c r="T182" s="125">
        <v>2320</v>
      </c>
      <c r="U182" s="125">
        <v>1995</v>
      </c>
      <c r="V182" s="125">
        <v>2129</v>
      </c>
      <c r="W182" s="125">
        <v>1818</v>
      </c>
      <c r="X182" s="125">
        <v>1530</v>
      </c>
      <c r="Y182" s="125">
        <v>1469</v>
      </c>
      <c r="Z182" s="125">
        <v>1362</v>
      </c>
      <c r="AA182" s="125">
        <v>1456</v>
      </c>
      <c r="AB182" s="125">
        <v>757</v>
      </c>
      <c r="AC182" s="125">
        <v>707</v>
      </c>
      <c r="AD182" s="125">
        <v>699</v>
      </c>
      <c r="AE182" s="125">
        <v>652</v>
      </c>
      <c r="AF182" s="125">
        <v>897</v>
      </c>
      <c r="AG182" s="125">
        <v>764</v>
      </c>
      <c r="AH182" s="125">
        <v>664</v>
      </c>
      <c r="AI182" s="125">
        <v>702</v>
      </c>
      <c r="AJ182" s="125">
        <v>1284</v>
      </c>
      <c r="AK182" s="125">
        <v>1086</v>
      </c>
      <c r="AL182" s="125">
        <v>1223</v>
      </c>
      <c r="AM182" s="125">
        <v>1372</v>
      </c>
      <c r="AN182" s="125">
        <v>520</v>
      </c>
      <c r="AO182" s="125">
        <v>442</v>
      </c>
      <c r="AP182" s="125">
        <v>538</v>
      </c>
      <c r="AQ182" s="125">
        <v>542</v>
      </c>
      <c r="AR182" s="125">
        <v>1077</v>
      </c>
      <c r="AS182" s="125">
        <v>1879</v>
      </c>
      <c r="AT182" s="125">
        <v>1259</v>
      </c>
      <c r="AU182" s="125">
        <v>1229</v>
      </c>
      <c r="AV182" s="125">
        <v>931</v>
      </c>
      <c r="AW182" s="125">
        <v>813</v>
      </c>
      <c r="AX182" s="125">
        <v>1080</v>
      </c>
      <c r="AY182" s="125">
        <v>946</v>
      </c>
    </row>
    <row r="184" spans="1:51">
      <c r="A184" s="102" t="s">
        <v>300</v>
      </c>
    </row>
    <row r="185" spans="1:51">
      <c r="A185" s="126" t="s">
        <v>125</v>
      </c>
      <c r="B185" s="123">
        <v>1</v>
      </c>
      <c r="C185" s="124">
        <v>0</v>
      </c>
      <c r="D185" s="124">
        <v>0</v>
      </c>
      <c r="E185" s="124">
        <v>0</v>
      </c>
      <c r="F185" s="124">
        <v>0</v>
      </c>
      <c r="G185" s="124">
        <v>0</v>
      </c>
      <c r="H185" s="124">
        <v>0</v>
      </c>
      <c r="I185" s="124">
        <v>0</v>
      </c>
      <c r="J185" s="124">
        <v>0</v>
      </c>
      <c r="K185" s="124">
        <v>0</v>
      </c>
      <c r="L185" s="124">
        <v>0</v>
      </c>
      <c r="M185" s="124">
        <v>0</v>
      </c>
      <c r="N185" s="124">
        <v>0</v>
      </c>
      <c r="O185" s="124">
        <v>0</v>
      </c>
      <c r="P185" s="124">
        <v>0</v>
      </c>
      <c r="Q185" s="124">
        <v>0</v>
      </c>
      <c r="R185" s="124">
        <v>0</v>
      </c>
      <c r="S185" s="124">
        <v>0</v>
      </c>
      <c r="T185" s="124">
        <v>0</v>
      </c>
      <c r="U185" s="124">
        <v>0</v>
      </c>
      <c r="V185" s="124">
        <v>0</v>
      </c>
      <c r="W185" s="124">
        <v>0</v>
      </c>
      <c r="X185" s="124">
        <v>0</v>
      </c>
      <c r="Y185" s="124">
        <v>0</v>
      </c>
      <c r="Z185" s="124">
        <v>0</v>
      </c>
      <c r="AA185" s="124">
        <v>0</v>
      </c>
      <c r="AB185" s="124">
        <v>0</v>
      </c>
      <c r="AC185" s="124">
        <v>0</v>
      </c>
      <c r="AD185" s="124">
        <v>0</v>
      </c>
      <c r="AE185" s="124">
        <v>0</v>
      </c>
      <c r="AF185" s="124">
        <v>0</v>
      </c>
      <c r="AG185" s="124">
        <v>0</v>
      </c>
      <c r="AH185" s="124">
        <v>0</v>
      </c>
      <c r="AI185" s="124">
        <v>0</v>
      </c>
      <c r="AJ185" s="124">
        <v>0</v>
      </c>
      <c r="AK185" s="124">
        <v>0</v>
      </c>
      <c r="AL185" s="124">
        <v>0</v>
      </c>
      <c r="AM185" s="124">
        <v>0</v>
      </c>
      <c r="AN185" s="124">
        <v>0</v>
      </c>
      <c r="AO185" s="124">
        <v>0</v>
      </c>
      <c r="AP185" s="124">
        <v>0</v>
      </c>
      <c r="AQ185" s="124">
        <v>0</v>
      </c>
      <c r="AR185" s="124">
        <v>0</v>
      </c>
      <c r="AS185" s="124">
        <v>0</v>
      </c>
      <c r="AT185" s="124">
        <v>0</v>
      </c>
      <c r="AU185" s="124">
        <v>0</v>
      </c>
      <c r="AV185" s="124">
        <v>0</v>
      </c>
      <c r="AW185" s="124">
        <v>0</v>
      </c>
      <c r="AX185" s="124">
        <v>0</v>
      </c>
      <c r="AY185" s="124">
        <v>0</v>
      </c>
    </row>
    <row r="186" spans="1:51">
      <c r="A186" s="109"/>
      <c r="B186" s="120">
        <v>2</v>
      </c>
      <c r="C186" s="106">
        <v>0</v>
      </c>
      <c r="D186" s="106">
        <v>0</v>
      </c>
      <c r="E186" s="106">
        <v>0</v>
      </c>
      <c r="F186" s="106">
        <v>0</v>
      </c>
      <c r="G186" s="106">
        <v>0</v>
      </c>
      <c r="H186" s="106">
        <v>0</v>
      </c>
      <c r="I186" s="106">
        <v>0</v>
      </c>
      <c r="J186" s="106">
        <v>0</v>
      </c>
      <c r="K186" s="106">
        <v>0</v>
      </c>
      <c r="L186" s="106">
        <v>0</v>
      </c>
      <c r="M186" s="106">
        <v>0</v>
      </c>
      <c r="N186" s="106">
        <v>0</v>
      </c>
      <c r="O186" s="106">
        <v>0</v>
      </c>
      <c r="P186" s="106">
        <v>0</v>
      </c>
      <c r="Q186" s="106">
        <v>0</v>
      </c>
      <c r="R186" s="106">
        <v>0</v>
      </c>
      <c r="S186" s="106">
        <v>0</v>
      </c>
      <c r="T186" s="106">
        <v>0</v>
      </c>
      <c r="U186" s="106">
        <v>0</v>
      </c>
      <c r="V186" s="106">
        <v>0</v>
      </c>
      <c r="W186" s="106">
        <v>0</v>
      </c>
      <c r="X186" s="106">
        <v>0</v>
      </c>
      <c r="Y186" s="106">
        <v>0</v>
      </c>
      <c r="Z186" s="106">
        <v>0</v>
      </c>
      <c r="AA186" s="106">
        <v>0</v>
      </c>
      <c r="AB186" s="106">
        <v>0</v>
      </c>
      <c r="AC186" s="106">
        <v>0</v>
      </c>
      <c r="AD186" s="106">
        <v>0</v>
      </c>
      <c r="AE186" s="106">
        <v>0</v>
      </c>
      <c r="AF186" s="106">
        <v>0</v>
      </c>
      <c r="AG186" s="106">
        <v>227.50392008948529</v>
      </c>
      <c r="AH186" s="106">
        <v>0</v>
      </c>
      <c r="AI186" s="106">
        <v>606.73791734551287</v>
      </c>
      <c r="AJ186" s="106">
        <v>919</v>
      </c>
      <c r="AK186" s="106">
        <v>753</v>
      </c>
      <c r="AL186" s="106">
        <v>885</v>
      </c>
      <c r="AM186" s="106">
        <v>1014</v>
      </c>
      <c r="AN186" s="106">
        <v>568.30519495415228</v>
      </c>
      <c r="AO186" s="106">
        <v>936</v>
      </c>
      <c r="AP186" s="106">
        <v>717</v>
      </c>
      <c r="AQ186" s="106">
        <v>759</v>
      </c>
      <c r="AR186" s="106">
        <v>1230</v>
      </c>
      <c r="AS186" s="106">
        <v>1422</v>
      </c>
      <c r="AT186" s="106">
        <v>0</v>
      </c>
      <c r="AU186" s="106">
        <v>0</v>
      </c>
      <c r="AV186" s="106">
        <v>0</v>
      </c>
      <c r="AW186" s="106">
        <v>0</v>
      </c>
      <c r="AX186" s="106">
        <v>0</v>
      </c>
      <c r="AY186" s="106">
        <v>0</v>
      </c>
    </row>
    <row r="187" spans="1:51">
      <c r="A187" s="109"/>
      <c r="B187" s="127">
        <v>3</v>
      </c>
      <c r="C187" s="106">
        <v>1449</v>
      </c>
      <c r="D187" s="106">
        <v>1237</v>
      </c>
      <c r="E187" s="106">
        <v>1403</v>
      </c>
      <c r="F187" s="106">
        <v>1335</v>
      </c>
      <c r="G187" s="106">
        <v>1254</v>
      </c>
      <c r="H187" s="106">
        <v>1037</v>
      </c>
      <c r="I187" s="106">
        <v>1345.9103888739201</v>
      </c>
      <c r="J187" s="106">
        <v>1228</v>
      </c>
      <c r="K187" s="106">
        <v>0</v>
      </c>
      <c r="L187" s="106">
        <v>0</v>
      </c>
      <c r="M187" s="106">
        <v>625.73843778454375</v>
      </c>
      <c r="N187" s="106">
        <v>422.25846978421851</v>
      </c>
      <c r="O187" s="106">
        <v>29.035266510658403</v>
      </c>
      <c r="P187" s="106">
        <v>0</v>
      </c>
      <c r="Q187" s="106">
        <v>0</v>
      </c>
      <c r="R187" s="106">
        <v>0</v>
      </c>
      <c r="S187" s="106">
        <v>868</v>
      </c>
      <c r="T187" s="106">
        <v>1238</v>
      </c>
      <c r="U187" s="106">
        <v>789.94958296357345</v>
      </c>
      <c r="V187" s="106">
        <v>799.92235758898278</v>
      </c>
      <c r="W187" s="106">
        <v>1170</v>
      </c>
      <c r="X187" s="106">
        <v>1130.5623492435698</v>
      </c>
      <c r="Y187" s="106">
        <v>320.02135590564558</v>
      </c>
      <c r="Z187" s="106">
        <v>521.59403652518631</v>
      </c>
      <c r="AA187" s="106">
        <v>1687</v>
      </c>
      <c r="AB187" s="106">
        <v>417</v>
      </c>
      <c r="AC187" s="106">
        <v>458</v>
      </c>
      <c r="AD187" s="106">
        <v>485</v>
      </c>
      <c r="AE187" s="106">
        <v>548</v>
      </c>
      <c r="AF187" s="106">
        <v>1976</v>
      </c>
      <c r="AG187" s="106">
        <v>1600.4960799105147</v>
      </c>
      <c r="AH187" s="106">
        <v>1122</v>
      </c>
      <c r="AI187" s="106">
        <v>1350.2620826544871</v>
      </c>
      <c r="AJ187" s="106">
        <v>0</v>
      </c>
      <c r="AK187" s="106">
        <v>0</v>
      </c>
      <c r="AL187" s="106">
        <v>0</v>
      </c>
      <c r="AM187" s="106">
        <v>0</v>
      </c>
      <c r="AN187" s="106">
        <v>254.69480504584772</v>
      </c>
      <c r="AO187" s="106">
        <v>0</v>
      </c>
      <c r="AP187" s="106">
        <v>0</v>
      </c>
      <c r="AQ187" s="106">
        <v>0</v>
      </c>
      <c r="AR187" s="106">
        <v>0</v>
      </c>
      <c r="AS187" s="106">
        <v>0</v>
      </c>
      <c r="AT187" s="106">
        <v>1251</v>
      </c>
      <c r="AU187" s="106">
        <v>1187</v>
      </c>
      <c r="AV187" s="106">
        <v>0</v>
      </c>
      <c r="AW187" s="106">
        <v>584.51075388238496</v>
      </c>
      <c r="AX187" s="106">
        <v>1176</v>
      </c>
      <c r="AY187" s="106">
        <v>1140</v>
      </c>
    </row>
    <row r="188" spans="1:51">
      <c r="A188" s="128"/>
      <c r="B188" s="129">
        <v>4</v>
      </c>
      <c r="C188" s="106">
        <v>0</v>
      </c>
      <c r="D188" s="106">
        <v>0</v>
      </c>
      <c r="E188" s="106">
        <v>0</v>
      </c>
      <c r="F188" s="106">
        <v>0</v>
      </c>
      <c r="G188" s="106">
        <v>0</v>
      </c>
      <c r="H188" s="106">
        <v>0</v>
      </c>
      <c r="I188" s="106">
        <v>174.08961112607994</v>
      </c>
      <c r="J188" s="106">
        <v>0</v>
      </c>
      <c r="K188" s="106">
        <v>1332</v>
      </c>
      <c r="L188" s="106">
        <v>1584</v>
      </c>
      <c r="M188" s="106">
        <v>1148.2615622154563</v>
      </c>
      <c r="N188" s="106">
        <v>1452.7415302157815</v>
      </c>
      <c r="O188" s="106">
        <v>1618.9647334893416</v>
      </c>
      <c r="P188" s="106">
        <v>750</v>
      </c>
      <c r="Q188" s="106">
        <v>848</v>
      </c>
      <c r="R188" s="106">
        <v>719</v>
      </c>
      <c r="S188" s="106">
        <v>0</v>
      </c>
      <c r="T188" s="106">
        <v>0</v>
      </c>
      <c r="U188" s="106">
        <v>536.05041703642655</v>
      </c>
      <c r="V188" s="106">
        <v>514.07764241101722</v>
      </c>
      <c r="W188" s="106">
        <v>0</v>
      </c>
      <c r="X188" s="106">
        <v>332.43765075643023</v>
      </c>
      <c r="Y188" s="106">
        <v>1357.9786440943544</v>
      </c>
      <c r="Z188" s="106">
        <v>984.40596347481369</v>
      </c>
      <c r="AA188" s="106">
        <v>0</v>
      </c>
      <c r="AB188" s="106">
        <v>0</v>
      </c>
      <c r="AC188" s="106">
        <v>0</v>
      </c>
      <c r="AD188" s="106">
        <v>0</v>
      </c>
      <c r="AE188" s="106">
        <v>0</v>
      </c>
      <c r="AF188" s="106">
        <v>0</v>
      </c>
      <c r="AG188" s="106">
        <v>0</v>
      </c>
      <c r="AH188" s="106">
        <v>0</v>
      </c>
      <c r="AI188" s="106">
        <v>0</v>
      </c>
      <c r="AJ188" s="106">
        <v>0</v>
      </c>
      <c r="AK188" s="106">
        <v>0</v>
      </c>
      <c r="AL188" s="106">
        <v>0</v>
      </c>
      <c r="AM188" s="106">
        <v>0</v>
      </c>
      <c r="AN188" s="106">
        <v>0</v>
      </c>
      <c r="AO188" s="106">
        <v>0</v>
      </c>
      <c r="AP188" s="106">
        <v>0</v>
      </c>
      <c r="AQ188" s="106">
        <v>0</v>
      </c>
      <c r="AR188" s="106">
        <v>0</v>
      </c>
      <c r="AS188" s="106">
        <v>0</v>
      </c>
      <c r="AT188" s="106">
        <v>0</v>
      </c>
      <c r="AU188" s="106">
        <v>0</v>
      </c>
      <c r="AV188" s="106">
        <v>1311</v>
      </c>
      <c r="AW188" s="106">
        <v>619.48924611761504</v>
      </c>
      <c r="AX188" s="106">
        <v>0</v>
      </c>
      <c r="AY188" s="106">
        <v>0</v>
      </c>
    </row>
    <row r="189" spans="1:51">
      <c r="A189" s="126" t="s">
        <v>133</v>
      </c>
      <c r="B189" s="123">
        <v>1</v>
      </c>
      <c r="C189" s="124">
        <v>0</v>
      </c>
      <c r="D189" s="124">
        <v>0</v>
      </c>
      <c r="E189" s="124">
        <v>0</v>
      </c>
      <c r="F189" s="124">
        <v>0</v>
      </c>
      <c r="G189" s="124">
        <v>0</v>
      </c>
      <c r="H189" s="124">
        <v>0</v>
      </c>
      <c r="I189" s="124">
        <v>0</v>
      </c>
      <c r="J189" s="124">
        <v>0</v>
      </c>
      <c r="K189" s="124">
        <v>0</v>
      </c>
      <c r="L189" s="124">
        <v>0</v>
      </c>
      <c r="M189" s="124">
        <v>0</v>
      </c>
      <c r="N189" s="124">
        <v>0</v>
      </c>
      <c r="O189" s="124">
        <v>0</v>
      </c>
      <c r="P189" s="124">
        <v>0</v>
      </c>
      <c r="Q189" s="124">
        <v>0</v>
      </c>
      <c r="R189" s="124">
        <v>0</v>
      </c>
      <c r="S189" s="124">
        <v>0</v>
      </c>
      <c r="T189" s="124">
        <v>0</v>
      </c>
      <c r="U189" s="124">
        <v>0</v>
      </c>
      <c r="V189" s="124">
        <v>0</v>
      </c>
      <c r="W189" s="124">
        <v>0</v>
      </c>
      <c r="X189" s="124">
        <v>0</v>
      </c>
      <c r="Y189" s="124">
        <v>0</v>
      </c>
      <c r="Z189" s="124">
        <v>0</v>
      </c>
      <c r="AA189" s="124">
        <v>0</v>
      </c>
      <c r="AB189" s="124">
        <v>0</v>
      </c>
      <c r="AC189" s="124">
        <v>0</v>
      </c>
      <c r="AD189" s="124">
        <v>0</v>
      </c>
      <c r="AE189" s="124">
        <v>0</v>
      </c>
      <c r="AF189" s="124">
        <v>0</v>
      </c>
      <c r="AG189" s="124">
        <v>0</v>
      </c>
      <c r="AH189" s="124">
        <v>0</v>
      </c>
      <c r="AI189" s="124">
        <v>0</v>
      </c>
      <c r="AJ189" s="124">
        <v>0</v>
      </c>
      <c r="AK189" s="124">
        <v>0</v>
      </c>
      <c r="AL189" s="124">
        <v>0</v>
      </c>
      <c r="AM189" s="124">
        <v>0</v>
      </c>
      <c r="AN189" s="124">
        <v>0</v>
      </c>
      <c r="AO189" s="124">
        <v>0</v>
      </c>
      <c r="AP189" s="124">
        <v>0</v>
      </c>
      <c r="AQ189" s="124">
        <v>0</v>
      </c>
      <c r="AR189" s="124">
        <v>0</v>
      </c>
      <c r="AS189" s="124">
        <v>0</v>
      </c>
      <c r="AT189" s="124">
        <v>0</v>
      </c>
      <c r="AU189" s="124">
        <v>0</v>
      </c>
      <c r="AV189" s="124">
        <v>0</v>
      </c>
      <c r="AW189" s="124">
        <v>0</v>
      </c>
      <c r="AX189" s="124">
        <v>0</v>
      </c>
      <c r="AY189" s="124">
        <v>0</v>
      </c>
    </row>
    <row r="190" spans="1:51">
      <c r="A190" s="109"/>
      <c r="B190" s="119">
        <v>2</v>
      </c>
      <c r="C190" s="106">
        <v>0</v>
      </c>
      <c r="D190" s="106">
        <v>0</v>
      </c>
      <c r="E190" s="106">
        <v>0</v>
      </c>
      <c r="F190" s="106">
        <v>0</v>
      </c>
      <c r="G190" s="106">
        <v>0</v>
      </c>
      <c r="H190" s="106">
        <v>0</v>
      </c>
      <c r="I190" s="106">
        <v>0</v>
      </c>
      <c r="J190" s="106">
        <v>0</v>
      </c>
      <c r="K190" s="106">
        <v>0</v>
      </c>
      <c r="L190" s="106">
        <v>0</v>
      </c>
      <c r="M190" s="106">
        <v>0</v>
      </c>
      <c r="N190" s="106">
        <v>0</v>
      </c>
      <c r="O190" s="106">
        <v>0</v>
      </c>
      <c r="P190" s="106">
        <v>0</v>
      </c>
      <c r="Q190" s="106">
        <v>0</v>
      </c>
      <c r="R190" s="106">
        <v>0</v>
      </c>
      <c r="S190" s="106">
        <v>0</v>
      </c>
      <c r="T190" s="106">
        <v>0</v>
      </c>
      <c r="U190" s="106">
        <v>0</v>
      </c>
      <c r="V190" s="106">
        <v>0</v>
      </c>
      <c r="W190" s="106">
        <v>0</v>
      </c>
      <c r="X190" s="106">
        <v>0</v>
      </c>
      <c r="Y190" s="106">
        <v>0</v>
      </c>
      <c r="Z190" s="106">
        <v>0</v>
      </c>
      <c r="AA190" s="106">
        <v>0</v>
      </c>
      <c r="AB190" s="106">
        <v>0</v>
      </c>
      <c r="AC190" s="106">
        <v>0</v>
      </c>
      <c r="AD190" s="106">
        <v>0</v>
      </c>
      <c r="AE190" s="106">
        <v>0</v>
      </c>
      <c r="AF190" s="106">
        <v>0</v>
      </c>
      <c r="AG190" s="106">
        <v>0</v>
      </c>
      <c r="AH190" s="106">
        <v>0</v>
      </c>
      <c r="AI190" s="106">
        <v>0</v>
      </c>
      <c r="AJ190" s="106">
        <v>0</v>
      </c>
      <c r="AK190" s="106">
        <v>0</v>
      </c>
      <c r="AL190" s="106">
        <v>0</v>
      </c>
      <c r="AM190" s="106">
        <v>0</v>
      </c>
      <c r="AN190" s="106">
        <v>0</v>
      </c>
      <c r="AO190" s="106">
        <v>0</v>
      </c>
      <c r="AP190" s="106">
        <v>0</v>
      </c>
      <c r="AQ190" s="106">
        <v>0</v>
      </c>
      <c r="AR190" s="106">
        <v>193.88946303162925</v>
      </c>
      <c r="AS190" s="106">
        <v>538.34083897520736</v>
      </c>
      <c r="AT190" s="106">
        <v>719.79221491878548</v>
      </c>
      <c r="AU190" s="106">
        <v>886.24359086236359</v>
      </c>
      <c r="AV190" s="106">
        <v>826.96858649162778</v>
      </c>
      <c r="AW190" s="106">
        <v>846.41996243520589</v>
      </c>
      <c r="AX190" s="106">
        <v>792.38302741580469</v>
      </c>
      <c r="AY190" s="106">
        <v>852.22653714365174</v>
      </c>
    </row>
    <row r="191" spans="1:51">
      <c r="A191" s="109"/>
      <c r="B191" s="120">
        <v>3</v>
      </c>
      <c r="C191" s="106">
        <v>0</v>
      </c>
      <c r="D191" s="106">
        <v>0</v>
      </c>
      <c r="E191" s="106">
        <v>0</v>
      </c>
      <c r="F191" s="106">
        <v>0</v>
      </c>
      <c r="G191" s="106">
        <v>0</v>
      </c>
      <c r="H191" s="106">
        <v>0</v>
      </c>
      <c r="I191" s="106">
        <v>0</v>
      </c>
      <c r="J191" s="106">
        <v>0</v>
      </c>
      <c r="K191" s="106">
        <v>0</v>
      </c>
      <c r="L191" s="106">
        <v>0</v>
      </c>
      <c r="M191" s="106">
        <v>0</v>
      </c>
      <c r="N191" s="106">
        <v>0</v>
      </c>
      <c r="O191" s="106">
        <v>0</v>
      </c>
      <c r="P191" s="106">
        <v>0</v>
      </c>
      <c r="Q191" s="106">
        <v>0</v>
      </c>
      <c r="R191" s="106">
        <v>0</v>
      </c>
      <c r="S191" s="106">
        <v>0</v>
      </c>
      <c r="T191" s="106">
        <v>0</v>
      </c>
      <c r="U191" s="106">
        <v>0</v>
      </c>
      <c r="V191" s="106">
        <v>0</v>
      </c>
      <c r="W191" s="106">
        <v>0</v>
      </c>
      <c r="X191" s="106">
        <v>0</v>
      </c>
      <c r="Y191" s="106">
        <v>0</v>
      </c>
      <c r="Z191" s="106">
        <v>0</v>
      </c>
      <c r="AA191" s="106">
        <v>0</v>
      </c>
      <c r="AB191" s="106">
        <v>0</v>
      </c>
      <c r="AC191" s="106">
        <v>0</v>
      </c>
      <c r="AD191" s="106">
        <v>0</v>
      </c>
      <c r="AE191" s="106">
        <v>0</v>
      </c>
      <c r="AF191" s="106">
        <v>0</v>
      </c>
      <c r="AG191" s="106">
        <v>0</v>
      </c>
      <c r="AH191" s="106">
        <v>0</v>
      </c>
      <c r="AI191" s="106">
        <v>0</v>
      </c>
      <c r="AJ191" s="106">
        <v>0</v>
      </c>
      <c r="AK191" s="106">
        <v>0</v>
      </c>
      <c r="AL191" s="106">
        <v>60.721683913386414</v>
      </c>
      <c r="AM191" s="106">
        <v>746.18120737016056</v>
      </c>
      <c r="AN191" s="106">
        <v>1015.6325833137387</v>
      </c>
      <c r="AO191" s="106">
        <v>1409.0839592573168</v>
      </c>
      <c r="AP191" s="106">
        <v>1364.5353352008949</v>
      </c>
      <c r="AQ191" s="106">
        <v>1441.986711144473</v>
      </c>
      <c r="AR191" s="106">
        <v>1826.5486240564219</v>
      </c>
      <c r="AS191" s="106">
        <v>1632.6591610247926</v>
      </c>
      <c r="AT191" s="106">
        <v>1288.2077850812145</v>
      </c>
      <c r="AU191" s="106">
        <v>1106.7564091376364</v>
      </c>
      <c r="AV191" s="106">
        <v>918.03141350837222</v>
      </c>
      <c r="AW191" s="106">
        <v>999.58003756479411</v>
      </c>
      <c r="AX191" s="106">
        <v>548.61697258419531</v>
      </c>
      <c r="AY191" s="106">
        <v>602.77346285634826</v>
      </c>
    </row>
    <row r="192" spans="1:51">
      <c r="A192" s="109"/>
      <c r="B192" s="120">
        <v>4</v>
      </c>
      <c r="C192" s="106">
        <v>0</v>
      </c>
      <c r="D192" s="106">
        <v>0</v>
      </c>
      <c r="E192" s="106">
        <v>0</v>
      </c>
      <c r="F192" s="106">
        <v>0</v>
      </c>
      <c r="G192" s="106">
        <v>0</v>
      </c>
      <c r="H192" s="106">
        <v>0</v>
      </c>
      <c r="I192" s="106">
        <v>0</v>
      </c>
      <c r="J192" s="106">
        <v>0</v>
      </c>
      <c r="K192" s="106">
        <v>0</v>
      </c>
      <c r="L192" s="106">
        <v>0</v>
      </c>
      <c r="M192" s="106">
        <v>62.079523406362114</v>
      </c>
      <c r="N192" s="106">
        <v>0</v>
      </c>
      <c r="O192" s="106">
        <v>0</v>
      </c>
      <c r="P192" s="106">
        <v>0</v>
      </c>
      <c r="Q192" s="106">
        <v>0</v>
      </c>
      <c r="R192" s="106">
        <v>0</v>
      </c>
      <c r="S192" s="106">
        <v>0</v>
      </c>
      <c r="T192" s="106">
        <v>0</v>
      </c>
      <c r="U192" s="106">
        <v>0</v>
      </c>
      <c r="V192" s="106">
        <v>0</v>
      </c>
      <c r="W192" s="106">
        <v>0</v>
      </c>
      <c r="X192" s="106">
        <v>0</v>
      </c>
      <c r="Y192" s="106">
        <v>0</v>
      </c>
      <c r="Z192" s="106">
        <v>0</v>
      </c>
      <c r="AA192" s="106">
        <v>0</v>
      </c>
      <c r="AB192" s="106">
        <v>0</v>
      </c>
      <c r="AC192" s="106">
        <v>0</v>
      </c>
      <c r="AD192" s="106">
        <v>0</v>
      </c>
      <c r="AE192" s="106">
        <v>1148.8795591619778</v>
      </c>
      <c r="AF192" s="106">
        <v>881.56205230833962</v>
      </c>
      <c r="AG192" s="106">
        <v>827.01342825191773</v>
      </c>
      <c r="AH192" s="106">
        <v>460.46480419549584</v>
      </c>
      <c r="AI192" s="106">
        <v>315.91618013907396</v>
      </c>
      <c r="AJ192" s="106">
        <v>1073.3675560826521</v>
      </c>
      <c r="AK192" s="106">
        <v>1154.8189320262302</v>
      </c>
      <c r="AL192" s="106">
        <v>1826.5486240564219</v>
      </c>
      <c r="AM192" s="106">
        <v>1332.8187926298394</v>
      </c>
      <c r="AN192" s="106">
        <v>1080.3674166862613</v>
      </c>
      <c r="AO192" s="106">
        <v>810.91604074268321</v>
      </c>
      <c r="AP192" s="106">
        <v>417.46466479910509</v>
      </c>
      <c r="AQ192" s="106">
        <v>462.01328885552698</v>
      </c>
      <c r="AR192" s="106">
        <v>384.56191291194887</v>
      </c>
      <c r="AS192" s="106">
        <v>0</v>
      </c>
      <c r="AT192" s="106">
        <v>0</v>
      </c>
      <c r="AU192" s="106">
        <v>0</v>
      </c>
      <c r="AV192" s="106">
        <v>0</v>
      </c>
      <c r="AW192" s="106">
        <v>0</v>
      </c>
      <c r="AX192" s="106">
        <v>0</v>
      </c>
      <c r="AY192" s="106">
        <v>0</v>
      </c>
    </row>
    <row r="193" spans="1:51">
      <c r="A193" s="109"/>
      <c r="B193" s="127">
        <v>5</v>
      </c>
      <c r="C193" s="106">
        <v>664.53859499039004</v>
      </c>
      <c r="D193" s="106">
        <v>0</v>
      </c>
      <c r="E193" s="106">
        <v>0</v>
      </c>
      <c r="F193" s="106">
        <v>0</v>
      </c>
      <c r="G193" s="106">
        <v>0</v>
      </c>
      <c r="H193" s="106">
        <v>0</v>
      </c>
      <c r="I193" s="106">
        <v>0</v>
      </c>
      <c r="J193" s="106">
        <v>687.72539557562777</v>
      </c>
      <c r="K193" s="106">
        <v>1802.1767715192059</v>
      </c>
      <c r="L193" s="106">
        <v>1221.628147462784</v>
      </c>
      <c r="M193" s="106">
        <v>845</v>
      </c>
      <c r="N193" s="106">
        <v>1414</v>
      </c>
      <c r="O193" s="106">
        <v>76.982275293518342</v>
      </c>
      <c r="P193" s="106">
        <v>0</v>
      </c>
      <c r="Q193" s="106">
        <v>0</v>
      </c>
      <c r="R193" s="106">
        <v>0</v>
      </c>
      <c r="S193" s="106">
        <v>0</v>
      </c>
      <c r="T193" s="106">
        <v>0</v>
      </c>
      <c r="U193" s="106">
        <v>0</v>
      </c>
      <c r="V193" s="106">
        <v>0</v>
      </c>
      <c r="W193" s="106">
        <v>0</v>
      </c>
      <c r="X193" s="106">
        <v>0</v>
      </c>
      <c r="Y193" s="106">
        <v>0</v>
      </c>
      <c r="Z193" s="106">
        <v>0</v>
      </c>
      <c r="AA193" s="106">
        <v>0</v>
      </c>
      <c r="AB193" s="106">
        <v>0</v>
      </c>
      <c r="AC193" s="106">
        <v>718.76043535666849</v>
      </c>
      <c r="AD193" s="106">
        <v>1573.2118113002466</v>
      </c>
      <c r="AE193" s="106">
        <v>1589.7836280818469</v>
      </c>
      <c r="AF193" s="106">
        <v>441.43794769166038</v>
      </c>
      <c r="AG193" s="106">
        <v>944.98657174808227</v>
      </c>
      <c r="AH193" s="106">
        <v>999.53519580450416</v>
      </c>
      <c r="AI193" s="106">
        <v>1021.083819860926</v>
      </c>
      <c r="AJ193" s="106">
        <v>1510.6324439173479</v>
      </c>
      <c r="AK193" s="106">
        <v>753.18106797376981</v>
      </c>
      <c r="AL193" s="106">
        <v>671.7296920301917</v>
      </c>
      <c r="AM193" s="106">
        <v>0</v>
      </c>
      <c r="AN193" s="106">
        <v>0</v>
      </c>
      <c r="AO193" s="106">
        <v>0</v>
      </c>
      <c r="AP193" s="106">
        <v>0</v>
      </c>
      <c r="AQ193" s="106">
        <v>0</v>
      </c>
      <c r="AR193" s="106">
        <v>0</v>
      </c>
      <c r="AS193" s="106">
        <v>0</v>
      </c>
      <c r="AT193" s="106">
        <v>0</v>
      </c>
      <c r="AU193" s="106">
        <v>0</v>
      </c>
      <c r="AV193" s="106">
        <v>0</v>
      </c>
      <c r="AW193" s="106">
        <v>0</v>
      </c>
      <c r="AX193" s="106">
        <v>0</v>
      </c>
      <c r="AY193" s="106">
        <v>0</v>
      </c>
    </row>
    <row r="194" spans="1:51">
      <c r="A194" s="109"/>
      <c r="B194" s="127">
        <v>6</v>
      </c>
      <c r="C194" s="106">
        <v>320</v>
      </c>
      <c r="D194" s="106">
        <v>2755</v>
      </c>
      <c r="E194" s="106">
        <v>2112.0949670073314</v>
      </c>
      <c r="F194" s="106">
        <v>2169.193640583514</v>
      </c>
      <c r="G194" s="106">
        <v>2107.7771747262004</v>
      </c>
      <c r="H194" s="106">
        <v>2349.9204810076794</v>
      </c>
      <c r="I194" s="106">
        <v>2548.0808523297119</v>
      </c>
      <c r="J194" s="106">
        <v>2654.5347493372728</v>
      </c>
      <c r="K194" s="106">
        <v>1138.8232284807941</v>
      </c>
      <c r="L194" s="106">
        <v>24.371852537216</v>
      </c>
      <c r="M194" s="106">
        <v>604.92047659363789</v>
      </c>
      <c r="N194" s="106">
        <v>0</v>
      </c>
      <c r="O194" s="106">
        <v>1332.0177247064817</v>
      </c>
      <c r="P194" s="106">
        <v>1394</v>
      </c>
      <c r="Q194" s="106">
        <v>758.43365123709646</v>
      </c>
      <c r="R194" s="106">
        <v>39.88502718067457</v>
      </c>
      <c r="S194" s="106">
        <v>0</v>
      </c>
      <c r="T194" s="106">
        <v>125.87371841509275</v>
      </c>
      <c r="U194" s="106">
        <v>325.32509435867087</v>
      </c>
      <c r="V194" s="106">
        <v>489.77647030224898</v>
      </c>
      <c r="W194" s="106">
        <v>1033.0820278984791</v>
      </c>
      <c r="X194" s="106">
        <v>729.53340384205717</v>
      </c>
      <c r="Y194" s="106">
        <v>411.98477978563528</v>
      </c>
      <c r="Z194" s="106">
        <v>42.436155729213397</v>
      </c>
      <c r="AA194" s="106">
        <v>0</v>
      </c>
      <c r="AB194" s="106">
        <v>1642.0217653002703</v>
      </c>
      <c r="AC194" s="106">
        <v>1826.5486240564219</v>
      </c>
      <c r="AD194" s="106">
        <v>1107.7881886997534</v>
      </c>
      <c r="AE194" s="106">
        <v>253.33681275617528</v>
      </c>
      <c r="AF194" s="106">
        <v>0</v>
      </c>
      <c r="AG194" s="106">
        <v>0</v>
      </c>
      <c r="AH194" s="106">
        <v>0</v>
      </c>
      <c r="AI194" s="106">
        <v>0</v>
      </c>
      <c r="AJ194" s="106">
        <v>0</v>
      </c>
      <c r="AK194" s="106">
        <v>0</v>
      </c>
      <c r="AL194" s="106">
        <v>0</v>
      </c>
      <c r="AM194" s="106">
        <v>0</v>
      </c>
      <c r="AN194" s="106">
        <v>0</v>
      </c>
      <c r="AO194" s="106">
        <v>0</v>
      </c>
      <c r="AP194" s="106">
        <v>0</v>
      </c>
      <c r="AQ194" s="106">
        <v>0</v>
      </c>
      <c r="AR194" s="106">
        <v>0</v>
      </c>
      <c r="AS194" s="106">
        <v>0</v>
      </c>
      <c r="AT194" s="106">
        <v>0</v>
      </c>
      <c r="AU194" s="106">
        <v>0</v>
      </c>
      <c r="AV194" s="106">
        <v>0</v>
      </c>
      <c r="AW194" s="106">
        <v>0</v>
      </c>
      <c r="AX194" s="106">
        <v>0</v>
      </c>
      <c r="AY194" s="106">
        <v>0</v>
      </c>
    </row>
    <row r="195" spans="1:51">
      <c r="A195" s="109"/>
      <c r="B195" s="130">
        <v>7</v>
      </c>
      <c r="C195" s="106">
        <v>1652.46140500961</v>
      </c>
      <c r="D195" s="106">
        <v>0</v>
      </c>
      <c r="E195" s="106">
        <v>114.90503299266859</v>
      </c>
      <c r="F195" s="106">
        <v>645.80635941648598</v>
      </c>
      <c r="G195" s="106">
        <v>643.22282527379934</v>
      </c>
      <c r="H195" s="106">
        <v>719.07951899232046</v>
      </c>
      <c r="I195" s="106">
        <v>265.91914767028811</v>
      </c>
      <c r="J195" s="106">
        <v>67.739855087099428</v>
      </c>
      <c r="K195" s="106">
        <v>0</v>
      </c>
      <c r="L195" s="106">
        <v>0</v>
      </c>
      <c r="M195" s="106">
        <v>0</v>
      </c>
      <c r="N195" s="106">
        <v>0</v>
      </c>
      <c r="O195" s="106">
        <v>0</v>
      </c>
      <c r="P195" s="106">
        <v>0</v>
      </c>
      <c r="Q195" s="106">
        <v>355.56634876290354</v>
      </c>
      <c r="R195" s="106">
        <v>1068.1149728193254</v>
      </c>
      <c r="S195" s="106">
        <v>1206</v>
      </c>
      <c r="T195" s="106">
        <v>1783.1262815849072</v>
      </c>
      <c r="U195" s="106">
        <v>1700.6749056413291</v>
      </c>
      <c r="V195" s="106">
        <v>1501.223529697751</v>
      </c>
      <c r="W195" s="106">
        <v>1270.9179721015209</v>
      </c>
      <c r="X195" s="106">
        <v>793.46659615794283</v>
      </c>
      <c r="Y195" s="106">
        <v>1097.0152202143647</v>
      </c>
      <c r="Z195" s="106">
        <v>1414.5638442707866</v>
      </c>
      <c r="AA195" s="106">
        <v>1709</v>
      </c>
      <c r="AB195" s="106">
        <v>1438.9782346997297</v>
      </c>
      <c r="AC195" s="106">
        <v>125.69094058690959</v>
      </c>
      <c r="AD195" s="106">
        <v>0</v>
      </c>
      <c r="AE195" s="106">
        <v>0</v>
      </c>
      <c r="AF195" s="106">
        <v>0</v>
      </c>
      <c r="AG195" s="106">
        <v>0</v>
      </c>
      <c r="AH195" s="106">
        <v>0</v>
      </c>
      <c r="AI195" s="106">
        <v>0</v>
      </c>
      <c r="AJ195" s="106">
        <v>0</v>
      </c>
      <c r="AK195" s="106">
        <v>0</v>
      </c>
      <c r="AL195" s="106">
        <v>0</v>
      </c>
      <c r="AM195" s="106">
        <v>0</v>
      </c>
      <c r="AN195" s="106">
        <v>0</v>
      </c>
      <c r="AO195" s="106">
        <v>0</v>
      </c>
      <c r="AP195" s="106">
        <v>0</v>
      </c>
      <c r="AQ195" s="106">
        <v>0</v>
      </c>
      <c r="AR195" s="106">
        <v>0</v>
      </c>
      <c r="AS195" s="106">
        <v>0</v>
      </c>
      <c r="AT195" s="106">
        <v>0</v>
      </c>
      <c r="AU195" s="106">
        <v>0</v>
      </c>
      <c r="AV195" s="106">
        <v>0</v>
      </c>
      <c r="AW195" s="106">
        <v>0</v>
      </c>
      <c r="AX195" s="106">
        <v>0</v>
      </c>
      <c r="AY195" s="106">
        <v>0</v>
      </c>
    </row>
    <row r="196" spans="1:51">
      <c r="A196" s="128"/>
      <c r="B196" s="129">
        <v>8</v>
      </c>
      <c r="C196" s="114">
        <v>0</v>
      </c>
      <c r="D196" s="114">
        <v>0</v>
      </c>
      <c r="E196" s="114">
        <v>0</v>
      </c>
      <c r="F196" s="114">
        <v>0</v>
      </c>
      <c r="G196" s="114">
        <v>0</v>
      </c>
      <c r="H196" s="114">
        <v>0</v>
      </c>
      <c r="I196" s="114">
        <v>0</v>
      </c>
      <c r="J196" s="114">
        <v>0</v>
      </c>
      <c r="K196" s="114">
        <v>0</v>
      </c>
      <c r="L196" s="114">
        <v>0</v>
      </c>
      <c r="M196" s="114">
        <v>0</v>
      </c>
      <c r="N196" s="114">
        <v>0</v>
      </c>
      <c r="O196" s="114">
        <v>0</v>
      </c>
      <c r="P196" s="114">
        <v>0</v>
      </c>
      <c r="Q196" s="114">
        <v>0</v>
      </c>
      <c r="R196" s="114">
        <v>0</v>
      </c>
      <c r="S196" s="114">
        <v>0</v>
      </c>
      <c r="T196" s="114">
        <v>0</v>
      </c>
      <c r="U196" s="114">
        <v>0</v>
      </c>
      <c r="V196" s="114">
        <v>0</v>
      </c>
      <c r="W196" s="114">
        <v>0</v>
      </c>
      <c r="X196" s="114">
        <v>0</v>
      </c>
      <c r="Y196" s="114">
        <v>0</v>
      </c>
      <c r="Z196" s="114">
        <v>0</v>
      </c>
      <c r="AA196" s="114">
        <v>0</v>
      </c>
      <c r="AB196" s="114">
        <v>0</v>
      </c>
      <c r="AC196" s="114">
        <v>0</v>
      </c>
      <c r="AD196" s="114">
        <v>0</v>
      </c>
      <c r="AE196" s="114">
        <v>0</v>
      </c>
      <c r="AF196" s="114">
        <v>0</v>
      </c>
      <c r="AG196" s="114">
        <v>0</v>
      </c>
      <c r="AH196" s="114">
        <v>0</v>
      </c>
      <c r="AI196" s="114">
        <v>0</v>
      </c>
      <c r="AJ196" s="114">
        <v>0</v>
      </c>
      <c r="AK196" s="114">
        <v>0</v>
      </c>
      <c r="AL196" s="114">
        <v>0</v>
      </c>
      <c r="AM196" s="114">
        <v>0</v>
      </c>
      <c r="AN196" s="114">
        <v>0</v>
      </c>
      <c r="AO196" s="114">
        <v>0</v>
      </c>
      <c r="AP196" s="114">
        <v>0</v>
      </c>
      <c r="AQ196" s="114">
        <v>0</v>
      </c>
      <c r="AR196" s="114">
        <v>0</v>
      </c>
      <c r="AS196" s="114">
        <v>0</v>
      </c>
      <c r="AT196" s="114">
        <v>0</v>
      </c>
      <c r="AU196" s="114">
        <v>0</v>
      </c>
      <c r="AV196" s="114">
        <v>0</v>
      </c>
      <c r="AW196" s="114">
        <v>0</v>
      </c>
      <c r="AX196" s="114">
        <v>0</v>
      </c>
      <c r="AY196" s="114">
        <v>0</v>
      </c>
    </row>
    <row r="197" spans="1:51">
      <c r="A197" s="131" t="s">
        <v>134</v>
      </c>
      <c r="B197" s="119">
        <v>1</v>
      </c>
      <c r="C197" s="106">
        <v>845.64818370795274</v>
      </c>
      <c r="D197" s="106">
        <v>708.48095618966363</v>
      </c>
      <c r="E197" s="106">
        <v>364.56198493048669</v>
      </c>
      <c r="F197" s="106">
        <v>276.40942455410186</v>
      </c>
      <c r="G197" s="106">
        <v>55.117561314074692</v>
      </c>
      <c r="H197" s="106">
        <v>223.15856962573162</v>
      </c>
      <c r="I197" s="106">
        <v>310.20624151114953</v>
      </c>
      <c r="J197" s="106">
        <v>465.82752819544021</v>
      </c>
      <c r="K197" s="106">
        <v>125.46721034950247</v>
      </c>
      <c r="L197" s="106">
        <v>0</v>
      </c>
      <c r="M197" s="106">
        <v>0</v>
      </c>
      <c r="N197" s="106">
        <v>0</v>
      </c>
      <c r="O197" s="106">
        <v>0</v>
      </c>
      <c r="P197" s="106">
        <v>0</v>
      </c>
      <c r="Q197" s="106">
        <v>0</v>
      </c>
      <c r="R197" s="106">
        <v>0</v>
      </c>
      <c r="S197" s="106">
        <v>0</v>
      </c>
      <c r="T197" s="106">
        <v>0</v>
      </c>
      <c r="U197" s="106">
        <v>0</v>
      </c>
      <c r="V197" s="106">
        <v>0</v>
      </c>
      <c r="W197" s="106">
        <v>0</v>
      </c>
      <c r="X197" s="106">
        <v>0</v>
      </c>
      <c r="Y197" s="106">
        <v>0</v>
      </c>
      <c r="Z197" s="106">
        <v>0</v>
      </c>
      <c r="AA197" s="106">
        <v>0</v>
      </c>
      <c r="AB197" s="106">
        <v>0</v>
      </c>
      <c r="AC197" s="106">
        <v>0</v>
      </c>
      <c r="AD197" s="106">
        <v>0</v>
      </c>
      <c r="AE197" s="106">
        <v>0</v>
      </c>
      <c r="AF197" s="106">
        <v>0</v>
      </c>
      <c r="AG197" s="106">
        <v>0</v>
      </c>
      <c r="AH197" s="106">
        <v>0</v>
      </c>
      <c r="AI197" s="106">
        <v>0</v>
      </c>
      <c r="AJ197" s="106">
        <v>0</v>
      </c>
      <c r="AK197" s="106">
        <v>0</v>
      </c>
      <c r="AL197" s="106">
        <v>0</v>
      </c>
      <c r="AM197" s="106">
        <v>0</v>
      </c>
      <c r="AN197" s="106">
        <v>0</v>
      </c>
      <c r="AO197" s="106">
        <v>0</v>
      </c>
      <c r="AP197" s="106">
        <v>0</v>
      </c>
      <c r="AQ197" s="106">
        <v>0</v>
      </c>
      <c r="AR197" s="106">
        <v>0</v>
      </c>
      <c r="AS197" s="106">
        <v>0</v>
      </c>
      <c r="AT197" s="106">
        <v>0</v>
      </c>
      <c r="AU197" s="106">
        <v>0</v>
      </c>
      <c r="AV197" s="106">
        <v>0</v>
      </c>
      <c r="AW197" s="106">
        <v>0</v>
      </c>
      <c r="AX197" s="106">
        <v>0</v>
      </c>
      <c r="AY197" s="106">
        <v>0</v>
      </c>
    </row>
    <row r="198" spans="1:51">
      <c r="A198" s="109"/>
      <c r="B198" s="119">
        <v>2</v>
      </c>
      <c r="C198" s="106">
        <v>837.35181629204726</v>
      </c>
      <c r="D198" s="106">
        <v>432.51904381033637</v>
      </c>
      <c r="E198" s="106">
        <v>551.43801506951331</v>
      </c>
      <c r="F198" s="106">
        <v>984.59057544589814</v>
      </c>
      <c r="G198" s="106">
        <v>1114.8824386859253</v>
      </c>
      <c r="H198" s="106">
        <v>1421.8414303742684</v>
      </c>
      <c r="I198" s="106">
        <v>1330.7937584888505</v>
      </c>
      <c r="J198" s="106">
        <v>1336.1724718045598</v>
      </c>
      <c r="K198" s="106">
        <v>1400.5327896504975</v>
      </c>
      <c r="L198" s="106">
        <v>1547</v>
      </c>
      <c r="M198" s="106">
        <v>1430.0399221845842</v>
      </c>
      <c r="N198" s="106">
        <v>1066.849553088229</v>
      </c>
      <c r="O198" s="106">
        <v>1310.3524791747559</v>
      </c>
      <c r="P198" s="106">
        <v>1262.141145880146</v>
      </c>
      <c r="Q198" s="106">
        <v>1187.9854193475712</v>
      </c>
      <c r="R198" s="106">
        <v>872.28802187820565</v>
      </c>
      <c r="S198" s="106">
        <v>1065.7409069930513</v>
      </c>
      <c r="T198" s="106">
        <v>707.16913355273186</v>
      </c>
      <c r="U198" s="106">
        <v>274.44122071053471</v>
      </c>
      <c r="V198" s="106">
        <v>57.205821155789181</v>
      </c>
      <c r="W198" s="106">
        <v>0</v>
      </c>
      <c r="X198" s="106">
        <v>0</v>
      </c>
      <c r="Y198" s="106">
        <v>0</v>
      </c>
      <c r="Z198" s="106">
        <v>0</v>
      </c>
      <c r="AA198" s="106">
        <v>0</v>
      </c>
      <c r="AB198" s="106">
        <v>0</v>
      </c>
      <c r="AC198" s="106">
        <v>0</v>
      </c>
      <c r="AD198" s="106">
        <v>0</v>
      </c>
      <c r="AE198" s="106">
        <v>0</v>
      </c>
      <c r="AF198" s="106">
        <v>0</v>
      </c>
      <c r="AG198" s="106">
        <v>0</v>
      </c>
      <c r="AH198" s="106">
        <v>0</v>
      </c>
      <c r="AI198" s="106">
        <v>0</v>
      </c>
      <c r="AJ198" s="106">
        <v>0</v>
      </c>
      <c r="AK198" s="106">
        <v>0</v>
      </c>
      <c r="AL198" s="106">
        <v>0</v>
      </c>
      <c r="AM198" s="106">
        <v>0</v>
      </c>
      <c r="AN198" s="106">
        <v>0</v>
      </c>
      <c r="AO198" s="106">
        <v>0</v>
      </c>
      <c r="AP198" s="106">
        <v>0</v>
      </c>
      <c r="AQ198" s="106">
        <v>0</v>
      </c>
      <c r="AR198" s="106">
        <v>0</v>
      </c>
      <c r="AS198" s="106">
        <v>0</v>
      </c>
      <c r="AT198" s="106">
        <v>0</v>
      </c>
      <c r="AU198" s="106">
        <v>0</v>
      </c>
      <c r="AV198" s="106">
        <v>0</v>
      </c>
      <c r="AW198" s="106">
        <v>0</v>
      </c>
      <c r="AX198" s="106">
        <v>0</v>
      </c>
      <c r="AY198" s="106">
        <v>0</v>
      </c>
    </row>
    <row r="199" spans="1:51">
      <c r="A199" s="109"/>
      <c r="B199" s="119">
        <v>3</v>
      </c>
      <c r="C199" s="106">
        <v>0</v>
      </c>
      <c r="D199" s="106">
        <v>0</v>
      </c>
      <c r="E199" s="106">
        <v>0</v>
      </c>
      <c r="F199" s="106">
        <v>0</v>
      </c>
      <c r="G199" s="106">
        <v>0</v>
      </c>
      <c r="H199" s="106">
        <v>0</v>
      </c>
      <c r="I199" s="106">
        <v>0</v>
      </c>
      <c r="J199" s="106">
        <v>0</v>
      </c>
      <c r="K199" s="106">
        <v>0</v>
      </c>
      <c r="L199" s="106">
        <v>0</v>
      </c>
      <c r="M199" s="106">
        <v>281.96007781541584</v>
      </c>
      <c r="N199" s="106">
        <v>520.15044691177104</v>
      </c>
      <c r="O199" s="106">
        <v>887.6475208252441</v>
      </c>
      <c r="P199" s="106">
        <v>518.85885411985396</v>
      </c>
      <c r="Q199" s="106">
        <v>447.01458065242878</v>
      </c>
      <c r="R199" s="106">
        <v>457.71197812179435</v>
      </c>
      <c r="S199" s="106">
        <v>718.25909300694866</v>
      </c>
      <c r="T199" s="106">
        <v>543.83086644726814</v>
      </c>
      <c r="U199" s="106">
        <v>949.55877928946529</v>
      </c>
      <c r="V199" s="106">
        <v>1346.7941788442108</v>
      </c>
      <c r="W199" s="106">
        <v>1142</v>
      </c>
      <c r="X199" s="106">
        <v>889.87714023024569</v>
      </c>
      <c r="Y199" s="106">
        <v>722.94788381160129</v>
      </c>
      <c r="Z199" s="106">
        <v>598.761381220462</v>
      </c>
      <c r="AA199" s="106">
        <v>634.61148699972819</v>
      </c>
      <c r="AB199" s="106">
        <v>286.86475797313983</v>
      </c>
      <c r="AC199" s="106">
        <v>135.71598528930826</v>
      </c>
      <c r="AD199" s="106">
        <v>0</v>
      </c>
      <c r="AE199" s="106">
        <v>0</v>
      </c>
      <c r="AF199" s="106">
        <v>0</v>
      </c>
      <c r="AG199" s="106">
        <v>0</v>
      </c>
      <c r="AH199" s="106">
        <v>0</v>
      </c>
      <c r="AI199" s="106">
        <v>0</v>
      </c>
      <c r="AJ199" s="106">
        <v>0</v>
      </c>
      <c r="AK199" s="106">
        <v>0</v>
      </c>
      <c r="AL199" s="106">
        <v>0</v>
      </c>
      <c r="AM199" s="106">
        <v>0</v>
      </c>
      <c r="AN199" s="106">
        <v>0</v>
      </c>
      <c r="AO199" s="106">
        <v>0</v>
      </c>
      <c r="AP199" s="106">
        <v>0</v>
      </c>
      <c r="AQ199" s="106">
        <v>0</v>
      </c>
      <c r="AR199" s="106">
        <v>0</v>
      </c>
      <c r="AS199" s="106">
        <v>0</v>
      </c>
      <c r="AT199" s="106">
        <v>0</v>
      </c>
      <c r="AU199" s="106">
        <v>0</v>
      </c>
      <c r="AV199" s="106">
        <v>0</v>
      </c>
      <c r="AW199" s="106">
        <v>0</v>
      </c>
      <c r="AX199" s="106">
        <v>0</v>
      </c>
      <c r="AY199" s="106">
        <v>0</v>
      </c>
    </row>
    <row r="200" spans="1:51">
      <c r="A200" s="109"/>
      <c r="B200" s="120">
        <v>4</v>
      </c>
      <c r="C200" s="106">
        <v>0</v>
      </c>
      <c r="D200" s="106">
        <v>0</v>
      </c>
      <c r="E200" s="106">
        <v>0</v>
      </c>
      <c r="F200" s="106">
        <v>0</v>
      </c>
      <c r="G200" s="106">
        <v>0</v>
      </c>
      <c r="H200" s="106">
        <v>0</v>
      </c>
      <c r="I200" s="106">
        <v>0</v>
      </c>
      <c r="J200" s="106">
        <v>0</v>
      </c>
      <c r="K200" s="106">
        <v>0</v>
      </c>
      <c r="L200" s="106">
        <v>0</v>
      </c>
      <c r="M200" s="106">
        <v>0</v>
      </c>
      <c r="N200" s="106">
        <v>0</v>
      </c>
      <c r="O200" s="106">
        <v>0</v>
      </c>
      <c r="P200" s="106">
        <v>0</v>
      </c>
      <c r="Q200" s="106">
        <v>0</v>
      </c>
      <c r="R200" s="106">
        <v>0</v>
      </c>
      <c r="S200" s="106">
        <v>0</v>
      </c>
      <c r="T200" s="106">
        <v>0</v>
      </c>
      <c r="U200" s="106">
        <v>0</v>
      </c>
      <c r="V200" s="106">
        <v>0</v>
      </c>
      <c r="W200" s="106">
        <v>0</v>
      </c>
      <c r="X200" s="106">
        <v>438.12285976975431</v>
      </c>
      <c r="Y200" s="106">
        <v>591.05211618839871</v>
      </c>
      <c r="Z200" s="106">
        <v>747.238618779538</v>
      </c>
      <c r="AA200" s="106">
        <v>823.38851300027181</v>
      </c>
      <c r="AB200" s="106">
        <v>848.13524202686017</v>
      </c>
      <c r="AC200" s="106">
        <v>1325.2840147106917</v>
      </c>
      <c r="AD200" s="106">
        <v>1503</v>
      </c>
      <c r="AE200" s="106">
        <v>1104.8615251123192</v>
      </c>
      <c r="AF200" s="106">
        <v>455.81746605554645</v>
      </c>
      <c r="AG200" s="106">
        <v>0</v>
      </c>
      <c r="AH200" s="106">
        <v>0</v>
      </c>
      <c r="AI200" s="106">
        <v>0</v>
      </c>
      <c r="AJ200" s="106">
        <v>0</v>
      </c>
      <c r="AK200" s="106">
        <v>0</v>
      </c>
      <c r="AL200" s="106">
        <v>0</v>
      </c>
      <c r="AM200" s="106">
        <v>0</v>
      </c>
      <c r="AN200" s="106">
        <v>0</v>
      </c>
      <c r="AO200" s="106">
        <v>0</v>
      </c>
      <c r="AP200" s="106">
        <v>0</v>
      </c>
      <c r="AQ200" s="106">
        <v>0</v>
      </c>
      <c r="AR200" s="106">
        <v>0</v>
      </c>
      <c r="AS200" s="106">
        <v>0</v>
      </c>
      <c r="AT200" s="106">
        <v>0</v>
      </c>
      <c r="AU200" s="106">
        <v>0</v>
      </c>
      <c r="AV200" s="106">
        <v>0</v>
      </c>
      <c r="AW200" s="106">
        <v>0</v>
      </c>
      <c r="AX200" s="106">
        <v>0</v>
      </c>
      <c r="AY200" s="106">
        <v>0</v>
      </c>
    </row>
    <row r="201" spans="1:51">
      <c r="A201" s="109"/>
      <c r="B201" s="120">
        <v>5</v>
      </c>
      <c r="C201" s="106">
        <v>0</v>
      </c>
      <c r="D201" s="106">
        <v>0</v>
      </c>
      <c r="E201" s="106">
        <v>0</v>
      </c>
      <c r="F201" s="106">
        <v>0</v>
      </c>
      <c r="G201" s="106">
        <v>0</v>
      </c>
      <c r="H201" s="106">
        <v>0</v>
      </c>
      <c r="I201" s="106">
        <v>0</v>
      </c>
      <c r="J201" s="106">
        <v>0</v>
      </c>
      <c r="K201" s="106">
        <v>0</v>
      </c>
      <c r="L201" s="106">
        <v>0</v>
      </c>
      <c r="M201" s="106">
        <v>0</v>
      </c>
      <c r="N201" s="106">
        <v>0</v>
      </c>
      <c r="O201" s="106">
        <v>0</v>
      </c>
      <c r="P201" s="106">
        <v>0</v>
      </c>
      <c r="Q201" s="106">
        <v>0</v>
      </c>
      <c r="R201" s="106">
        <v>0</v>
      </c>
      <c r="S201" s="106">
        <v>0</v>
      </c>
      <c r="T201" s="106">
        <v>0</v>
      </c>
      <c r="U201" s="106">
        <v>0</v>
      </c>
      <c r="V201" s="106">
        <v>0</v>
      </c>
      <c r="W201" s="106">
        <v>0</v>
      </c>
      <c r="X201" s="106">
        <v>0</v>
      </c>
      <c r="Y201" s="106">
        <v>0</v>
      </c>
      <c r="Z201" s="106">
        <v>0</v>
      </c>
      <c r="AA201" s="106">
        <v>0</v>
      </c>
      <c r="AB201" s="106">
        <v>0</v>
      </c>
      <c r="AC201" s="106">
        <v>0</v>
      </c>
      <c r="AD201" s="106">
        <v>0</v>
      </c>
      <c r="AE201" s="106">
        <v>82.138474887680786</v>
      </c>
      <c r="AF201" s="106">
        <v>724.18253394445355</v>
      </c>
      <c r="AG201" s="106">
        <v>1194</v>
      </c>
      <c r="AH201" s="106">
        <v>1200.7601667093593</v>
      </c>
      <c r="AI201" s="106">
        <v>366.41847153848835</v>
      </c>
      <c r="AJ201" s="106">
        <v>610.576867644819</v>
      </c>
      <c r="AK201" s="106">
        <v>715.94137218228047</v>
      </c>
      <c r="AL201" s="106">
        <v>782.16801071118994</v>
      </c>
      <c r="AM201" s="106">
        <v>914.50030972653917</v>
      </c>
      <c r="AN201" s="106">
        <v>0</v>
      </c>
      <c r="AO201" s="106">
        <v>0</v>
      </c>
      <c r="AP201" s="106">
        <v>0</v>
      </c>
      <c r="AQ201" s="106">
        <v>0</v>
      </c>
      <c r="AR201" s="106">
        <v>0</v>
      </c>
      <c r="AS201" s="106">
        <v>0</v>
      </c>
      <c r="AT201" s="106">
        <v>170.15341074209618</v>
      </c>
      <c r="AU201" s="106">
        <v>2471.8850089103798</v>
      </c>
      <c r="AV201" s="106">
        <v>1688.7463101432631</v>
      </c>
      <c r="AW201" s="106">
        <v>827.94552539201413</v>
      </c>
      <c r="AX201" s="106">
        <v>0</v>
      </c>
      <c r="AY201" s="106">
        <v>0</v>
      </c>
    </row>
    <row r="202" spans="1:51">
      <c r="A202" s="109"/>
      <c r="B202" s="120">
        <v>6</v>
      </c>
      <c r="C202" s="106">
        <v>0</v>
      </c>
      <c r="D202" s="106">
        <v>0</v>
      </c>
      <c r="E202" s="106">
        <v>0</v>
      </c>
      <c r="F202" s="106">
        <v>0</v>
      </c>
      <c r="G202" s="106">
        <v>0</v>
      </c>
      <c r="H202" s="106">
        <v>0</v>
      </c>
      <c r="I202" s="106">
        <v>0</v>
      </c>
      <c r="J202" s="106">
        <v>0</v>
      </c>
      <c r="K202" s="106">
        <v>0</v>
      </c>
      <c r="L202" s="106">
        <v>0</v>
      </c>
      <c r="M202" s="106">
        <v>0</v>
      </c>
      <c r="N202" s="106">
        <v>0</v>
      </c>
      <c r="O202" s="106">
        <v>0</v>
      </c>
      <c r="P202" s="106">
        <v>0</v>
      </c>
      <c r="Q202" s="106">
        <v>0</v>
      </c>
      <c r="R202" s="106">
        <v>0</v>
      </c>
      <c r="S202" s="106">
        <v>0</v>
      </c>
      <c r="T202" s="106">
        <v>0</v>
      </c>
      <c r="U202" s="106">
        <v>0</v>
      </c>
      <c r="V202" s="106">
        <v>0</v>
      </c>
      <c r="W202" s="106">
        <v>0</v>
      </c>
      <c r="X202" s="106">
        <v>0</v>
      </c>
      <c r="Y202" s="106">
        <v>0</v>
      </c>
      <c r="Z202" s="106">
        <v>0</v>
      </c>
      <c r="AA202" s="106">
        <v>0</v>
      </c>
      <c r="AB202" s="106">
        <v>0</v>
      </c>
      <c r="AC202" s="106">
        <v>0</v>
      </c>
      <c r="AD202" s="106">
        <v>0</v>
      </c>
      <c r="AE202" s="106">
        <v>0</v>
      </c>
      <c r="AF202" s="106">
        <v>0</v>
      </c>
      <c r="AG202" s="106">
        <v>0</v>
      </c>
      <c r="AH202" s="106">
        <v>226.23983329064072</v>
      </c>
      <c r="AI202" s="106">
        <v>919.58152846151165</v>
      </c>
      <c r="AJ202" s="106">
        <v>1939.423132355181</v>
      </c>
      <c r="AK202" s="106">
        <v>1827.0586278177195</v>
      </c>
      <c r="AL202" s="106">
        <v>1827.8319892888101</v>
      </c>
      <c r="AM202" s="106">
        <v>1761.4996902734608</v>
      </c>
      <c r="AN202" s="106">
        <v>1296</v>
      </c>
      <c r="AO202" s="106">
        <v>1368.6645871920534</v>
      </c>
      <c r="AP202" s="106">
        <v>651.55752528565768</v>
      </c>
      <c r="AQ202" s="106">
        <v>0</v>
      </c>
      <c r="AR202" s="106">
        <v>729.8285942509292</v>
      </c>
      <c r="AS202" s="106">
        <v>1882.0796478009374</v>
      </c>
      <c r="AT202" s="106">
        <v>2293.6153111736744</v>
      </c>
      <c r="AU202" s="106">
        <v>2313.1149910896202</v>
      </c>
      <c r="AV202" s="106">
        <v>167.25368985673686</v>
      </c>
      <c r="AW202" s="106">
        <v>1030.0544746079859</v>
      </c>
      <c r="AX202" s="106">
        <v>1333</v>
      </c>
      <c r="AY202" s="106">
        <v>804.79623063156032</v>
      </c>
    </row>
    <row r="203" spans="1:51">
      <c r="A203" s="109"/>
      <c r="B203" s="127">
        <v>7</v>
      </c>
      <c r="C203" s="106">
        <v>0</v>
      </c>
      <c r="D203" s="106">
        <v>0</v>
      </c>
      <c r="E203" s="106">
        <v>0</v>
      </c>
      <c r="F203" s="106">
        <v>0</v>
      </c>
      <c r="G203" s="106">
        <v>0</v>
      </c>
      <c r="H203" s="106">
        <v>0</v>
      </c>
      <c r="I203" s="106">
        <v>0</v>
      </c>
      <c r="J203" s="106">
        <v>0</v>
      </c>
      <c r="K203" s="106">
        <v>0</v>
      </c>
      <c r="L203" s="106">
        <v>0</v>
      </c>
      <c r="M203" s="106">
        <v>0</v>
      </c>
      <c r="N203" s="106">
        <v>0</v>
      </c>
      <c r="O203" s="106">
        <v>0</v>
      </c>
      <c r="P203" s="106">
        <v>0</v>
      </c>
      <c r="Q203" s="106">
        <v>0</v>
      </c>
      <c r="R203" s="106">
        <v>0</v>
      </c>
      <c r="S203" s="106">
        <v>0</v>
      </c>
      <c r="T203" s="106">
        <v>0</v>
      </c>
      <c r="U203" s="106">
        <v>0</v>
      </c>
      <c r="V203" s="106">
        <v>0</v>
      </c>
      <c r="W203" s="106">
        <v>0</v>
      </c>
      <c r="X203" s="106">
        <v>0</v>
      </c>
      <c r="Y203" s="106">
        <v>0</v>
      </c>
      <c r="Z203" s="106">
        <v>0</v>
      </c>
      <c r="AA203" s="106">
        <v>0</v>
      </c>
      <c r="AB203" s="106">
        <v>0</v>
      </c>
      <c r="AC203" s="106">
        <v>0</v>
      </c>
      <c r="AD203" s="106">
        <v>0</v>
      </c>
      <c r="AE203" s="106">
        <v>0</v>
      </c>
      <c r="AF203" s="106">
        <v>0</v>
      </c>
      <c r="AG203" s="106">
        <v>0</v>
      </c>
      <c r="AH203" s="106">
        <v>0</v>
      </c>
      <c r="AI203" s="106">
        <v>0</v>
      </c>
      <c r="AJ203" s="106">
        <v>0</v>
      </c>
      <c r="AK203" s="106">
        <v>0</v>
      </c>
      <c r="AL203" s="106">
        <v>0</v>
      </c>
      <c r="AM203" s="106">
        <v>0</v>
      </c>
      <c r="AN203" s="106">
        <v>0</v>
      </c>
      <c r="AO203" s="106">
        <v>373.33541280794657</v>
      </c>
      <c r="AP203" s="106">
        <v>1273.4424747143423</v>
      </c>
      <c r="AQ203" s="106">
        <v>1641</v>
      </c>
      <c r="AR203" s="106">
        <v>2515.4792782777195</v>
      </c>
      <c r="AS203" s="106">
        <v>1736.9203521990626</v>
      </c>
      <c r="AT203" s="106">
        <v>509.23127808422942</v>
      </c>
      <c r="AU203" s="106">
        <v>0</v>
      </c>
      <c r="AV203" s="106">
        <v>0</v>
      </c>
      <c r="AW203" s="106">
        <v>0</v>
      </c>
      <c r="AX203" s="106">
        <v>0</v>
      </c>
      <c r="AY203" s="106">
        <v>612.20376936843968</v>
      </c>
    </row>
    <row r="204" spans="1:51">
      <c r="A204" s="109"/>
      <c r="B204" s="127">
        <v>8</v>
      </c>
      <c r="C204" s="106">
        <v>0</v>
      </c>
      <c r="D204" s="106">
        <v>0</v>
      </c>
      <c r="E204" s="106">
        <v>0</v>
      </c>
      <c r="F204" s="106">
        <v>0</v>
      </c>
      <c r="G204" s="106">
        <v>0</v>
      </c>
      <c r="H204" s="106">
        <v>0</v>
      </c>
      <c r="I204" s="106">
        <v>0</v>
      </c>
      <c r="J204" s="106">
        <v>0</v>
      </c>
      <c r="K204" s="106">
        <v>0</v>
      </c>
      <c r="L204" s="106">
        <v>0</v>
      </c>
      <c r="M204" s="106">
        <v>0</v>
      </c>
      <c r="N204" s="106">
        <v>0</v>
      </c>
      <c r="O204" s="106">
        <v>0</v>
      </c>
      <c r="P204" s="106">
        <v>0</v>
      </c>
      <c r="Q204" s="106">
        <v>0</v>
      </c>
      <c r="R204" s="106">
        <v>0</v>
      </c>
      <c r="S204" s="106">
        <v>0</v>
      </c>
      <c r="T204" s="106">
        <v>0</v>
      </c>
      <c r="U204" s="106">
        <v>0</v>
      </c>
      <c r="V204" s="106">
        <v>0</v>
      </c>
      <c r="W204" s="106">
        <v>0</v>
      </c>
      <c r="X204" s="106">
        <v>0</v>
      </c>
      <c r="Y204" s="106">
        <v>0</v>
      </c>
      <c r="Z204" s="106">
        <v>0</v>
      </c>
      <c r="AA204" s="106">
        <v>0</v>
      </c>
      <c r="AB204" s="106">
        <v>0</v>
      </c>
      <c r="AC204" s="106">
        <v>0</v>
      </c>
      <c r="AD204" s="106">
        <v>0</v>
      </c>
      <c r="AE204" s="106">
        <v>0</v>
      </c>
      <c r="AF204" s="106">
        <v>0</v>
      </c>
      <c r="AG204" s="106">
        <v>0</v>
      </c>
      <c r="AH204" s="106">
        <v>0</v>
      </c>
      <c r="AI204" s="106">
        <v>0</v>
      </c>
      <c r="AJ204" s="106">
        <v>0</v>
      </c>
      <c r="AK204" s="106">
        <v>0</v>
      </c>
      <c r="AL204" s="106">
        <v>0</v>
      </c>
      <c r="AM204" s="106">
        <v>0</v>
      </c>
      <c r="AN204" s="106">
        <v>0</v>
      </c>
      <c r="AO204" s="106">
        <v>0</v>
      </c>
      <c r="AP204" s="106">
        <v>0</v>
      </c>
      <c r="AQ204" s="106">
        <v>0</v>
      </c>
      <c r="AR204" s="106">
        <v>378.69212747135111</v>
      </c>
      <c r="AS204" s="106">
        <v>0</v>
      </c>
      <c r="AT204" s="106">
        <v>0</v>
      </c>
      <c r="AU204" s="106">
        <v>0</v>
      </c>
      <c r="AV204" s="106">
        <v>0</v>
      </c>
      <c r="AW204" s="106">
        <v>0</v>
      </c>
      <c r="AX204" s="106">
        <v>0</v>
      </c>
      <c r="AY204" s="106">
        <v>0</v>
      </c>
    </row>
    <row r="205" spans="1:51">
      <c r="A205" s="109"/>
      <c r="B205" s="127">
        <v>9</v>
      </c>
      <c r="C205" s="106">
        <v>0</v>
      </c>
      <c r="D205" s="106">
        <v>0</v>
      </c>
      <c r="E205" s="106">
        <v>0</v>
      </c>
      <c r="F205" s="106">
        <v>0</v>
      </c>
      <c r="G205" s="106">
        <v>0</v>
      </c>
      <c r="H205" s="106">
        <v>0</v>
      </c>
      <c r="I205" s="106">
        <v>0</v>
      </c>
      <c r="J205" s="106">
        <v>0</v>
      </c>
      <c r="K205" s="106">
        <v>0</v>
      </c>
      <c r="L205" s="106">
        <v>0</v>
      </c>
      <c r="M205" s="106">
        <v>0</v>
      </c>
      <c r="N205" s="106">
        <v>0</v>
      </c>
      <c r="O205" s="106">
        <v>0</v>
      </c>
      <c r="P205" s="106">
        <v>0</v>
      </c>
      <c r="Q205" s="106">
        <v>0</v>
      </c>
      <c r="R205" s="106">
        <v>0</v>
      </c>
      <c r="S205" s="106">
        <v>0</v>
      </c>
      <c r="T205" s="106">
        <v>0</v>
      </c>
      <c r="U205" s="106">
        <v>0</v>
      </c>
      <c r="V205" s="106">
        <v>0</v>
      </c>
      <c r="W205" s="106">
        <v>0</v>
      </c>
      <c r="X205" s="106">
        <v>0</v>
      </c>
      <c r="Y205" s="106">
        <v>0</v>
      </c>
      <c r="Z205" s="106">
        <v>0</v>
      </c>
      <c r="AA205" s="106">
        <v>0</v>
      </c>
      <c r="AB205" s="106">
        <v>0</v>
      </c>
      <c r="AC205" s="106">
        <v>0</v>
      </c>
      <c r="AD205" s="106">
        <v>0</v>
      </c>
      <c r="AE205" s="106">
        <v>0</v>
      </c>
      <c r="AF205" s="106">
        <v>0</v>
      </c>
      <c r="AG205" s="106">
        <v>0</v>
      </c>
      <c r="AH205" s="106">
        <v>0</v>
      </c>
      <c r="AI205" s="106">
        <v>0</v>
      </c>
      <c r="AJ205" s="106">
        <v>0</v>
      </c>
      <c r="AK205" s="106">
        <v>0</v>
      </c>
      <c r="AL205" s="106">
        <v>0</v>
      </c>
      <c r="AM205" s="106">
        <v>0</v>
      </c>
      <c r="AN205" s="106">
        <v>0</v>
      </c>
      <c r="AO205" s="106">
        <v>0</v>
      </c>
      <c r="AP205" s="106">
        <v>0</v>
      </c>
      <c r="AQ205" s="106">
        <v>0</v>
      </c>
      <c r="AR205" s="106">
        <v>0</v>
      </c>
      <c r="AS205" s="106">
        <v>0</v>
      </c>
      <c r="AT205" s="106">
        <v>0</v>
      </c>
      <c r="AU205" s="106">
        <v>0</v>
      </c>
      <c r="AV205" s="106">
        <v>0</v>
      </c>
      <c r="AW205" s="106">
        <v>0</v>
      </c>
      <c r="AX205" s="106">
        <v>0</v>
      </c>
      <c r="AY205" s="106">
        <v>0</v>
      </c>
    </row>
    <row r="206" spans="1:51">
      <c r="A206" s="109"/>
      <c r="B206" s="130">
        <v>10</v>
      </c>
      <c r="C206" s="106">
        <v>0</v>
      </c>
      <c r="D206" s="106">
        <v>0</v>
      </c>
      <c r="E206" s="106">
        <v>0</v>
      </c>
      <c r="F206" s="106">
        <v>0</v>
      </c>
      <c r="G206" s="106">
        <v>0</v>
      </c>
      <c r="H206" s="106">
        <v>0</v>
      </c>
      <c r="I206" s="106">
        <v>0</v>
      </c>
      <c r="J206" s="106">
        <v>0</v>
      </c>
      <c r="K206" s="106">
        <v>0</v>
      </c>
      <c r="L206" s="106">
        <v>0</v>
      </c>
      <c r="M206" s="106">
        <v>0</v>
      </c>
      <c r="N206" s="106">
        <v>0</v>
      </c>
      <c r="O206" s="106">
        <v>0</v>
      </c>
      <c r="P206" s="106">
        <v>0</v>
      </c>
      <c r="Q206" s="106">
        <v>0</v>
      </c>
      <c r="R206" s="106">
        <v>0</v>
      </c>
      <c r="S206" s="106">
        <v>0</v>
      </c>
      <c r="T206" s="106">
        <v>0</v>
      </c>
      <c r="U206" s="106">
        <v>0</v>
      </c>
      <c r="V206" s="106">
        <v>0</v>
      </c>
      <c r="W206" s="106">
        <v>0</v>
      </c>
      <c r="X206" s="106">
        <v>0</v>
      </c>
      <c r="Y206" s="106">
        <v>0</v>
      </c>
      <c r="Z206" s="106">
        <v>0</v>
      </c>
      <c r="AA206" s="106">
        <v>0</v>
      </c>
      <c r="AB206" s="106">
        <v>0</v>
      </c>
      <c r="AC206" s="106">
        <v>0</v>
      </c>
      <c r="AD206" s="106">
        <v>0</v>
      </c>
      <c r="AE206" s="106">
        <v>0</v>
      </c>
      <c r="AF206" s="106">
        <v>0</v>
      </c>
      <c r="AG206" s="106">
        <v>0</v>
      </c>
      <c r="AH206" s="106">
        <v>0</v>
      </c>
      <c r="AI206" s="106">
        <v>0</v>
      </c>
      <c r="AJ206" s="106">
        <v>0</v>
      </c>
      <c r="AK206" s="106">
        <v>0</v>
      </c>
      <c r="AL206" s="106">
        <v>0</v>
      </c>
      <c r="AM206" s="106">
        <v>0</v>
      </c>
      <c r="AN206" s="106">
        <v>0</v>
      </c>
      <c r="AO206" s="106">
        <v>0</v>
      </c>
      <c r="AP206" s="106">
        <v>0</v>
      </c>
      <c r="AQ206" s="106">
        <v>0</v>
      </c>
      <c r="AR206" s="106">
        <v>0</v>
      </c>
      <c r="AS206" s="106">
        <v>0</v>
      </c>
      <c r="AT206" s="106">
        <v>0</v>
      </c>
      <c r="AU206" s="106">
        <v>0</v>
      </c>
      <c r="AV206" s="106">
        <v>0</v>
      </c>
      <c r="AW206" s="106">
        <v>0</v>
      </c>
      <c r="AX206" s="106">
        <v>0</v>
      </c>
      <c r="AY206" s="106">
        <v>0</v>
      </c>
    </row>
    <row r="207" spans="1:51">
      <c r="A207" s="109"/>
      <c r="B207" s="130">
        <v>11</v>
      </c>
      <c r="C207" s="106">
        <v>0</v>
      </c>
      <c r="D207" s="106">
        <v>0</v>
      </c>
      <c r="E207" s="106">
        <v>0</v>
      </c>
      <c r="F207" s="106">
        <v>0</v>
      </c>
      <c r="G207" s="106">
        <v>0</v>
      </c>
      <c r="H207" s="106">
        <v>0</v>
      </c>
      <c r="I207" s="106">
        <v>0</v>
      </c>
      <c r="J207" s="106">
        <v>0</v>
      </c>
      <c r="K207" s="106">
        <v>0</v>
      </c>
      <c r="L207" s="106">
        <v>0</v>
      </c>
      <c r="M207" s="106">
        <v>0</v>
      </c>
      <c r="N207" s="106">
        <v>0</v>
      </c>
      <c r="O207" s="106">
        <v>0</v>
      </c>
      <c r="P207" s="106">
        <v>0</v>
      </c>
      <c r="Q207" s="106">
        <v>0</v>
      </c>
      <c r="R207" s="106">
        <v>0</v>
      </c>
      <c r="S207" s="106">
        <v>0</v>
      </c>
      <c r="T207" s="106">
        <v>0</v>
      </c>
      <c r="U207" s="106">
        <v>0</v>
      </c>
      <c r="V207" s="106">
        <v>0</v>
      </c>
      <c r="W207" s="106">
        <v>0</v>
      </c>
      <c r="X207" s="106">
        <v>0</v>
      </c>
      <c r="Y207" s="106">
        <v>0</v>
      </c>
      <c r="Z207" s="106">
        <v>0</v>
      </c>
      <c r="AA207" s="106">
        <v>0</v>
      </c>
      <c r="AB207" s="106">
        <v>0</v>
      </c>
      <c r="AC207" s="106">
        <v>0</v>
      </c>
      <c r="AD207" s="106">
        <v>0</v>
      </c>
      <c r="AE207" s="106">
        <v>0</v>
      </c>
      <c r="AF207" s="106">
        <v>0</v>
      </c>
      <c r="AG207" s="106">
        <v>0</v>
      </c>
      <c r="AH207" s="106">
        <v>0</v>
      </c>
      <c r="AI207" s="106">
        <v>0</v>
      </c>
      <c r="AJ207" s="106">
        <v>0</v>
      </c>
      <c r="AK207" s="106">
        <v>0</v>
      </c>
      <c r="AL207" s="106">
        <v>0</v>
      </c>
      <c r="AM207" s="106">
        <v>0</v>
      </c>
      <c r="AN207" s="106">
        <v>0</v>
      </c>
      <c r="AO207" s="106">
        <v>0</v>
      </c>
      <c r="AP207" s="106">
        <v>0</v>
      </c>
      <c r="AQ207" s="106">
        <v>0</v>
      </c>
      <c r="AR207" s="106">
        <v>0</v>
      </c>
      <c r="AS207" s="106">
        <v>0</v>
      </c>
      <c r="AT207" s="106">
        <v>0</v>
      </c>
      <c r="AU207" s="106">
        <v>0</v>
      </c>
      <c r="AV207" s="106">
        <v>0</v>
      </c>
      <c r="AW207" s="106">
        <v>0</v>
      </c>
      <c r="AX207" s="106">
        <v>0</v>
      </c>
      <c r="AY207" s="106">
        <v>0</v>
      </c>
    </row>
    <row r="208" spans="1:51">
      <c r="A208" s="109"/>
      <c r="B208" s="130">
        <v>12</v>
      </c>
      <c r="C208" s="106">
        <v>0</v>
      </c>
      <c r="D208" s="106">
        <v>0</v>
      </c>
      <c r="E208" s="106">
        <v>0</v>
      </c>
      <c r="F208" s="106">
        <v>0</v>
      </c>
      <c r="G208" s="106">
        <v>0</v>
      </c>
      <c r="H208" s="106">
        <v>0</v>
      </c>
      <c r="I208" s="106">
        <v>0</v>
      </c>
      <c r="J208" s="106">
        <v>0</v>
      </c>
      <c r="K208" s="106">
        <v>0</v>
      </c>
      <c r="L208" s="106">
        <v>0</v>
      </c>
      <c r="M208" s="106">
        <v>0</v>
      </c>
      <c r="N208" s="106">
        <v>0</v>
      </c>
      <c r="O208" s="106">
        <v>0</v>
      </c>
      <c r="P208" s="106">
        <v>0</v>
      </c>
      <c r="Q208" s="106">
        <v>0</v>
      </c>
      <c r="R208" s="106">
        <v>0</v>
      </c>
      <c r="S208" s="106">
        <v>0</v>
      </c>
      <c r="T208" s="106">
        <v>0</v>
      </c>
      <c r="U208" s="106">
        <v>0</v>
      </c>
      <c r="V208" s="106">
        <v>0</v>
      </c>
      <c r="W208" s="106">
        <v>0</v>
      </c>
      <c r="X208" s="106">
        <v>0</v>
      </c>
      <c r="Y208" s="106">
        <v>0</v>
      </c>
      <c r="Z208" s="106">
        <v>0</v>
      </c>
      <c r="AA208" s="106">
        <v>0</v>
      </c>
      <c r="AB208" s="106">
        <v>0</v>
      </c>
      <c r="AC208" s="106">
        <v>0</v>
      </c>
      <c r="AD208" s="106">
        <v>0</v>
      </c>
      <c r="AE208" s="106">
        <v>0</v>
      </c>
      <c r="AF208" s="106">
        <v>0</v>
      </c>
      <c r="AG208" s="106">
        <v>0</v>
      </c>
      <c r="AH208" s="106">
        <v>0</v>
      </c>
      <c r="AI208" s="106">
        <v>0</v>
      </c>
      <c r="AJ208" s="106">
        <v>0</v>
      </c>
      <c r="AK208" s="106">
        <v>0</v>
      </c>
      <c r="AL208" s="106">
        <v>0</v>
      </c>
      <c r="AM208" s="106">
        <v>0</v>
      </c>
      <c r="AN208" s="106">
        <v>0</v>
      </c>
      <c r="AO208" s="106">
        <v>0</v>
      </c>
      <c r="AP208" s="106">
        <v>0</v>
      </c>
      <c r="AQ208" s="106">
        <v>0</v>
      </c>
      <c r="AR208" s="106">
        <v>0</v>
      </c>
      <c r="AS208" s="106">
        <v>0</v>
      </c>
      <c r="AT208" s="106">
        <v>0</v>
      </c>
      <c r="AU208" s="106">
        <v>0</v>
      </c>
      <c r="AV208" s="106">
        <v>0</v>
      </c>
      <c r="AW208" s="106">
        <v>0</v>
      </c>
      <c r="AX208" s="106">
        <v>0</v>
      </c>
      <c r="AY208" s="106">
        <v>0</v>
      </c>
    </row>
    <row r="209" spans="1:51">
      <c r="A209" s="126" t="s">
        <v>123</v>
      </c>
      <c r="B209" s="123">
        <v>1</v>
      </c>
      <c r="C209" s="124">
        <v>0</v>
      </c>
      <c r="D209" s="124">
        <v>1241.6226528408824</v>
      </c>
      <c r="E209" s="124">
        <v>958.49036551192182</v>
      </c>
      <c r="F209" s="124">
        <v>704.02520663127711</v>
      </c>
      <c r="G209" s="124">
        <v>398.55338417687153</v>
      </c>
      <c r="H209" s="124">
        <v>0</v>
      </c>
      <c r="I209" s="124">
        <v>0</v>
      </c>
      <c r="J209" s="124">
        <v>0</v>
      </c>
      <c r="K209" s="124">
        <v>0</v>
      </c>
      <c r="L209" s="124">
        <v>0</v>
      </c>
      <c r="M209" s="124">
        <v>191.07357639394831</v>
      </c>
      <c r="N209" s="124">
        <v>400.80515235753523</v>
      </c>
      <c r="O209" s="124">
        <v>583.07839925791291</v>
      </c>
      <c r="P209" s="124">
        <v>520.20136357407955</v>
      </c>
      <c r="Q209" s="124">
        <v>364.3489864454109</v>
      </c>
      <c r="R209" s="124">
        <v>481.65274871862016</v>
      </c>
      <c r="S209" s="124">
        <v>428.46399770437779</v>
      </c>
      <c r="T209" s="124">
        <v>945.36852806093339</v>
      </c>
      <c r="U209" s="124">
        <v>980.87363391059</v>
      </c>
      <c r="V209" s="124">
        <v>1139.6359859327411</v>
      </c>
      <c r="W209" s="124">
        <v>939.36172958448685</v>
      </c>
      <c r="X209" s="124">
        <v>511.68430804208742</v>
      </c>
      <c r="Y209" s="124">
        <v>152.40893015693086</v>
      </c>
      <c r="Z209" s="124">
        <v>0</v>
      </c>
      <c r="AA209" s="124">
        <v>0</v>
      </c>
      <c r="AB209" s="124">
        <v>0</v>
      </c>
      <c r="AC209" s="124">
        <v>0</v>
      </c>
      <c r="AD209" s="124">
        <v>0</v>
      </c>
      <c r="AE209" s="124">
        <v>0</v>
      </c>
      <c r="AF209" s="124">
        <v>0</v>
      </c>
      <c r="AG209" s="124">
        <v>0</v>
      </c>
      <c r="AH209" s="124">
        <v>0</v>
      </c>
      <c r="AI209" s="124">
        <v>0</v>
      </c>
      <c r="AJ209" s="124">
        <v>0</v>
      </c>
      <c r="AK209" s="124">
        <v>0</v>
      </c>
      <c r="AL209" s="124">
        <v>0</v>
      </c>
      <c r="AM209" s="124">
        <v>0</v>
      </c>
      <c r="AN209" s="124">
        <v>0</v>
      </c>
      <c r="AO209" s="124">
        <v>0</v>
      </c>
      <c r="AP209" s="124">
        <v>0</v>
      </c>
      <c r="AQ209" s="124">
        <v>0</v>
      </c>
      <c r="AR209" s="124">
        <v>0</v>
      </c>
      <c r="AS209" s="124">
        <v>0</v>
      </c>
      <c r="AT209" s="124">
        <v>0</v>
      </c>
      <c r="AU209" s="124">
        <v>0</v>
      </c>
      <c r="AV209" s="124">
        <v>0</v>
      </c>
      <c r="AW209" s="124">
        <v>0</v>
      </c>
      <c r="AX209" s="124">
        <v>0</v>
      </c>
      <c r="AY209" s="124">
        <v>0</v>
      </c>
    </row>
    <row r="210" spans="1:51">
      <c r="A210" s="109"/>
      <c r="B210" s="119">
        <v>2</v>
      </c>
      <c r="C210" s="106">
        <v>469</v>
      </c>
      <c r="D210" s="110">
        <v>708.53441367920539</v>
      </c>
      <c r="E210" s="110">
        <v>807.50963448807818</v>
      </c>
      <c r="F210" s="110">
        <v>1004.9747933687229</v>
      </c>
      <c r="G210" s="110">
        <v>1182.4466158231285</v>
      </c>
      <c r="H210" s="110">
        <v>1067</v>
      </c>
      <c r="I210" s="110">
        <v>1053.8995464145107</v>
      </c>
      <c r="J210" s="110">
        <v>1067.9026840104414</v>
      </c>
      <c r="K210" s="110">
        <v>1053.6689025378087</v>
      </c>
      <c r="L210" s="110">
        <v>1467.7418258822941</v>
      </c>
      <c r="M210" s="110">
        <v>1673.4554322139677</v>
      </c>
      <c r="N210" s="110">
        <v>1540.1948476424648</v>
      </c>
      <c r="O210" s="110">
        <v>1393.9216007420871</v>
      </c>
      <c r="P210" s="110">
        <v>1266.7986364259204</v>
      </c>
      <c r="Q210" s="110">
        <v>1310.6510135545891</v>
      </c>
      <c r="R210" s="110">
        <v>1419.3472512813798</v>
      </c>
      <c r="S210" s="110">
        <v>1337.5360022956222</v>
      </c>
      <c r="T210" s="110">
        <v>1374.6314719390666</v>
      </c>
      <c r="U210" s="110">
        <v>1014.12636608941</v>
      </c>
      <c r="V210" s="110">
        <v>989.36401406725895</v>
      </c>
      <c r="W210" s="110">
        <v>878.63827041551315</v>
      </c>
      <c r="X210" s="110">
        <v>1018.3156919579126</v>
      </c>
      <c r="Y210" s="110">
        <v>1316.5910698430691</v>
      </c>
      <c r="Z210" s="110">
        <v>1362</v>
      </c>
      <c r="AA210" s="110">
        <v>1312.9145804666844</v>
      </c>
      <c r="AB210" s="110">
        <v>505.54772924388374</v>
      </c>
      <c r="AC210" s="110">
        <v>0</v>
      </c>
      <c r="AD210" s="110">
        <v>0</v>
      </c>
      <c r="AE210" s="110">
        <v>0</v>
      </c>
      <c r="AF210" s="110">
        <v>0</v>
      </c>
      <c r="AG210" s="110">
        <v>0</v>
      </c>
      <c r="AH210" s="110">
        <v>0</v>
      </c>
      <c r="AI210" s="110">
        <v>0</v>
      </c>
      <c r="AJ210" s="110">
        <v>0</v>
      </c>
      <c r="AK210" s="110">
        <v>0</v>
      </c>
      <c r="AL210" s="110">
        <v>0</v>
      </c>
      <c r="AM210" s="110">
        <v>0</v>
      </c>
      <c r="AN210" s="110">
        <v>0</v>
      </c>
      <c r="AO210" s="110">
        <v>0</v>
      </c>
      <c r="AP210" s="110">
        <v>0</v>
      </c>
      <c r="AQ210" s="110">
        <v>0</v>
      </c>
      <c r="AR210" s="110">
        <v>0</v>
      </c>
      <c r="AS210" s="110">
        <v>0</v>
      </c>
      <c r="AT210" s="110">
        <v>0</v>
      </c>
      <c r="AU210" s="110">
        <v>50.801273178076826</v>
      </c>
      <c r="AV210" s="110">
        <v>0</v>
      </c>
      <c r="AW210" s="110">
        <v>0</v>
      </c>
      <c r="AX210" s="110">
        <v>0</v>
      </c>
      <c r="AY210" s="110">
        <v>0</v>
      </c>
    </row>
    <row r="211" spans="1:51">
      <c r="A211" s="109"/>
      <c r="B211" s="119">
        <v>3</v>
      </c>
      <c r="C211" s="106">
        <v>0</v>
      </c>
      <c r="D211" s="110">
        <v>1.8429334799123769</v>
      </c>
      <c r="E211" s="110">
        <v>0</v>
      </c>
      <c r="F211" s="110">
        <v>0</v>
      </c>
      <c r="G211" s="110">
        <v>0</v>
      </c>
      <c r="H211" s="110">
        <v>0</v>
      </c>
      <c r="I211" s="110">
        <v>229.10045358548919</v>
      </c>
      <c r="J211" s="110">
        <v>432.09731598955864</v>
      </c>
      <c r="K211" s="110">
        <v>422.33109746219134</v>
      </c>
      <c r="L211" s="110">
        <v>432.25817411770601</v>
      </c>
      <c r="M211" s="110">
        <v>143.47099139208399</v>
      </c>
      <c r="N211" s="110">
        <v>0</v>
      </c>
      <c r="O211" s="110">
        <v>0</v>
      </c>
      <c r="P211" s="110">
        <v>0</v>
      </c>
      <c r="Q211" s="110">
        <v>0</v>
      </c>
      <c r="R211" s="110">
        <v>0</v>
      </c>
      <c r="S211" s="110">
        <v>0</v>
      </c>
      <c r="T211" s="110">
        <v>0</v>
      </c>
      <c r="U211" s="110">
        <v>0</v>
      </c>
      <c r="V211" s="110">
        <v>0</v>
      </c>
      <c r="W211" s="110">
        <v>0</v>
      </c>
      <c r="X211" s="110">
        <v>0</v>
      </c>
      <c r="Y211" s="110">
        <v>0</v>
      </c>
      <c r="Z211" s="110">
        <v>0</v>
      </c>
      <c r="AA211" s="110">
        <v>143.08541953331573</v>
      </c>
      <c r="AB211" s="110">
        <v>251.45227075611629</v>
      </c>
      <c r="AC211" s="110">
        <v>707</v>
      </c>
      <c r="AD211" s="110">
        <v>624.00197704205721</v>
      </c>
      <c r="AE211" s="110">
        <v>273.21332193560818</v>
      </c>
      <c r="AF211" s="110">
        <v>273.56253283771127</v>
      </c>
      <c r="AG211" s="110">
        <v>140.80608325337448</v>
      </c>
      <c r="AH211" s="110">
        <v>0</v>
      </c>
      <c r="AI211" s="110">
        <v>0</v>
      </c>
      <c r="AJ211" s="110">
        <v>366.72606874430119</v>
      </c>
      <c r="AK211" s="110">
        <v>527.78119645303298</v>
      </c>
      <c r="AL211" s="110">
        <v>777.10599233403696</v>
      </c>
      <c r="AM211" s="110">
        <v>1099.9927676502159</v>
      </c>
      <c r="AN211" s="110">
        <v>473.18392825490281</v>
      </c>
      <c r="AO211" s="110">
        <v>0</v>
      </c>
      <c r="AP211" s="110">
        <v>0</v>
      </c>
      <c r="AQ211" s="110">
        <v>0</v>
      </c>
      <c r="AR211" s="110">
        <v>0</v>
      </c>
      <c r="AS211" s="110">
        <v>1012.599414010535</v>
      </c>
      <c r="AT211" s="110">
        <v>1151.2331175071283</v>
      </c>
      <c r="AU211" s="110">
        <v>1167.1192498716086</v>
      </c>
      <c r="AV211" s="110">
        <v>931</v>
      </c>
      <c r="AW211" s="110">
        <v>673.03340672866238</v>
      </c>
      <c r="AX211" s="110">
        <v>735.40934791537052</v>
      </c>
      <c r="AY211" s="110">
        <v>644.91224634126547</v>
      </c>
    </row>
    <row r="212" spans="1:51">
      <c r="A212" s="109"/>
      <c r="B212" s="119">
        <v>4</v>
      </c>
      <c r="C212" s="106">
        <v>0</v>
      </c>
      <c r="D212" s="110">
        <v>0</v>
      </c>
      <c r="E212" s="110">
        <v>0</v>
      </c>
      <c r="F212" s="110">
        <v>0</v>
      </c>
      <c r="G212" s="110">
        <v>0</v>
      </c>
      <c r="H212" s="110">
        <v>0</v>
      </c>
      <c r="I212" s="110">
        <v>0</v>
      </c>
      <c r="J212" s="110">
        <v>0</v>
      </c>
      <c r="K212" s="110">
        <v>0</v>
      </c>
      <c r="L212" s="110">
        <v>0</v>
      </c>
      <c r="M212" s="110">
        <v>0</v>
      </c>
      <c r="N212" s="110">
        <v>0</v>
      </c>
      <c r="O212" s="110">
        <v>0</v>
      </c>
      <c r="P212" s="110">
        <v>0</v>
      </c>
      <c r="Q212" s="110">
        <v>0</v>
      </c>
      <c r="R212" s="110">
        <v>0</v>
      </c>
      <c r="S212" s="110">
        <v>0</v>
      </c>
      <c r="T212" s="110">
        <v>0</v>
      </c>
      <c r="U212" s="110">
        <v>0</v>
      </c>
      <c r="V212" s="110">
        <v>0</v>
      </c>
      <c r="W212" s="110">
        <v>0</v>
      </c>
      <c r="X212" s="110">
        <v>0</v>
      </c>
      <c r="Y212" s="110">
        <v>0</v>
      </c>
      <c r="Z212" s="110">
        <v>0</v>
      </c>
      <c r="AA212" s="110">
        <v>0</v>
      </c>
      <c r="AB212" s="110">
        <v>0</v>
      </c>
      <c r="AC212" s="110">
        <v>0</v>
      </c>
      <c r="AD212" s="110">
        <v>74.998022957942823</v>
      </c>
      <c r="AE212" s="110">
        <v>378.78667806439182</v>
      </c>
      <c r="AF212" s="110">
        <v>623.43746716228873</v>
      </c>
      <c r="AG212" s="110">
        <v>623.19391674662552</v>
      </c>
      <c r="AH212" s="110">
        <v>664</v>
      </c>
      <c r="AI212" s="110">
        <v>665.88540128757074</v>
      </c>
      <c r="AJ212" s="110">
        <v>813.98483473129033</v>
      </c>
      <c r="AK212" s="110">
        <v>558.21880354696702</v>
      </c>
      <c r="AL212" s="110">
        <v>445.8940076659631</v>
      </c>
      <c r="AM212" s="110">
        <v>272.00723234978415</v>
      </c>
      <c r="AN212" s="110">
        <v>46.816071745097204</v>
      </c>
      <c r="AO212" s="110">
        <v>442</v>
      </c>
      <c r="AP212" s="110">
        <v>508.72756244705016</v>
      </c>
      <c r="AQ212" s="110">
        <v>329.10419662931128</v>
      </c>
      <c r="AR212" s="110">
        <v>738.82934082077713</v>
      </c>
      <c r="AS212" s="110">
        <v>813.98483473129033</v>
      </c>
      <c r="AT212" s="110">
        <v>107.7668824928716</v>
      </c>
      <c r="AU212" s="110">
        <v>11.079476950314564</v>
      </c>
      <c r="AV212" s="110">
        <v>0</v>
      </c>
      <c r="AW212" s="110">
        <v>139.96659327133756</v>
      </c>
      <c r="AX212" s="110">
        <v>344.59065208462954</v>
      </c>
      <c r="AY212" s="110">
        <v>301.08775365873458</v>
      </c>
    </row>
    <row r="213" spans="1:51">
      <c r="A213" s="109"/>
      <c r="B213" s="119">
        <v>5</v>
      </c>
      <c r="C213" s="106">
        <v>0</v>
      </c>
      <c r="D213" s="110">
        <v>0</v>
      </c>
      <c r="E213" s="110">
        <v>0</v>
      </c>
      <c r="F213" s="110">
        <v>0</v>
      </c>
      <c r="G213" s="110">
        <v>0</v>
      </c>
      <c r="H213" s="110">
        <v>0</v>
      </c>
      <c r="I213" s="110">
        <v>0</v>
      </c>
      <c r="J213" s="110">
        <v>0</v>
      </c>
      <c r="K213" s="110">
        <v>0</v>
      </c>
      <c r="L213" s="110">
        <v>0</v>
      </c>
      <c r="M213" s="110">
        <v>0</v>
      </c>
      <c r="N213" s="110">
        <v>0</v>
      </c>
      <c r="O213" s="110">
        <v>0</v>
      </c>
      <c r="P213" s="110">
        <v>0</v>
      </c>
      <c r="Q213" s="110">
        <v>0</v>
      </c>
      <c r="R213" s="110">
        <v>0</v>
      </c>
      <c r="S213" s="110">
        <v>0</v>
      </c>
      <c r="T213" s="110">
        <v>0</v>
      </c>
      <c r="U213" s="110">
        <v>0</v>
      </c>
      <c r="V213" s="110">
        <v>0</v>
      </c>
      <c r="W213" s="110">
        <v>0</v>
      </c>
      <c r="X213" s="110">
        <v>0</v>
      </c>
      <c r="Y213" s="110">
        <v>0</v>
      </c>
      <c r="Z213" s="110">
        <v>0</v>
      </c>
      <c r="AA213" s="110">
        <v>0</v>
      </c>
      <c r="AB213" s="110">
        <v>0</v>
      </c>
      <c r="AC213" s="110">
        <v>0</v>
      </c>
      <c r="AD213" s="110">
        <v>0</v>
      </c>
      <c r="AE213" s="110">
        <v>0</v>
      </c>
      <c r="AF213" s="110">
        <v>0</v>
      </c>
      <c r="AG213" s="110">
        <v>0</v>
      </c>
      <c r="AH213" s="110">
        <v>0</v>
      </c>
      <c r="AI213" s="110">
        <v>36.114598712429284</v>
      </c>
      <c r="AJ213" s="110">
        <v>103.28909652440849</v>
      </c>
      <c r="AK213" s="110">
        <v>0</v>
      </c>
      <c r="AL213" s="110">
        <v>0</v>
      </c>
      <c r="AM213" s="110">
        <v>0</v>
      </c>
      <c r="AN213" s="110">
        <v>0</v>
      </c>
      <c r="AO213" s="110">
        <v>0</v>
      </c>
      <c r="AP213" s="110">
        <v>29.272437552949825</v>
      </c>
      <c r="AQ213" s="110">
        <v>212.89580337068872</v>
      </c>
      <c r="AR213" s="110">
        <v>338.17065917922287</v>
      </c>
      <c r="AS213" s="110">
        <v>52.415751258174616</v>
      </c>
      <c r="AT213" s="110">
        <v>0</v>
      </c>
      <c r="AU213" s="110">
        <v>0</v>
      </c>
      <c r="AV213" s="110">
        <v>0</v>
      </c>
      <c r="AW213" s="110">
        <v>0</v>
      </c>
      <c r="AX213" s="110">
        <v>0</v>
      </c>
      <c r="AY213" s="110">
        <v>0</v>
      </c>
    </row>
    <row r="214" spans="1:51">
      <c r="A214" s="109"/>
      <c r="B214" s="119">
        <v>6</v>
      </c>
      <c r="C214" s="106">
        <v>0</v>
      </c>
      <c r="D214" s="110">
        <v>0</v>
      </c>
      <c r="E214" s="110">
        <v>0</v>
      </c>
      <c r="F214" s="110">
        <v>0</v>
      </c>
      <c r="G214" s="110">
        <v>0</v>
      </c>
      <c r="H214" s="110">
        <v>0</v>
      </c>
      <c r="I214" s="110">
        <v>0</v>
      </c>
      <c r="J214" s="110">
        <v>0</v>
      </c>
      <c r="K214" s="110">
        <v>0</v>
      </c>
      <c r="L214" s="110">
        <v>0</v>
      </c>
      <c r="M214" s="110">
        <v>0</v>
      </c>
      <c r="N214" s="110">
        <v>0</v>
      </c>
      <c r="O214" s="110">
        <v>0</v>
      </c>
      <c r="P214" s="110">
        <v>0</v>
      </c>
      <c r="Q214" s="110">
        <v>0</v>
      </c>
      <c r="R214" s="110">
        <v>0</v>
      </c>
      <c r="S214" s="110">
        <v>0</v>
      </c>
      <c r="T214" s="110">
        <v>0</v>
      </c>
      <c r="U214" s="110">
        <v>0</v>
      </c>
      <c r="V214" s="110">
        <v>0</v>
      </c>
      <c r="W214" s="110">
        <v>0</v>
      </c>
      <c r="X214" s="110">
        <v>0</v>
      </c>
      <c r="Y214" s="110">
        <v>0</v>
      </c>
      <c r="Z214" s="110">
        <v>0</v>
      </c>
      <c r="AA214" s="110">
        <v>0</v>
      </c>
      <c r="AB214" s="110">
        <v>0</v>
      </c>
      <c r="AC214" s="110">
        <v>0</v>
      </c>
      <c r="AD214" s="110">
        <v>0</v>
      </c>
      <c r="AE214" s="110">
        <v>0</v>
      </c>
      <c r="AF214" s="110">
        <v>0</v>
      </c>
      <c r="AG214" s="110">
        <v>0</v>
      </c>
      <c r="AH214" s="110">
        <v>0</v>
      </c>
      <c r="AI214" s="110">
        <v>0</v>
      </c>
      <c r="AJ214" s="110">
        <v>0</v>
      </c>
      <c r="AK214" s="110">
        <v>0</v>
      </c>
      <c r="AL214" s="110">
        <v>0</v>
      </c>
      <c r="AM214" s="110">
        <v>0</v>
      </c>
      <c r="AN214" s="110">
        <v>0</v>
      </c>
      <c r="AO214" s="110">
        <v>0</v>
      </c>
      <c r="AP214" s="110">
        <v>0</v>
      </c>
      <c r="AQ214" s="110">
        <v>0</v>
      </c>
      <c r="AR214" s="110">
        <v>0</v>
      </c>
      <c r="AS214" s="110">
        <v>0</v>
      </c>
      <c r="AT214" s="110">
        <v>0</v>
      </c>
      <c r="AU214" s="110">
        <v>0</v>
      </c>
      <c r="AV214" s="110">
        <v>0</v>
      </c>
      <c r="AW214" s="110">
        <v>0</v>
      </c>
      <c r="AX214" s="110">
        <v>0</v>
      </c>
      <c r="AY214" s="110">
        <v>0</v>
      </c>
    </row>
    <row r="215" spans="1:51">
      <c r="A215" s="109"/>
      <c r="B215" s="119">
        <v>7</v>
      </c>
      <c r="C215" s="106">
        <v>0</v>
      </c>
      <c r="D215" s="110">
        <v>0</v>
      </c>
      <c r="E215" s="110">
        <v>0</v>
      </c>
      <c r="F215" s="110">
        <v>0</v>
      </c>
      <c r="G215" s="110">
        <v>0</v>
      </c>
      <c r="H215" s="110">
        <v>0</v>
      </c>
      <c r="I215" s="110">
        <v>0</v>
      </c>
      <c r="J215" s="110">
        <v>0</v>
      </c>
      <c r="K215" s="110">
        <v>0</v>
      </c>
      <c r="L215" s="110">
        <v>0</v>
      </c>
      <c r="M215" s="110">
        <v>0</v>
      </c>
      <c r="N215" s="110">
        <v>0</v>
      </c>
      <c r="O215" s="110">
        <v>0</v>
      </c>
      <c r="P215" s="110">
        <v>0</v>
      </c>
      <c r="Q215" s="110">
        <v>0</v>
      </c>
      <c r="R215" s="110">
        <v>0</v>
      </c>
      <c r="S215" s="110">
        <v>0</v>
      </c>
      <c r="T215" s="110">
        <v>0</v>
      </c>
      <c r="U215" s="110">
        <v>0</v>
      </c>
      <c r="V215" s="110">
        <v>0</v>
      </c>
      <c r="W215" s="110">
        <v>0</v>
      </c>
      <c r="X215" s="110">
        <v>0</v>
      </c>
      <c r="Y215" s="110">
        <v>0</v>
      </c>
      <c r="Z215" s="110">
        <v>0</v>
      </c>
      <c r="AA215" s="110">
        <v>0</v>
      </c>
      <c r="AB215" s="110">
        <v>0</v>
      </c>
      <c r="AC215" s="110">
        <v>0</v>
      </c>
      <c r="AD215" s="110">
        <v>0</v>
      </c>
      <c r="AE215" s="110">
        <v>0</v>
      </c>
      <c r="AF215" s="110">
        <v>0</v>
      </c>
      <c r="AG215" s="110">
        <v>0</v>
      </c>
      <c r="AH215" s="110">
        <v>0</v>
      </c>
      <c r="AI215" s="110">
        <v>0</v>
      </c>
      <c r="AJ215" s="110">
        <v>0</v>
      </c>
      <c r="AK215" s="110">
        <v>0</v>
      </c>
      <c r="AL215" s="110">
        <v>0</v>
      </c>
      <c r="AM215" s="110">
        <v>0</v>
      </c>
      <c r="AN215" s="110">
        <v>0</v>
      </c>
      <c r="AO215" s="110">
        <v>0</v>
      </c>
      <c r="AP215" s="110">
        <v>0</v>
      </c>
      <c r="AQ215" s="110">
        <v>0</v>
      </c>
      <c r="AR215" s="110">
        <v>0</v>
      </c>
      <c r="AS215" s="110">
        <v>0</v>
      </c>
      <c r="AT215" s="110">
        <v>0</v>
      </c>
      <c r="AU215" s="110">
        <v>0</v>
      </c>
      <c r="AV215" s="110">
        <v>0</v>
      </c>
      <c r="AW215" s="110">
        <v>0</v>
      </c>
      <c r="AX215" s="110">
        <v>0</v>
      </c>
      <c r="AY215" s="110">
        <v>0</v>
      </c>
    </row>
    <row r="216" spans="1:51">
      <c r="A216" s="109"/>
      <c r="B216" s="119">
        <v>8</v>
      </c>
      <c r="C216" s="106">
        <v>0</v>
      </c>
      <c r="D216" s="110">
        <v>0</v>
      </c>
      <c r="E216" s="110">
        <v>0</v>
      </c>
      <c r="F216" s="110">
        <v>0</v>
      </c>
      <c r="G216" s="110">
        <v>0</v>
      </c>
      <c r="H216" s="110">
        <v>0</v>
      </c>
      <c r="I216" s="110">
        <v>0</v>
      </c>
      <c r="J216" s="110">
        <v>0</v>
      </c>
      <c r="K216" s="110">
        <v>0</v>
      </c>
      <c r="L216" s="110">
        <v>0</v>
      </c>
      <c r="M216" s="110">
        <v>0</v>
      </c>
      <c r="N216" s="110">
        <v>0</v>
      </c>
      <c r="O216" s="110">
        <v>0</v>
      </c>
      <c r="P216" s="110">
        <v>0</v>
      </c>
      <c r="Q216" s="110">
        <v>0</v>
      </c>
      <c r="R216" s="110">
        <v>0</v>
      </c>
      <c r="S216" s="110">
        <v>0</v>
      </c>
      <c r="T216" s="110">
        <v>0</v>
      </c>
      <c r="U216" s="110">
        <v>0</v>
      </c>
      <c r="V216" s="110">
        <v>0</v>
      </c>
      <c r="W216" s="110">
        <v>0</v>
      </c>
      <c r="X216" s="110">
        <v>0</v>
      </c>
      <c r="Y216" s="110">
        <v>0</v>
      </c>
      <c r="Z216" s="110">
        <v>0</v>
      </c>
      <c r="AA216" s="110">
        <v>0</v>
      </c>
      <c r="AB216" s="110">
        <v>0</v>
      </c>
      <c r="AC216" s="110">
        <v>0</v>
      </c>
      <c r="AD216" s="110">
        <v>0</v>
      </c>
      <c r="AE216" s="110">
        <v>0</v>
      </c>
      <c r="AF216" s="110">
        <v>0</v>
      </c>
      <c r="AG216" s="110">
        <v>0</v>
      </c>
      <c r="AH216" s="110">
        <v>0</v>
      </c>
      <c r="AI216" s="110">
        <v>0</v>
      </c>
      <c r="AJ216" s="110">
        <v>0</v>
      </c>
      <c r="AK216" s="110">
        <v>0</v>
      </c>
      <c r="AL216" s="110">
        <v>0</v>
      </c>
      <c r="AM216" s="110">
        <v>0</v>
      </c>
      <c r="AN216" s="110">
        <v>0</v>
      </c>
      <c r="AO216" s="110">
        <v>0</v>
      </c>
      <c r="AP216" s="110">
        <v>0</v>
      </c>
      <c r="AQ216" s="110">
        <v>0</v>
      </c>
      <c r="AR216" s="110">
        <v>0</v>
      </c>
      <c r="AS216" s="110">
        <v>0</v>
      </c>
      <c r="AT216" s="110">
        <v>0</v>
      </c>
      <c r="AU216" s="110">
        <v>0</v>
      </c>
      <c r="AV216" s="110">
        <v>0</v>
      </c>
      <c r="AW216" s="110">
        <v>0</v>
      </c>
      <c r="AX216" s="110">
        <v>0</v>
      </c>
      <c r="AY216" s="110">
        <v>0</v>
      </c>
    </row>
    <row r="217" spans="1:51">
      <c r="A217" s="109"/>
      <c r="B217" s="119">
        <v>9</v>
      </c>
      <c r="C217" s="106">
        <v>0</v>
      </c>
      <c r="D217" s="110">
        <v>0</v>
      </c>
      <c r="E217" s="110">
        <v>0</v>
      </c>
      <c r="F217" s="110">
        <v>0</v>
      </c>
      <c r="G217" s="110">
        <v>0</v>
      </c>
      <c r="H217" s="110">
        <v>0</v>
      </c>
      <c r="I217" s="110">
        <v>0</v>
      </c>
      <c r="J217" s="110">
        <v>0</v>
      </c>
      <c r="K217" s="110">
        <v>0</v>
      </c>
      <c r="L217" s="110">
        <v>0</v>
      </c>
      <c r="M217" s="110">
        <v>0</v>
      </c>
      <c r="N217" s="110">
        <v>0</v>
      </c>
      <c r="O217" s="110">
        <v>0</v>
      </c>
      <c r="P217" s="110">
        <v>0</v>
      </c>
      <c r="Q217" s="110">
        <v>0</v>
      </c>
      <c r="R217" s="110">
        <v>0</v>
      </c>
      <c r="S217" s="110">
        <v>0</v>
      </c>
      <c r="T217" s="110">
        <v>0</v>
      </c>
      <c r="U217" s="110">
        <v>0</v>
      </c>
      <c r="V217" s="110">
        <v>0</v>
      </c>
      <c r="W217" s="110">
        <v>0</v>
      </c>
      <c r="X217" s="110">
        <v>0</v>
      </c>
      <c r="Y217" s="110">
        <v>0</v>
      </c>
      <c r="Z217" s="110">
        <v>0</v>
      </c>
      <c r="AA217" s="110">
        <v>0</v>
      </c>
      <c r="AB217" s="110">
        <v>0</v>
      </c>
      <c r="AC217" s="110">
        <v>0</v>
      </c>
      <c r="AD217" s="110">
        <v>0</v>
      </c>
      <c r="AE217" s="110">
        <v>0</v>
      </c>
      <c r="AF217" s="110">
        <v>0</v>
      </c>
      <c r="AG217" s="110">
        <v>0</v>
      </c>
      <c r="AH217" s="110">
        <v>0</v>
      </c>
      <c r="AI217" s="110">
        <v>0</v>
      </c>
      <c r="AJ217" s="110">
        <v>0</v>
      </c>
      <c r="AK217" s="110">
        <v>0</v>
      </c>
      <c r="AL217" s="110">
        <v>0</v>
      </c>
      <c r="AM217" s="110">
        <v>0</v>
      </c>
      <c r="AN217" s="110">
        <v>0</v>
      </c>
      <c r="AO217" s="110">
        <v>0</v>
      </c>
      <c r="AP217" s="110">
        <v>0</v>
      </c>
      <c r="AQ217" s="110">
        <v>0</v>
      </c>
      <c r="AR217" s="110">
        <v>0</v>
      </c>
      <c r="AS217" s="110">
        <v>0</v>
      </c>
      <c r="AT217" s="110">
        <v>0</v>
      </c>
      <c r="AU217" s="110">
        <v>0</v>
      </c>
      <c r="AV217" s="110">
        <v>0</v>
      </c>
      <c r="AW217" s="110">
        <v>0</v>
      </c>
      <c r="AX217" s="110">
        <v>0</v>
      </c>
      <c r="AY217" s="110">
        <v>0</v>
      </c>
    </row>
    <row r="218" spans="1:51">
      <c r="A218" s="109"/>
      <c r="B218" s="119">
        <v>10</v>
      </c>
      <c r="C218" s="106">
        <v>0</v>
      </c>
      <c r="D218" s="110">
        <v>0</v>
      </c>
      <c r="E218" s="110">
        <v>0</v>
      </c>
      <c r="F218" s="110">
        <v>0</v>
      </c>
      <c r="G218" s="110">
        <v>0</v>
      </c>
      <c r="H218" s="110">
        <v>0</v>
      </c>
      <c r="I218" s="110">
        <v>0</v>
      </c>
      <c r="J218" s="110">
        <v>0</v>
      </c>
      <c r="K218" s="110">
        <v>0</v>
      </c>
      <c r="L218" s="110">
        <v>0</v>
      </c>
      <c r="M218" s="110">
        <v>0</v>
      </c>
      <c r="N218" s="110">
        <v>0</v>
      </c>
      <c r="O218" s="110">
        <v>0</v>
      </c>
      <c r="P218" s="110">
        <v>0</v>
      </c>
      <c r="Q218" s="110">
        <v>0</v>
      </c>
      <c r="R218" s="110">
        <v>0</v>
      </c>
      <c r="S218" s="110">
        <v>0</v>
      </c>
      <c r="T218" s="110">
        <v>0</v>
      </c>
      <c r="U218" s="110">
        <v>0</v>
      </c>
      <c r="V218" s="110">
        <v>0</v>
      </c>
      <c r="W218" s="110">
        <v>0</v>
      </c>
      <c r="X218" s="110">
        <v>0</v>
      </c>
      <c r="Y218" s="110">
        <v>0</v>
      </c>
      <c r="Z218" s="110">
        <v>0</v>
      </c>
      <c r="AA218" s="110">
        <v>0</v>
      </c>
      <c r="AB218" s="110">
        <v>0</v>
      </c>
      <c r="AC218" s="110">
        <v>0</v>
      </c>
      <c r="AD218" s="110">
        <v>0</v>
      </c>
      <c r="AE218" s="110">
        <v>0</v>
      </c>
      <c r="AF218" s="110">
        <v>0</v>
      </c>
      <c r="AG218" s="110">
        <v>0</v>
      </c>
      <c r="AH218" s="110">
        <v>0</v>
      </c>
      <c r="AI218" s="110">
        <v>0</v>
      </c>
      <c r="AJ218" s="110">
        <v>0</v>
      </c>
      <c r="AK218" s="110">
        <v>0</v>
      </c>
      <c r="AL218" s="110">
        <v>0</v>
      </c>
      <c r="AM218" s="110">
        <v>0</v>
      </c>
      <c r="AN218" s="110">
        <v>0</v>
      </c>
      <c r="AO218" s="110">
        <v>0</v>
      </c>
      <c r="AP218" s="110">
        <v>0</v>
      </c>
      <c r="AQ218" s="110">
        <v>0</v>
      </c>
      <c r="AR218" s="110">
        <v>0</v>
      </c>
      <c r="AS218" s="110">
        <v>0</v>
      </c>
      <c r="AT218" s="110">
        <v>0</v>
      </c>
      <c r="AU218" s="110">
        <v>0</v>
      </c>
      <c r="AV218" s="110">
        <v>0</v>
      </c>
      <c r="AW218" s="110">
        <v>0</v>
      </c>
      <c r="AX218" s="110">
        <v>0</v>
      </c>
      <c r="AY218" s="110">
        <v>0</v>
      </c>
    </row>
    <row r="219" spans="1:51">
      <c r="A219" s="109"/>
      <c r="B219" s="119">
        <v>11</v>
      </c>
      <c r="C219" s="106">
        <v>0</v>
      </c>
      <c r="D219" s="110">
        <v>0</v>
      </c>
      <c r="E219" s="110">
        <v>0</v>
      </c>
      <c r="F219" s="110">
        <v>0</v>
      </c>
      <c r="G219" s="110">
        <v>0</v>
      </c>
      <c r="H219" s="110">
        <v>0</v>
      </c>
      <c r="I219" s="110">
        <v>0</v>
      </c>
      <c r="J219" s="110">
        <v>0</v>
      </c>
      <c r="K219" s="110">
        <v>0</v>
      </c>
      <c r="L219" s="110">
        <v>0</v>
      </c>
      <c r="M219" s="110">
        <v>0</v>
      </c>
      <c r="N219" s="110">
        <v>0</v>
      </c>
      <c r="O219" s="110">
        <v>0</v>
      </c>
      <c r="P219" s="110">
        <v>0</v>
      </c>
      <c r="Q219" s="110">
        <v>0</v>
      </c>
      <c r="R219" s="110">
        <v>0</v>
      </c>
      <c r="S219" s="110">
        <v>0</v>
      </c>
      <c r="T219" s="110">
        <v>0</v>
      </c>
      <c r="U219" s="110">
        <v>0</v>
      </c>
      <c r="V219" s="110">
        <v>0</v>
      </c>
      <c r="W219" s="110">
        <v>0</v>
      </c>
      <c r="X219" s="110">
        <v>0</v>
      </c>
      <c r="Y219" s="110">
        <v>0</v>
      </c>
      <c r="Z219" s="110">
        <v>0</v>
      </c>
      <c r="AA219" s="110">
        <v>0</v>
      </c>
      <c r="AB219" s="110">
        <v>0</v>
      </c>
      <c r="AC219" s="110">
        <v>0</v>
      </c>
      <c r="AD219" s="110">
        <v>0</v>
      </c>
      <c r="AE219" s="110">
        <v>0</v>
      </c>
      <c r="AF219" s="110">
        <v>0</v>
      </c>
      <c r="AG219" s="110">
        <v>0</v>
      </c>
      <c r="AH219" s="110">
        <v>0</v>
      </c>
      <c r="AI219" s="110">
        <v>0</v>
      </c>
      <c r="AJ219" s="110">
        <v>0</v>
      </c>
      <c r="AK219" s="110">
        <v>0</v>
      </c>
      <c r="AL219" s="110">
        <v>0</v>
      </c>
      <c r="AM219" s="110">
        <v>0</v>
      </c>
      <c r="AN219" s="110">
        <v>0</v>
      </c>
      <c r="AO219" s="110">
        <v>0</v>
      </c>
      <c r="AP219" s="110">
        <v>0</v>
      </c>
      <c r="AQ219" s="110">
        <v>0</v>
      </c>
      <c r="AR219" s="110">
        <v>0</v>
      </c>
      <c r="AS219" s="110">
        <v>0</v>
      </c>
      <c r="AT219" s="110">
        <v>0</v>
      </c>
      <c r="AU219" s="110">
        <v>0</v>
      </c>
      <c r="AV219" s="110">
        <v>0</v>
      </c>
      <c r="AW219" s="110">
        <v>0</v>
      </c>
      <c r="AX219" s="110">
        <v>0</v>
      </c>
      <c r="AY219" s="110">
        <v>0</v>
      </c>
    </row>
    <row r="220" spans="1:51">
      <c r="A220" s="109"/>
      <c r="B220" s="119">
        <v>12</v>
      </c>
      <c r="C220" s="106">
        <v>0</v>
      </c>
      <c r="D220" s="110">
        <v>0</v>
      </c>
      <c r="E220" s="110">
        <v>0</v>
      </c>
      <c r="F220" s="110">
        <v>0</v>
      </c>
      <c r="G220" s="110">
        <v>0</v>
      </c>
      <c r="H220" s="110">
        <v>0</v>
      </c>
      <c r="I220" s="110">
        <v>0</v>
      </c>
      <c r="J220" s="110">
        <v>0</v>
      </c>
      <c r="K220" s="110">
        <v>0</v>
      </c>
      <c r="L220" s="110">
        <v>0</v>
      </c>
      <c r="M220" s="110">
        <v>0</v>
      </c>
      <c r="N220" s="110">
        <v>0</v>
      </c>
      <c r="O220" s="110">
        <v>0</v>
      </c>
      <c r="P220" s="110">
        <v>0</v>
      </c>
      <c r="Q220" s="110">
        <v>0</v>
      </c>
      <c r="R220" s="110">
        <v>0</v>
      </c>
      <c r="S220" s="110">
        <v>0</v>
      </c>
      <c r="T220" s="110">
        <v>0</v>
      </c>
      <c r="U220" s="110">
        <v>0</v>
      </c>
      <c r="V220" s="110">
        <v>0</v>
      </c>
      <c r="W220" s="110">
        <v>0</v>
      </c>
      <c r="X220" s="110">
        <v>0</v>
      </c>
      <c r="Y220" s="110">
        <v>0</v>
      </c>
      <c r="Z220" s="110">
        <v>0</v>
      </c>
      <c r="AA220" s="110">
        <v>0</v>
      </c>
      <c r="AB220" s="110">
        <v>0</v>
      </c>
      <c r="AC220" s="110">
        <v>0</v>
      </c>
      <c r="AD220" s="110">
        <v>0</v>
      </c>
      <c r="AE220" s="110">
        <v>0</v>
      </c>
      <c r="AF220" s="110">
        <v>0</v>
      </c>
      <c r="AG220" s="110">
        <v>0</v>
      </c>
      <c r="AH220" s="110">
        <v>0</v>
      </c>
      <c r="AI220" s="110">
        <v>0</v>
      </c>
      <c r="AJ220" s="110">
        <v>0</v>
      </c>
      <c r="AK220" s="110">
        <v>0</v>
      </c>
      <c r="AL220" s="110">
        <v>0</v>
      </c>
      <c r="AM220" s="110">
        <v>0</v>
      </c>
      <c r="AN220" s="110">
        <v>0</v>
      </c>
      <c r="AO220" s="110">
        <v>0</v>
      </c>
      <c r="AP220" s="110">
        <v>0</v>
      </c>
      <c r="AQ220" s="110">
        <v>0</v>
      </c>
      <c r="AR220" s="110">
        <v>0</v>
      </c>
      <c r="AS220" s="110">
        <v>0</v>
      </c>
      <c r="AT220" s="110">
        <v>0</v>
      </c>
      <c r="AU220" s="110">
        <v>0</v>
      </c>
      <c r="AV220" s="110">
        <v>0</v>
      </c>
      <c r="AW220" s="110">
        <v>0</v>
      </c>
      <c r="AX220" s="110">
        <v>0</v>
      </c>
      <c r="AY220" s="110">
        <v>0</v>
      </c>
    </row>
    <row r="221" spans="1:51">
      <c r="A221" s="109"/>
      <c r="B221" s="120">
        <v>13</v>
      </c>
      <c r="C221" s="106">
        <v>0</v>
      </c>
      <c r="D221" s="110">
        <v>0</v>
      </c>
      <c r="E221" s="110">
        <v>0</v>
      </c>
      <c r="F221" s="110">
        <v>0</v>
      </c>
      <c r="G221" s="110">
        <v>0</v>
      </c>
      <c r="H221" s="110">
        <v>0</v>
      </c>
      <c r="I221" s="110">
        <v>0</v>
      </c>
      <c r="J221" s="110">
        <v>0</v>
      </c>
      <c r="K221" s="110">
        <v>0</v>
      </c>
      <c r="L221" s="110">
        <v>0</v>
      </c>
      <c r="M221" s="110">
        <v>0</v>
      </c>
      <c r="N221" s="110">
        <v>0</v>
      </c>
      <c r="O221" s="110">
        <v>0</v>
      </c>
      <c r="P221" s="110">
        <v>0</v>
      </c>
      <c r="Q221" s="110">
        <v>0</v>
      </c>
      <c r="R221" s="110">
        <v>0</v>
      </c>
      <c r="S221" s="110">
        <v>0</v>
      </c>
      <c r="T221" s="110">
        <v>0</v>
      </c>
      <c r="U221" s="110">
        <v>0</v>
      </c>
      <c r="V221" s="110">
        <v>0</v>
      </c>
      <c r="W221" s="110">
        <v>0</v>
      </c>
      <c r="X221" s="110">
        <v>0</v>
      </c>
      <c r="Y221" s="110">
        <v>0</v>
      </c>
      <c r="Z221" s="110">
        <v>0</v>
      </c>
      <c r="AA221" s="110">
        <v>0</v>
      </c>
      <c r="AB221" s="110">
        <v>0</v>
      </c>
      <c r="AC221" s="110">
        <v>0</v>
      </c>
      <c r="AD221" s="110">
        <v>0</v>
      </c>
      <c r="AE221" s="110">
        <v>0</v>
      </c>
      <c r="AF221" s="110">
        <v>0</v>
      </c>
      <c r="AG221" s="110">
        <v>0</v>
      </c>
      <c r="AH221" s="110">
        <v>0</v>
      </c>
      <c r="AI221" s="110">
        <v>0</v>
      </c>
      <c r="AJ221" s="110">
        <v>0</v>
      </c>
      <c r="AK221" s="110">
        <v>0</v>
      </c>
      <c r="AL221" s="110">
        <v>0</v>
      </c>
      <c r="AM221" s="110">
        <v>0</v>
      </c>
      <c r="AN221" s="110">
        <v>0</v>
      </c>
      <c r="AO221" s="110">
        <v>0</v>
      </c>
      <c r="AP221" s="110">
        <v>0</v>
      </c>
      <c r="AQ221" s="110">
        <v>0</v>
      </c>
      <c r="AR221" s="110">
        <v>0</v>
      </c>
      <c r="AS221" s="110">
        <v>0</v>
      </c>
      <c r="AT221" s="110">
        <v>0</v>
      </c>
      <c r="AU221" s="110">
        <v>0</v>
      </c>
      <c r="AV221" s="110">
        <v>0</v>
      </c>
      <c r="AW221" s="110">
        <v>0</v>
      </c>
      <c r="AX221" s="110">
        <v>0</v>
      </c>
      <c r="AY221" s="110">
        <v>0</v>
      </c>
    </row>
    <row r="222" spans="1:51">
      <c r="A222" s="109"/>
      <c r="B222" s="120">
        <v>14</v>
      </c>
      <c r="C222" s="106">
        <v>0</v>
      </c>
      <c r="D222" s="110">
        <v>0</v>
      </c>
      <c r="E222" s="110">
        <v>0</v>
      </c>
      <c r="F222" s="110">
        <v>0</v>
      </c>
      <c r="G222" s="110">
        <v>0</v>
      </c>
      <c r="H222" s="110">
        <v>0</v>
      </c>
      <c r="I222" s="110">
        <v>0</v>
      </c>
      <c r="J222" s="110">
        <v>0</v>
      </c>
      <c r="K222" s="110">
        <v>0</v>
      </c>
      <c r="L222" s="110">
        <v>0</v>
      </c>
      <c r="M222" s="110">
        <v>0</v>
      </c>
      <c r="N222" s="110">
        <v>0</v>
      </c>
      <c r="O222" s="110">
        <v>0</v>
      </c>
      <c r="P222" s="110">
        <v>0</v>
      </c>
      <c r="Q222" s="110">
        <v>0</v>
      </c>
      <c r="R222" s="110">
        <v>0</v>
      </c>
      <c r="S222" s="110">
        <v>0</v>
      </c>
      <c r="T222" s="110">
        <v>0</v>
      </c>
      <c r="U222" s="110">
        <v>0</v>
      </c>
      <c r="V222" s="110">
        <v>0</v>
      </c>
      <c r="W222" s="110">
        <v>0</v>
      </c>
      <c r="X222" s="110">
        <v>0</v>
      </c>
      <c r="Y222" s="110">
        <v>0</v>
      </c>
      <c r="Z222" s="110">
        <v>0</v>
      </c>
      <c r="AA222" s="110">
        <v>0</v>
      </c>
      <c r="AB222" s="110">
        <v>0</v>
      </c>
      <c r="AC222" s="110">
        <v>0</v>
      </c>
      <c r="AD222" s="110">
        <v>0</v>
      </c>
      <c r="AE222" s="110">
        <v>0</v>
      </c>
      <c r="AF222" s="110">
        <v>0</v>
      </c>
      <c r="AG222" s="110">
        <v>0</v>
      </c>
      <c r="AH222" s="110">
        <v>0</v>
      </c>
      <c r="AI222" s="110">
        <v>0</v>
      </c>
      <c r="AJ222" s="110">
        <v>0</v>
      </c>
      <c r="AK222" s="110">
        <v>0</v>
      </c>
      <c r="AL222" s="110">
        <v>0</v>
      </c>
      <c r="AM222" s="110">
        <v>0</v>
      </c>
      <c r="AN222" s="110">
        <v>0</v>
      </c>
      <c r="AO222" s="110">
        <v>0</v>
      </c>
      <c r="AP222" s="110">
        <v>0</v>
      </c>
      <c r="AQ222" s="110">
        <v>0</v>
      </c>
      <c r="AR222" s="110">
        <v>0</v>
      </c>
      <c r="AS222" s="110">
        <v>0</v>
      </c>
      <c r="AT222" s="110">
        <v>0</v>
      </c>
      <c r="AU222" s="110">
        <v>0</v>
      </c>
      <c r="AV222" s="110">
        <v>0</v>
      </c>
      <c r="AW222" s="110">
        <v>0</v>
      </c>
      <c r="AX222" s="110">
        <v>0</v>
      </c>
      <c r="AY222" s="110">
        <v>0</v>
      </c>
    </row>
    <row r="223" spans="1:51">
      <c r="A223" s="109"/>
      <c r="B223" s="120">
        <v>15</v>
      </c>
      <c r="C223" s="106">
        <v>0</v>
      </c>
      <c r="D223" s="110">
        <v>0</v>
      </c>
      <c r="E223" s="110">
        <v>0</v>
      </c>
      <c r="F223" s="110">
        <v>0</v>
      </c>
      <c r="G223" s="110">
        <v>0</v>
      </c>
      <c r="H223" s="110">
        <v>0</v>
      </c>
      <c r="I223" s="110">
        <v>0</v>
      </c>
      <c r="J223" s="110">
        <v>0</v>
      </c>
      <c r="K223" s="110">
        <v>0</v>
      </c>
      <c r="L223" s="110">
        <v>0</v>
      </c>
      <c r="M223" s="110">
        <v>0</v>
      </c>
      <c r="N223" s="110">
        <v>0</v>
      </c>
      <c r="O223" s="110">
        <v>0</v>
      </c>
      <c r="P223" s="110">
        <v>0</v>
      </c>
      <c r="Q223" s="110">
        <v>0</v>
      </c>
      <c r="R223" s="110">
        <v>0</v>
      </c>
      <c r="S223" s="110">
        <v>0</v>
      </c>
      <c r="T223" s="110">
        <v>0</v>
      </c>
      <c r="U223" s="110">
        <v>0</v>
      </c>
      <c r="V223" s="110">
        <v>0</v>
      </c>
      <c r="W223" s="110">
        <v>0</v>
      </c>
      <c r="X223" s="110">
        <v>0</v>
      </c>
      <c r="Y223" s="110">
        <v>0</v>
      </c>
      <c r="Z223" s="110">
        <v>0</v>
      </c>
      <c r="AA223" s="110">
        <v>0</v>
      </c>
      <c r="AB223" s="110">
        <v>0</v>
      </c>
      <c r="AC223" s="110">
        <v>0</v>
      </c>
      <c r="AD223" s="110">
        <v>0</v>
      </c>
      <c r="AE223" s="110">
        <v>0</v>
      </c>
      <c r="AF223" s="110">
        <v>0</v>
      </c>
      <c r="AG223" s="110">
        <v>0</v>
      </c>
      <c r="AH223" s="110">
        <v>0</v>
      </c>
      <c r="AI223" s="110">
        <v>0</v>
      </c>
      <c r="AJ223" s="110">
        <v>0</v>
      </c>
      <c r="AK223" s="110">
        <v>0</v>
      </c>
      <c r="AL223" s="110">
        <v>0</v>
      </c>
      <c r="AM223" s="110">
        <v>0</v>
      </c>
      <c r="AN223" s="110">
        <v>0</v>
      </c>
      <c r="AO223" s="110">
        <v>0</v>
      </c>
      <c r="AP223" s="110">
        <v>0</v>
      </c>
      <c r="AQ223" s="110">
        <v>0</v>
      </c>
      <c r="AR223" s="110">
        <v>0</v>
      </c>
      <c r="AS223" s="110">
        <v>0</v>
      </c>
      <c r="AT223" s="110">
        <v>0</v>
      </c>
      <c r="AU223" s="110">
        <v>0</v>
      </c>
      <c r="AV223" s="110">
        <v>0</v>
      </c>
      <c r="AW223" s="110">
        <v>0</v>
      </c>
      <c r="AX223" s="110">
        <v>0</v>
      </c>
      <c r="AY223" s="110">
        <v>0</v>
      </c>
    </row>
    <row r="224" spans="1:51">
      <c r="A224" s="109"/>
      <c r="B224" s="120">
        <v>16</v>
      </c>
      <c r="C224" s="106">
        <v>0</v>
      </c>
      <c r="D224" s="110">
        <v>0</v>
      </c>
      <c r="E224" s="110">
        <v>0</v>
      </c>
      <c r="F224" s="110">
        <v>0</v>
      </c>
      <c r="G224" s="110">
        <v>0</v>
      </c>
      <c r="H224" s="110">
        <v>0</v>
      </c>
      <c r="I224" s="110">
        <v>0</v>
      </c>
      <c r="J224" s="110">
        <v>0</v>
      </c>
      <c r="K224" s="110">
        <v>0</v>
      </c>
      <c r="L224" s="110">
        <v>0</v>
      </c>
      <c r="M224" s="110">
        <v>0</v>
      </c>
      <c r="N224" s="110">
        <v>0</v>
      </c>
      <c r="O224" s="110">
        <v>0</v>
      </c>
      <c r="P224" s="110">
        <v>0</v>
      </c>
      <c r="Q224" s="110">
        <v>0</v>
      </c>
      <c r="R224" s="110">
        <v>0</v>
      </c>
      <c r="S224" s="110">
        <v>0</v>
      </c>
      <c r="T224" s="110">
        <v>0</v>
      </c>
      <c r="U224" s="110">
        <v>0</v>
      </c>
      <c r="V224" s="110">
        <v>0</v>
      </c>
      <c r="W224" s="110">
        <v>0</v>
      </c>
      <c r="X224" s="110">
        <v>0</v>
      </c>
      <c r="Y224" s="110">
        <v>0</v>
      </c>
      <c r="Z224" s="110">
        <v>0</v>
      </c>
      <c r="AA224" s="110">
        <v>0</v>
      </c>
      <c r="AB224" s="110">
        <v>0</v>
      </c>
      <c r="AC224" s="110">
        <v>0</v>
      </c>
      <c r="AD224" s="110">
        <v>0</v>
      </c>
      <c r="AE224" s="110">
        <v>0</v>
      </c>
      <c r="AF224" s="110">
        <v>0</v>
      </c>
      <c r="AG224" s="110">
        <v>0</v>
      </c>
      <c r="AH224" s="110">
        <v>0</v>
      </c>
      <c r="AI224" s="110">
        <v>0</v>
      </c>
      <c r="AJ224" s="110">
        <v>0</v>
      </c>
      <c r="AK224" s="110">
        <v>0</v>
      </c>
      <c r="AL224" s="110">
        <v>0</v>
      </c>
      <c r="AM224" s="110">
        <v>0</v>
      </c>
      <c r="AN224" s="110">
        <v>0</v>
      </c>
      <c r="AO224" s="110">
        <v>0</v>
      </c>
      <c r="AP224" s="110">
        <v>0</v>
      </c>
      <c r="AQ224" s="110">
        <v>0</v>
      </c>
      <c r="AR224" s="110">
        <v>0</v>
      </c>
      <c r="AS224" s="110">
        <v>0</v>
      </c>
      <c r="AT224" s="110">
        <v>0</v>
      </c>
      <c r="AU224" s="110">
        <v>0</v>
      </c>
      <c r="AV224" s="110">
        <v>0</v>
      </c>
      <c r="AW224" s="110">
        <v>0</v>
      </c>
      <c r="AX224" s="110">
        <v>0</v>
      </c>
      <c r="AY224" s="110">
        <v>0</v>
      </c>
    </row>
    <row r="225" spans="1:51">
      <c r="A225" s="109"/>
      <c r="B225" s="120">
        <v>17</v>
      </c>
      <c r="C225" s="106">
        <v>0</v>
      </c>
      <c r="D225" s="110">
        <v>0</v>
      </c>
      <c r="E225" s="110">
        <v>0</v>
      </c>
      <c r="F225" s="110">
        <v>0</v>
      </c>
      <c r="G225" s="110">
        <v>0</v>
      </c>
      <c r="H225" s="110">
        <v>0</v>
      </c>
      <c r="I225" s="110">
        <v>0</v>
      </c>
      <c r="J225" s="110">
        <v>0</v>
      </c>
      <c r="K225" s="110">
        <v>0</v>
      </c>
      <c r="L225" s="110">
        <v>0</v>
      </c>
      <c r="M225" s="110">
        <v>0</v>
      </c>
      <c r="N225" s="110">
        <v>0</v>
      </c>
      <c r="O225" s="110">
        <v>0</v>
      </c>
      <c r="P225" s="110">
        <v>0</v>
      </c>
      <c r="Q225" s="110">
        <v>0</v>
      </c>
      <c r="R225" s="110">
        <v>0</v>
      </c>
      <c r="S225" s="110">
        <v>0</v>
      </c>
      <c r="T225" s="110">
        <v>0</v>
      </c>
      <c r="U225" s="110">
        <v>0</v>
      </c>
      <c r="V225" s="110">
        <v>0</v>
      </c>
      <c r="W225" s="110">
        <v>0</v>
      </c>
      <c r="X225" s="110">
        <v>0</v>
      </c>
      <c r="Y225" s="110">
        <v>0</v>
      </c>
      <c r="Z225" s="110">
        <v>0</v>
      </c>
      <c r="AA225" s="110">
        <v>0</v>
      </c>
      <c r="AB225" s="110">
        <v>0</v>
      </c>
      <c r="AC225" s="110">
        <v>0</v>
      </c>
      <c r="AD225" s="110">
        <v>0</v>
      </c>
      <c r="AE225" s="110">
        <v>0</v>
      </c>
      <c r="AF225" s="110">
        <v>0</v>
      </c>
      <c r="AG225" s="110">
        <v>0</v>
      </c>
      <c r="AH225" s="110">
        <v>0</v>
      </c>
      <c r="AI225" s="110">
        <v>0</v>
      </c>
      <c r="AJ225" s="110">
        <v>0</v>
      </c>
      <c r="AK225" s="110">
        <v>0</v>
      </c>
      <c r="AL225" s="110">
        <v>0</v>
      </c>
      <c r="AM225" s="110">
        <v>0</v>
      </c>
      <c r="AN225" s="110">
        <v>0</v>
      </c>
      <c r="AO225" s="110">
        <v>0</v>
      </c>
      <c r="AP225" s="110">
        <v>0</v>
      </c>
      <c r="AQ225" s="110">
        <v>0</v>
      </c>
      <c r="AR225" s="110">
        <v>0</v>
      </c>
      <c r="AS225" s="110">
        <v>0</v>
      </c>
      <c r="AT225" s="110">
        <v>0</v>
      </c>
      <c r="AU225" s="110">
        <v>0</v>
      </c>
      <c r="AV225" s="110">
        <v>0</v>
      </c>
      <c r="AW225" s="110">
        <v>0</v>
      </c>
      <c r="AX225" s="110">
        <v>0</v>
      </c>
      <c r="AY225" s="110">
        <v>0</v>
      </c>
    </row>
    <row r="226" spans="1:51">
      <c r="A226" s="109"/>
      <c r="B226" s="120">
        <v>18</v>
      </c>
      <c r="C226" s="106">
        <v>0</v>
      </c>
      <c r="D226" s="110">
        <v>0</v>
      </c>
      <c r="E226" s="110">
        <v>0</v>
      </c>
      <c r="F226" s="110">
        <v>0</v>
      </c>
      <c r="G226" s="110">
        <v>0</v>
      </c>
      <c r="H226" s="110">
        <v>0</v>
      </c>
      <c r="I226" s="110">
        <v>0</v>
      </c>
      <c r="J226" s="110">
        <v>0</v>
      </c>
      <c r="K226" s="110">
        <v>0</v>
      </c>
      <c r="L226" s="110">
        <v>0</v>
      </c>
      <c r="M226" s="110">
        <v>0</v>
      </c>
      <c r="N226" s="110">
        <v>0</v>
      </c>
      <c r="O226" s="110">
        <v>0</v>
      </c>
      <c r="P226" s="110">
        <v>0</v>
      </c>
      <c r="Q226" s="110">
        <v>0</v>
      </c>
      <c r="R226" s="110">
        <v>0</v>
      </c>
      <c r="S226" s="110">
        <v>0</v>
      </c>
      <c r="T226" s="110">
        <v>0</v>
      </c>
      <c r="U226" s="110">
        <v>0</v>
      </c>
      <c r="V226" s="110">
        <v>0</v>
      </c>
      <c r="W226" s="110">
        <v>0</v>
      </c>
      <c r="X226" s="110">
        <v>0</v>
      </c>
      <c r="Y226" s="110">
        <v>0</v>
      </c>
      <c r="Z226" s="110">
        <v>0</v>
      </c>
      <c r="AA226" s="110">
        <v>0</v>
      </c>
      <c r="AB226" s="110">
        <v>0</v>
      </c>
      <c r="AC226" s="110">
        <v>0</v>
      </c>
      <c r="AD226" s="110">
        <v>0</v>
      </c>
      <c r="AE226" s="110">
        <v>0</v>
      </c>
      <c r="AF226" s="110">
        <v>0</v>
      </c>
      <c r="AG226" s="110">
        <v>0</v>
      </c>
      <c r="AH226" s="110">
        <v>0</v>
      </c>
      <c r="AI226" s="110">
        <v>0</v>
      </c>
      <c r="AJ226" s="110">
        <v>0</v>
      </c>
      <c r="AK226" s="110">
        <v>0</v>
      </c>
      <c r="AL226" s="110">
        <v>0</v>
      </c>
      <c r="AM226" s="110">
        <v>0</v>
      </c>
      <c r="AN226" s="110">
        <v>0</v>
      </c>
      <c r="AO226" s="110">
        <v>0</v>
      </c>
      <c r="AP226" s="110">
        <v>0</v>
      </c>
      <c r="AQ226" s="110">
        <v>0</v>
      </c>
      <c r="AR226" s="110">
        <v>0</v>
      </c>
      <c r="AS226" s="110">
        <v>0</v>
      </c>
      <c r="AT226" s="110">
        <v>0</v>
      </c>
      <c r="AU226" s="110">
        <v>0</v>
      </c>
      <c r="AV226" s="110">
        <v>0</v>
      </c>
      <c r="AW226" s="110">
        <v>0</v>
      </c>
      <c r="AX226" s="110">
        <v>0</v>
      </c>
      <c r="AY226" s="110">
        <v>0</v>
      </c>
    </row>
    <row r="227" spans="1:51">
      <c r="A227" s="109"/>
      <c r="B227" s="120">
        <v>19</v>
      </c>
      <c r="C227" s="106">
        <v>0</v>
      </c>
      <c r="D227" s="110">
        <v>0</v>
      </c>
      <c r="E227" s="110">
        <v>0</v>
      </c>
      <c r="F227" s="110">
        <v>0</v>
      </c>
      <c r="G227" s="110">
        <v>0</v>
      </c>
      <c r="H227" s="110">
        <v>0</v>
      </c>
      <c r="I227" s="110">
        <v>0</v>
      </c>
      <c r="J227" s="110">
        <v>0</v>
      </c>
      <c r="K227" s="110">
        <v>0</v>
      </c>
      <c r="L227" s="110">
        <v>0</v>
      </c>
      <c r="M227" s="110">
        <v>0</v>
      </c>
      <c r="N227" s="110">
        <v>0</v>
      </c>
      <c r="O227" s="110">
        <v>0</v>
      </c>
      <c r="P227" s="110">
        <v>0</v>
      </c>
      <c r="Q227" s="110">
        <v>0</v>
      </c>
      <c r="R227" s="110">
        <v>0</v>
      </c>
      <c r="S227" s="110">
        <v>0</v>
      </c>
      <c r="T227" s="110">
        <v>0</v>
      </c>
      <c r="U227" s="110">
        <v>0</v>
      </c>
      <c r="V227" s="110">
        <v>0</v>
      </c>
      <c r="W227" s="110">
        <v>0</v>
      </c>
      <c r="X227" s="110">
        <v>0</v>
      </c>
      <c r="Y227" s="110">
        <v>0</v>
      </c>
      <c r="Z227" s="110">
        <v>0</v>
      </c>
      <c r="AA227" s="110">
        <v>0</v>
      </c>
      <c r="AB227" s="110">
        <v>0</v>
      </c>
      <c r="AC227" s="110">
        <v>0</v>
      </c>
      <c r="AD227" s="110">
        <v>0</v>
      </c>
      <c r="AE227" s="110">
        <v>0</v>
      </c>
      <c r="AF227" s="110">
        <v>0</v>
      </c>
      <c r="AG227" s="110">
        <v>0</v>
      </c>
      <c r="AH227" s="110">
        <v>0</v>
      </c>
      <c r="AI227" s="110">
        <v>0</v>
      </c>
      <c r="AJ227" s="110">
        <v>0</v>
      </c>
      <c r="AK227" s="110">
        <v>0</v>
      </c>
      <c r="AL227" s="110">
        <v>0</v>
      </c>
      <c r="AM227" s="110">
        <v>0</v>
      </c>
      <c r="AN227" s="110">
        <v>0</v>
      </c>
      <c r="AO227" s="110">
        <v>0</v>
      </c>
      <c r="AP227" s="110">
        <v>0</v>
      </c>
      <c r="AQ227" s="110">
        <v>0</v>
      </c>
      <c r="AR227" s="110">
        <v>0</v>
      </c>
      <c r="AS227" s="110">
        <v>0</v>
      </c>
      <c r="AT227" s="110">
        <v>0</v>
      </c>
      <c r="AU227" s="110">
        <v>0</v>
      </c>
      <c r="AV227" s="110">
        <v>0</v>
      </c>
      <c r="AW227" s="110">
        <v>0</v>
      </c>
      <c r="AX227" s="110">
        <v>0</v>
      </c>
      <c r="AY227" s="110">
        <v>0</v>
      </c>
    </row>
    <row r="228" spans="1:51">
      <c r="A228" s="109"/>
      <c r="B228" s="120">
        <v>20</v>
      </c>
      <c r="C228" s="106">
        <v>0</v>
      </c>
      <c r="D228" s="110">
        <v>0</v>
      </c>
      <c r="E228" s="110">
        <v>0</v>
      </c>
      <c r="F228" s="110">
        <v>0</v>
      </c>
      <c r="G228" s="110">
        <v>0</v>
      </c>
      <c r="H228" s="110">
        <v>0</v>
      </c>
      <c r="I228" s="110">
        <v>0</v>
      </c>
      <c r="J228" s="110">
        <v>0</v>
      </c>
      <c r="K228" s="110">
        <v>0</v>
      </c>
      <c r="L228" s="110">
        <v>0</v>
      </c>
      <c r="M228" s="110">
        <v>0</v>
      </c>
      <c r="N228" s="110">
        <v>0</v>
      </c>
      <c r="O228" s="110">
        <v>0</v>
      </c>
      <c r="P228" s="110">
        <v>0</v>
      </c>
      <c r="Q228" s="110">
        <v>0</v>
      </c>
      <c r="R228" s="110">
        <v>0</v>
      </c>
      <c r="S228" s="110">
        <v>0</v>
      </c>
      <c r="T228" s="110">
        <v>0</v>
      </c>
      <c r="U228" s="110">
        <v>0</v>
      </c>
      <c r="V228" s="110">
        <v>0</v>
      </c>
      <c r="W228" s="110">
        <v>0</v>
      </c>
      <c r="X228" s="110">
        <v>0</v>
      </c>
      <c r="Y228" s="110">
        <v>0</v>
      </c>
      <c r="Z228" s="110">
        <v>0</v>
      </c>
      <c r="AA228" s="110">
        <v>0</v>
      </c>
      <c r="AB228" s="110">
        <v>0</v>
      </c>
      <c r="AC228" s="110">
        <v>0</v>
      </c>
      <c r="AD228" s="110">
        <v>0</v>
      </c>
      <c r="AE228" s="110">
        <v>0</v>
      </c>
      <c r="AF228" s="110">
        <v>0</v>
      </c>
      <c r="AG228" s="110">
        <v>0</v>
      </c>
      <c r="AH228" s="110">
        <v>0</v>
      </c>
      <c r="AI228" s="110">
        <v>0</v>
      </c>
      <c r="AJ228" s="110">
        <v>0</v>
      </c>
      <c r="AK228" s="110">
        <v>0</v>
      </c>
      <c r="AL228" s="110">
        <v>0</v>
      </c>
      <c r="AM228" s="110">
        <v>0</v>
      </c>
      <c r="AN228" s="110">
        <v>0</v>
      </c>
      <c r="AO228" s="110">
        <v>0</v>
      </c>
      <c r="AP228" s="110">
        <v>0</v>
      </c>
      <c r="AQ228" s="110">
        <v>0</v>
      </c>
      <c r="AR228" s="110">
        <v>0</v>
      </c>
      <c r="AS228" s="110">
        <v>0</v>
      </c>
      <c r="AT228" s="110">
        <v>0</v>
      </c>
      <c r="AU228" s="110">
        <v>0</v>
      </c>
      <c r="AV228" s="110">
        <v>0</v>
      </c>
      <c r="AW228" s="110">
        <v>0</v>
      </c>
      <c r="AX228" s="110">
        <v>0</v>
      </c>
      <c r="AY228" s="110">
        <v>0</v>
      </c>
    </row>
    <row r="229" spans="1:51">
      <c r="A229" s="109"/>
      <c r="B229" s="120">
        <v>21</v>
      </c>
      <c r="C229" s="106">
        <v>0</v>
      </c>
      <c r="D229" s="110">
        <v>0</v>
      </c>
      <c r="E229" s="110">
        <v>0</v>
      </c>
      <c r="F229" s="110">
        <v>0</v>
      </c>
      <c r="G229" s="110">
        <v>0</v>
      </c>
      <c r="H229" s="110">
        <v>0</v>
      </c>
      <c r="I229" s="110">
        <v>0</v>
      </c>
      <c r="J229" s="110">
        <v>0</v>
      </c>
      <c r="K229" s="110">
        <v>0</v>
      </c>
      <c r="L229" s="110">
        <v>0</v>
      </c>
      <c r="M229" s="110">
        <v>0</v>
      </c>
      <c r="N229" s="110">
        <v>0</v>
      </c>
      <c r="O229" s="110">
        <v>0</v>
      </c>
      <c r="P229" s="110">
        <v>0</v>
      </c>
      <c r="Q229" s="110">
        <v>0</v>
      </c>
      <c r="R229" s="110">
        <v>0</v>
      </c>
      <c r="S229" s="110">
        <v>0</v>
      </c>
      <c r="T229" s="110">
        <v>0</v>
      </c>
      <c r="U229" s="110">
        <v>0</v>
      </c>
      <c r="V229" s="110">
        <v>0</v>
      </c>
      <c r="W229" s="110">
        <v>0</v>
      </c>
      <c r="X229" s="110">
        <v>0</v>
      </c>
      <c r="Y229" s="110">
        <v>0</v>
      </c>
      <c r="Z229" s="110">
        <v>0</v>
      </c>
      <c r="AA229" s="110">
        <v>0</v>
      </c>
      <c r="AB229" s="110">
        <v>0</v>
      </c>
      <c r="AC229" s="110">
        <v>0</v>
      </c>
      <c r="AD229" s="110">
        <v>0</v>
      </c>
      <c r="AE229" s="110">
        <v>0</v>
      </c>
      <c r="AF229" s="110">
        <v>0</v>
      </c>
      <c r="AG229" s="110">
        <v>0</v>
      </c>
      <c r="AH229" s="110">
        <v>0</v>
      </c>
      <c r="AI229" s="110">
        <v>0</v>
      </c>
      <c r="AJ229" s="110">
        <v>0</v>
      </c>
      <c r="AK229" s="110">
        <v>0</v>
      </c>
      <c r="AL229" s="110">
        <v>0</v>
      </c>
      <c r="AM229" s="110">
        <v>0</v>
      </c>
      <c r="AN229" s="110">
        <v>0</v>
      </c>
      <c r="AO229" s="110">
        <v>0</v>
      </c>
      <c r="AP229" s="110">
        <v>0</v>
      </c>
      <c r="AQ229" s="110">
        <v>0</v>
      </c>
      <c r="AR229" s="110">
        <v>0</v>
      </c>
      <c r="AS229" s="110">
        <v>0</v>
      </c>
      <c r="AT229" s="110">
        <v>0</v>
      </c>
      <c r="AU229" s="110">
        <v>0</v>
      </c>
      <c r="AV229" s="110">
        <v>0</v>
      </c>
      <c r="AW229" s="110">
        <v>0</v>
      </c>
      <c r="AX229" s="110">
        <v>0</v>
      </c>
      <c r="AY229" s="110">
        <v>0</v>
      </c>
    </row>
    <row r="230" spans="1:51">
      <c r="A230" s="109"/>
      <c r="B230" s="120">
        <v>22</v>
      </c>
      <c r="C230" s="106">
        <v>0</v>
      </c>
      <c r="D230" s="110">
        <v>0</v>
      </c>
      <c r="E230" s="110">
        <v>0</v>
      </c>
      <c r="F230" s="110">
        <v>0</v>
      </c>
      <c r="G230" s="110">
        <v>0</v>
      </c>
      <c r="H230" s="110">
        <v>0</v>
      </c>
      <c r="I230" s="110">
        <v>0</v>
      </c>
      <c r="J230" s="110">
        <v>0</v>
      </c>
      <c r="K230" s="110">
        <v>0</v>
      </c>
      <c r="L230" s="110">
        <v>0</v>
      </c>
      <c r="M230" s="110">
        <v>0</v>
      </c>
      <c r="N230" s="110">
        <v>0</v>
      </c>
      <c r="O230" s="110">
        <v>0</v>
      </c>
      <c r="P230" s="110">
        <v>0</v>
      </c>
      <c r="Q230" s="110">
        <v>0</v>
      </c>
      <c r="R230" s="110">
        <v>0</v>
      </c>
      <c r="S230" s="110">
        <v>0</v>
      </c>
      <c r="T230" s="110">
        <v>0</v>
      </c>
      <c r="U230" s="110">
        <v>0</v>
      </c>
      <c r="V230" s="110">
        <v>0</v>
      </c>
      <c r="W230" s="110">
        <v>0</v>
      </c>
      <c r="X230" s="110">
        <v>0</v>
      </c>
      <c r="Y230" s="110">
        <v>0</v>
      </c>
      <c r="Z230" s="110">
        <v>0</v>
      </c>
      <c r="AA230" s="110">
        <v>0</v>
      </c>
      <c r="AB230" s="110">
        <v>0</v>
      </c>
      <c r="AC230" s="110">
        <v>0</v>
      </c>
      <c r="AD230" s="110">
        <v>0</v>
      </c>
      <c r="AE230" s="110">
        <v>0</v>
      </c>
      <c r="AF230" s="110">
        <v>0</v>
      </c>
      <c r="AG230" s="110">
        <v>0</v>
      </c>
      <c r="AH230" s="110">
        <v>0</v>
      </c>
      <c r="AI230" s="110">
        <v>0</v>
      </c>
      <c r="AJ230" s="110">
        <v>0</v>
      </c>
      <c r="AK230" s="110">
        <v>0</v>
      </c>
      <c r="AL230" s="110">
        <v>0</v>
      </c>
      <c r="AM230" s="110">
        <v>0</v>
      </c>
      <c r="AN230" s="110">
        <v>0</v>
      </c>
      <c r="AO230" s="110">
        <v>0</v>
      </c>
      <c r="AP230" s="110">
        <v>0</v>
      </c>
      <c r="AQ230" s="110">
        <v>0</v>
      </c>
      <c r="AR230" s="110">
        <v>0</v>
      </c>
      <c r="AS230" s="110">
        <v>0</v>
      </c>
      <c r="AT230" s="110">
        <v>0</v>
      </c>
      <c r="AU230" s="110">
        <v>0</v>
      </c>
      <c r="AV230" s="110">
        <v>0</v>
      </c>
      <c r="AW230" s="110">
        <v>0</v>
      </c>
      <c r="AX230" s="110">
        <v>0</v>
      </c>
      <c r="AY230" s="110">
        <v>0</v>
      </c>
    </row>
    <row r="231" spans="1:51">
      <c r="A231" s="109"/>
      <c r="B231" s="120">
        <v>23</v>
      </c>
      <c r="C231" s="106">
        <v>0</v>
      </c>
      <c r="D231" s="110">
        <v>0</v>
      </c>
      <c r="E231" s="110">
        <v>0</v>
      </c>
      <c r="F231" s="110">
        <v>0</v>
      </c>
      <c r="G231" s="110">
        <v>0</v>
      </c>
      <c r="H231" s="110">
        <v>0</v>
      </c>
      <c r="I231" s="110">
        <v>0</v>
      </c>
      <c r="J231" s="110">
        <v>0</v>
      </c>
      <c r="K231" s="110">
        <v>0</v>
      </c>
      <c r="L231" s="110">
        <v>0</v>
      </c>
      <c r="M231" s="110">
        <v>0</v>
      </c>
      <c r="N231" s="110">
        <v>0</v>
      </c>
      <c r="O231" s="110">
        <v>0</v>
      </c>
      <c r="P231" s="110">
        <v>0</v>
      </c>
      <c r="Q231" s="110">
        <v>0</v>
      </c>
      <c r="R231" s="110">
        <v>0</v>
      </c>
      <c r="S231" s="110">
        <v>0</v>
      </c>
      <c r="T231" s="110">
        <v>0</v>
      </c>
      <c r="U231" s="110">
        <v>0</v>
      </c>
      <c r="V231" s="110">
        <v>0</v>
      </c>
      <c r="W231" s="110">
        <v>0</v>
      </c>
      <c r="X231" s="110">
        <v>0</v>
      </c>
      <c r="Y231" s="110">
        <v>0</v>
      </c>
      <c r="Z231" s="110">
        <v>0</v>
      </c>
      <c r="AA231" s="110">
        <v>0</v>
      </c>
      <c r="AB231" s="110">
        <v>0</v>
      </c>
      <c r="AC231" s="110">
        <v>0</v>
      </c>
      <c r="AD231" s="110">
        <v>0</v>
      </c>
      <c r="AE231" s="110">
        <v>0</v>
      </c>
      <c r="AF231" s="110">
        <v>0</v>
      </c>
      <c r="AG231" s="110">
        <v>0</v>
      </c>
      <c r="AH231" s="110">
        <v>0</v>
      </c>
      <c r="AI231" s="110">
        <v>0</v>
      </c>
      <c r="AJ231" s="110">
        <v>0</v>
      </c>
      <c r="AK231" s="110">
        <v>0</v>
      </c>
      <c r="AL231" s="110">
        <v>0</v>
      </c>
      <c r="AM231" s="110">
        <v>0</v>
      </c>
      <c r="AN231" s="110">
        <v>0</v>
      </c>
      <c r="AO231" s="110">
        <v>0</v>
      </c>
      <c r="AP231" s="110">
        <v>0</v>
      </c>
      <c r="AQ231" s="110">
        <v>0</v>
      </c>
      <c r="AR231" s="110">
        <v>0</v>
      </c>
      <c r="AS231" s="110">
        <v>0</v>
      </c>
      <c r="AT231" s="110">
        <v>0</v>
      </c>
      <c r="AU231" s="110">
        <v>0</v>
      </c>
      <c r="AV231" s="110">
        <v>0</v>
      </c>
      <c r="AW231" s="110">
        <v>0</v>
      </c>
      <c r="AX231" s="110">
        <v>0</v>
      </c>
      <c r="AY231" s="110">
        <v>0</v>
      </c>
    </row>
    <row r="232" spans="1:51">
      <c r="A232" s="109"/>
      <c r="B232" s="120">
        <v>24</v>
      </c>
      <c r="C232" s="106">
        <v>0</v>
      </c>
      <c r="D232" s="110">
        <v>0</v>
      </c>
      <c r="E232" s="110">
        <v>0</v>
      </c>
      <c r="F232" s="110">
        <v>0</v>
      </c>
      <c r="G232" s="110">
        <v>0</v>
      </c>
      <c r="H232" s="110">
        <v>0</v>
      </c>
      <c r="I232" s="110">
        <v>0</v>
      </c>
      <c r="J232" s="110">
        <v>0</v>
      </c>
      <c r="K232" s="110">
        <v>0</v>
      </c>
      <c r="L232" s="110">
        <v>0</v>
      </c>
      <c r="M232" s="110">
        <v>0</v>
      </c>
      <c r="N232" s="110">
        <v>0</v>
      </c>
      <c r="O232" s="110">
        <v>0</v>
      </c>
      <c r="P232" s="110">
        <v>0</v>
      </c>
      <c r="Q232" s="110">
        <v>0</v>
      </c>
      <c r="R232" s="110">
        <v>0</v>
      </c>
      <c r="S232" s="110">
        <v>0</v>
      </c>
      <c r="T232" s="110">
        <v>0</v>
      </c>
      <c r="U232" s="110">
        <v>0</v>
      </c>
      <c r="V232" s="110">
        <v>0</v>
      </c>
      <c r="W232" s="110">
        <v>0</v>
      </c>
      <c r="X232" s="110">
        <v>0</v>
      </c>
      <c r="Y232" s="110">
        <v>0</v>
      </c>
      <c r="Z232" s="110">
        <v>0</v>
      </c>
      <c r="AA232" s="110">
        <v>0</v>
      </c>
      <c r="AB232" s="110">
        <v>0</v>
      </c>
      <c r="AC232" s="110">
        <v>0</v>
      </c>
      <c r="AD232" s="110">
        <v>0</v>
      </c>
      <c r="AE232" s="110">
        <v>0</v>
      </c>
      <c r="AF232" s="110">
        <v>0</v>
      </c>
      <c r="AG232" s="110">
        <v>0</v>
      </c>
      <c r="AH232" s="110">
        <v>0</v>
      </c>
      <c r="AI232" s="110">
        <v>0</v>
      </c>
      <c r="AJ232" s="110">
        <v>0</v>
      </c>
      <c r="AK232" s="110">
        <v>0</v>
      </c>
      <c r="AL232" s="110">
        <v>0</v>
      </c>
      <c r="AM232" s="110">
        <v>0</v>
      </c>
      <c r="AN232" s="110">
        <v>0</v>
      </c>
      <c r="AO232" s="110">
        <v>0</v>
      </c>
      <c r="AP232" s="110">
        <v>0</v>
      </c>
      <c r="AQ232" s="110">
        <v>0</v>
      </c>
      <c r="AR232" s="110">
        <v>0</v>
      </c>
      <c r="AS232" s="110">
        <v>0</v>
      </c>
      <c r="AT232" s="110">
        <v>0</v>
      </c>
      <c r="AU232" s="110">
        <v>0</v>
      </c>
      <c r="AV232" s="110">
        <v>0</v>
      </c>
      <c r="AW232" s="110">
        <v>0</v>
      </c>
      <c r="AX232" s="110">
        <v>0</v>
      </c>
      <c r="AY232" s="110">
        <v>0</v>
      </c>
    </row>
    <row r="233" spans="1:51">
      <c r="A233" s="109"/>
      <c r="B233" s="127">
        <v>25</v>
      </c>
      <c r="C233" s="106">
        <v>0</v>
      </c>
      <c r="D233" s="110">
        <v>0</v>
      </c>
      <c r="E233" s="110">
        <v>0</v>
      </c>
      <c r="F233" s="110">
        <v>0</v>
      </c>
      <c r="G233" s="110">
        <v>0</v>
      </c>
      <c r="H233" s="110">
        <v>0</v>
      </c>
      <c r="I233" s="110">
        <v>0</v>
      </c>
      <c r="J233" s="110">
        <v>0</v>
      </c>
      <c r="K233" s="110">
        <v>0</v>
      </c>
      <c r="L233" s="110">
        <v>0</v>
      </c>
      <c r="M233" s="110">
        <v>0</v>
      </c>
      <c r="N233" s="110">
        <v>0</v>
      </c>
      <c r="O233" s="110">
        <v>0</v>
      </c>
      <c r="P233" s="110">
        <v>0</v>
      </c>
      <c r="Q233" s="110">
        <v>0</v>
      </c>
      <c r="R233" s="110">
        <v>0</v>
      </c>
      <c r="S233" s="110">
        <v>0</v>
      </c>
      <c r="T233" s="110">
        <v>0</v>
      </c>
      <c r="U233" s="110">
        <v>0</v>
      </c>
      <c r="V233" s="110">
        <v>0</v>
      </c>
      <c r="W233" s="110">
        <v>0</v>
      </c>
      <c r="X233" s="110">
        <v>0</v>
      </c>
      <c r="Y233" s="110">
        <v>0</v>
      </c>
      <c r="Z233" s="110">
        <v>0</v>
      </c>
      <c r="AA233" s="110">
        <v>0</v>
      </c>
      <c r="AB233" s="110">
        <v>0</v>
      </c>
      <c r="AC233" s="110">
        <v>0</v>
      </c>
      <c r="AD233" s="110">
        <v>0</v>
      </c>
      <c r="AE233" s="110">
        <v>0</v>
      </c>
      <c r="AF233" s="110">
        <v>0</v>
      </c>
      <c r="AG233" s="110">
        <v>0</v>
      </c>
      <c r="AH233" s="110">
        <v>0</v>
      </c>
      <c r="AI233" s="110">
        <v>0</v>
      </c>
      <c r="AJ233" s="110">
        <v>0</v>
      </c>
      <c r="AK233" s="110">
        <v>0</v>
      </c>
      <c r="AL233" s="110">
        <v>0</v>
      </c>
      <c r="AM233" s="110">
        <v>0</v>
      </c>
      <c r="AN233" s="110">
        <v>0</v>
      </c>
      <c r="AO233" s="110">
        <v>0</v>
      </c>
      <c r="AP233" s="110">
        <v>0</v>
      </c>
      <c r="AQ233" s="110">
        <v>0</v>
      </c>
      <c r="AR233" s="110">
        <v>0</v>
      </c>
      <c r="AS233" s="110">
        <v>0</v>
      </c>
      <c r="AT233" s="110">
        <v>0</v>
      </c>
      <c r="AU233" s="110">
        <v>0</v>
      </c>
      <c r="AV233" s="110">
        <v>0</v>
      </c>
      <c r="AW233" s="110">
        <v>0</v>
      </c>
      <c r="AX233" s="110">
        <v>0</v>
      </c>
      <c r="AY233" s="110">
        <v>0</v>
      </c>
    </row>
    <row r="234" spans="1:51">
      <c r="A234" s="109"/>
      <c r="B234" s="127">
        <v>26</v>
      </c>
      <c r="C234" s="106">
        <v>0</v>
      </c>
      <c r="D234" s="110">
        <v>0</v>
      </c>
      <c r="E234" s="110">
        <v>0</v>
      </c>
      <c r="F234" s="110">
        <v>0</v>
      </c>
      <c r="G234" s="110">
        <v>0</v>
      </c>
      <c r="H234" s="110">
        <v>0</v>
      </c>
      <c r="I234" s="110">
        <v>0</v>
      </c>
      <c r="J234" s="110">
        <v>0</v>
      </c>
      <c r="K234" s="110">
        <v>0</v>
      </c>
      <c r="L234" s="110">
        <v>0</v>
      </c>
      <c r="M234" s="110">
        <v>0</v>
      </c>
      <c r="N234" s="110">
        <v>0</v>
      </c>
      <c r="O234" s="110">
        <v>0</v>
      </c>
      <c r="P234" s="110">
        <v>0</v>
      </c>
      <c r="Q234" s="110">
        <v>0</v>
      </c>
      <c r="R234" s="110">
        <v>0</v>
      </c>
      <c r="S234" s="110">
        <v>0</v>
      </c>
      <c r="T234" s="110">
        <v>0</v>
      </c>
      <c r="U234" s="110">
        <v>0</v>
      </c>
      <c r="V234" s="110">
        <v>0</v>
      </c>
      <c r="W234" s="110">
        <v>0</v>
      </c>
      <c r="X234" s="110">
        <v>0</v>
      </c>
      <c r="Y234" s="110">
        <v>0</v>
      </c>
      <c r="Z234" s="110">
        <v>0</v>
      </c>
      <c r="AA234" s="110">
        <v>0</v>
      </c>
      <c r="AB234" s="110">
        <v>0</v>
      </c>
      <c r="AC234" s="110">
        <v>0</v>
      </c>
      <c r="AD234" s="110">
        <v>0</v>
      </c>
      <c r="AE234" s="110">
        <v>0</v>
      </c>
      <c r="AF234" s="110">
        <v>0</v>
      </c>
      <c r="AG234" s="110">
        <v>0</v>
      </c>
      <c r="AH234" s="110">
        <v>0</v>
      </c>
      <c r="AI234" s="110">
        <v>0</v>
      </c>
      <c r="AJ234" s="110">
        <v>0</v>
      </c>
      <c r="AK234" s="110">
        <v>0</v>
      </c>
      <c r="AL234" s="110">
        <v>0</v>
      </c>
      <c r="AM234" s="110">
        <v>0</v>
      </c>
      <c r="AN234" s="110">
        <v>0</v>
      </c>
      <c r="AO234" s="110">
        <v>0</v>
      </c>
      <c r="AP234" s="110">
        <v>0</v>
      </c>
      <c r="AQ234" s="110">
        <v>0</v>
      </c>
      <c r="AR234" s="110">
        <v>0</v>
      </c>
      <c r="AS234" s="110">
        <v>0</v>
      </c>
      <c r="AT234" s="110">
        <v>0</v>
      </c>
      <c r="AU234" s="110">
        <v>0</v>
      </c>
      <c r="AV234" s="110">
        <v>0</v>
      </c>
      <c r="AW234" s="110">
        <v>0</v>
      </c>
      <c r="AX234" s="110">
        <v>0</v>
      </c>
      <c r="AY234" s="110">
        <v>0</v>
      </c>
    </row>
    <row r="235" spans="1:51">
      <c r="A235" s="109"/>
      <c r="B235" s="127">
        <v>27</v>
      </c>
      <c r="C235" s="106">
        <v>0</v>
      </c>
      <c r="D235" s="110">
        <v>0</v>
      </c>
      <c r="E235" s="110">
        <v>0</v>
      </c>
      <c r="F235" s="110">
        <v>0</v>
      </c>
      <c r="G235" s="110">
        <v>0</v>
      </c>
      <c r="H235" s="110">
        <v>0</v>
      </c>
      <c r="I235" s="110">
        <v>0</v>
      </c>
      <c r="J235" s="110">
        <v>0</v>
      </c>
      <c r="K235" s="110">
        <v>0</v>
      </c>
      <c r="L235" s="110">
        <v>0</v>
      </c>
      <c r="M235" s="110">
        <v>0</v>
      </c>
      <c r="N235" s="110">
        <v>0</v>
      </c>
      <c r="O235" s="110">
        <v>0</v>
      </c>
      <c r="P235" s="110">
        <v>0</v>
      </c>
      <c r="Q235" s="110">
        <v>0</v>
      </c>
      <c r="R235" s="110">
        <v>0</v>
      </c>
      <c r="S235" s="110">
        <v>0</v>
      </c>
      <c r="T235" s="110">
        <v>0</v>
      </c>
      <c r="U235" s="110">
        <v>0</v>
      </c>
      <c r="V235" s="110">
        <v>0</v>
      </c>
      <c r="W235" s="110">
        <v>0</v>
      </c>
      <c r="X235" s="110">
        <v>0</v>
      </c>
      <c r="Y235" s="110">
        <v>0</v>
      </c>
      <c r="Z235" s="110">
        <v>0</v>
      </c>
      <c r="AA235" s="110">
        <v>0</v>
      </c>
      <c r="AB235" s="110">
        <v>0</v>
      </c>
      <c r="AC235" s="110">
        <v>0</v>
      </c>
      <c r="AD235" s="110">
        <v>0</v>
      </c>
      <c r="AE235" s="110">
        <v>0</v>
      </c>
      <c r="AF235" s="110">
        <v>0</v>
      </c>
      <c r="AG235" s="110">
        <v>0</v>
      </c>
      <c r="AH235" s="110">
        <v>0</v>
      </c>
      <c r="AI235" s="110">
        <v>0</v>
      </c>
      <c r="AJ235" s="110">
        <v>0</v>
      </c>
      <c r="AK235" s="110">
        <v>0</v>
      </c>
      <c r="AL235" s="110">
        <v>0</v>
      </c>
      <c r="AM235" s="110">
        <v>0</v>
      </c>
      <c r="AN235" s="110">
        <v>0</v>
      </c>
      <c r="AO235" s="110">
        <v>0</v>
      </c>
      <c r="AP235" s="110">
        <v>0</v>
      </c>
      <c r="AQ235" s="110">
        <v>0</v>
      </c>
      <c r="AR235" s="110">
        <v>0</v>
      </c>
      <c r="AS235" s="110">
        <v>0</v>
      </c>
      <c r="AT235" s="110">
        <v>0</v>
      </c>
      <c r="AU235" s="110">
        <v>0</v>
      </c>
      <c r="AV235" s="110">
        <v>0</v>
      </c>
      <c r="AW235" s="110">
        <v>0</v>
      </c>
      <c r="AX235" s="110">
        <v>0</v>
      </c>
      <c r="AY235" s="110">
        <v>0</v>
      </c>
    </row>
    <row r="236" spans="1:51">
      <c r="A236" s="109"/>
      <c r="B236" s="127">
        <v>28</v>
      </c>
      <c r="C236" s="106">
        <v>0</v>
      </c>
      <c r="D236" s="110">
        <v>0</v>
      </c>
      <c r="E236" s="110">
        <v>0</v>
      </c>
      <c r="F236" s="110">
        <v>0</v>
      </c>
      <c r="G236" s="110">
        <v>0</v>
      </c>
      <c r="H236" s="110">
        <v>0</v>
      </c>
      <c r="I236" s="110">
        <v>0</v>
      </c>
      <c r="J236" s="110">
        <v>0</v>
      </c>
      <c r="K236" s="110">
        <v>0</v>
      </c>
      <c r="L236" s="110">
        <v>0</v>
      </c>
      <c r="M236" s="110">
        <v>0</v>
      </c>
      <c r="N236" s="110">
        <v>0</v>
      </c>
      <c r="O236" s="110">
        <v>0</v>
      </c>
      <c r="P236" s="110">
        <v>0</v>
      </c>
      <c r="Q236" s="110">
        <v>0</v>
      </c>
      <c r="R236" s="110">
        <v>0</v>
      </c>
      <c r="S236" s="110">
        <v>0</v>
      </c>
      <c r="T236" s="110">
        <v>0</v>
      </c>
      <c r="U236" s="110">
        <v>0</v>
      </c>
      <c r="V236" s="110">
        <v>0</v>
      </c>
      <c r="W236" s="110">
        <v>0</v>
      </c>
      <c r="X236" s="110">
        <v>0</v>
      </c>
      <c r="Y236" s="110">
        <v>0</v>
      </c>
      <c r="Z236" s="110">
        <v>0</v>
      </c>
      <c r="AA236" s="110">
        <v>0</v>
      </c>
      <c r="AB236" s="110">
        <v>0</v>
      </c>
      <c r="AC236" s="110">
        <v>0</v>
      </c>
      <c r="AD236" s="110">
        <v>0</v>
      </c>
      <c r="AE236" s="110">
        <v>0</v>
      </c>
      <c r="AF236" s="110">
        <v>0</v>
      </c>
      <c r="AG236" s="110">
        <v>0</v>
      </c>
      <c r="AH236" s="110">
        <v>0</v>
      </c>
      <c r="AI236" s="110">
        <v>0</v>
      </c>
      <c r="AJ236" s="110">
        <v>0</v>
      </c>
      <c r="AK236" s="110">
        <v>0</v>
      </c>
      <c r="AL236" s="110">
        <v>0</v>
      </c>
      <c r="AM236" s="110">
        <v>0</v>
      </c>
      <c r="AN236" s="110">
        <v>0</v>
      </c>
      <c r="AO236" s="110">
        <v>0</v>
      </c>
      <c r="AP236" s="110">
        <v>0</v>
      </c>
      <c r="AQ236" s="110">
        <v>0</v>
      </c>
      <c r="AR236" s="110">
        <v>0</v>
      </c>
      <c r="AS236" s="110">
        <v>0</v>
      </c>
      <c r="AT236" s="110">
        <v>0</v>
      </c>
      <c r="AU236" s="110">
        <v>0</v>
      </c>
      <c r="AV236" s="110">
        <v>0</v>
      </c>
      <c r="AW236" s="110">
        <v>0</v>
      </c>
      <c r="AX236" s="110">
        <v>0</v>
      </c>
      <c r="AY236" s="110">
        <v>0</v>
      </c>
    </row>
    <row r="237" spans="1:51">
      <c r="A237" s="109"/>
      <c r="B237" s="127">
        <v>29</v>
      </c>
      <c r="C237" s="106">
        <v>0</v>
      </c>
      <c r="D237" s="110">
        <v>0</v>
      </c>
      <c r="E237" s="110">
        <v>0</v>
      </c>
      <c r="F237" s="110">
        <v>0</v>
      </c>
      <c r="G237" s="110">
        <v>0</v>
      </c>
      <c r="H237" s="110">
        <v>0</v>
      </c>
      <c r="I237" s="110">
        <v>0</v>
      </c>
      <c r="J237" s="110">
        <v>0</v>
      </c>
      <c r="K237" s="110">
        <v>0</v>
      </c>
      <c r="L237" s="110">
        <v>0</v>
      </c>
      <c r="M237" s="110">
        <v>0</v>
      </c>
      <c r="N237" s="110">
        <v>0</v>
      </c>
      <c r="O237" s="110">
        <v>0</v>
      </c>
      <c r="P237" s="110">
        <v>0</v>
      </c>
      <c r="Q237" s="110">
        <v>0</v>
      </c>
      <c r="R237" s="110">
        <v>0</v>
      </c>
      <c r="S237" s="110">
        <v>0</v>
      </c>
      <c r="T237" s="110">
        <v>0</v>
      </c>
      <c r="U237" s="110">
        <v>0</v>
      </c>
      <c r="V237" s="110">
        <v>0</v>
      </c>
      <c r="W237" s="110">
        <v>0</v>
      </c>
      <c r="X237" s="110">
        <v>0</v>
      </c>
      <c r="Y237" s="110">
        <v>0</v>
      </c>
      <c r="Z237" s="110">
        <v>0</v>
      </c>
      <c r="AA237" s="110">
        <v>0</v>
      </c>
      <c r="AB237" s="110">
        <v>0</v>
      </c>
      <c r="AC237" s="110">
        <v>0</v>
      </c>
      <c r="AD237" s="110">
        <v>0</v>
      </c>
      <c r="AE237" s="110">
        <v>0</v>
      </c>
      <c r="AF237" s="110">
        <v>0</v>
      </c>
      <c r="AG237" s="110">
        <v>0</v>
      </c>
      <c r="AH237" s="110">
        <v>0</v>
      </c>
      <c r="AI237" s="110">
        <v>0</v>
      </c>
      <c r="AJ237" s="110">
        <v>0</v>
      </c>
      <c r="AK237" s="110">
        <v>0</v>
      </c>
      <c r="AL237" s="110">
        <v>0</v>
      </c>
      <c r="AM237" s="110">
        <v>0</v>
      </c>
      <c r="AN237" s="110">
        <v>0</v>
      </c>
      <c r="AO237" s="110">
        <v>0</v>
      </c>
      <c r="AP237" s="110">
        <v>0</v>
      </c>
      <c r="AQ237" s="110">
        <v>0</v>
      </c>
      <c r="AR237" s="110">
        <v>0</v>
      </c>
      <c r="AS237" s="110">
        <v>0</v>
      </c>
      <c r="AT237" s="110">
        <v>0</v>
      </c>
      <c r="AU237" s="110">
        <v>0</v>
      </c>
      <c r="AV237" s="110">
        <v>0</v>
      </c>
      <c r="AW237" s="110">
        <v>0</v>
      </c>
      <c r="AX237" s="110">
        <v>0</v>
      </c>
      <c r="AY237" s="110">
        <v>0</v>
      </c>
    </row>
    <row r="238" spans="1:51">
      <c r="A238" s="109"/>
      <c r="B238" s="127">
        <v>30</v>
      </c>
      <c r="C238" s="106">
        <v>0</v>
      </c>
      <c r="D238" s="110">
        <v>0</v>
      </c>
      <c r="E238" s="110">
        <v>0</v>
      </c>
      <c r="F238" s="110">
        <v>0</v>
      </c>
      <c r="G238" s="110">
        <v>0</v>
      </c>
      <c r="H238" s="110">
        <v>0</v>
      </c>
      <c r="I238" s="110">
        <v>0</v>
      </c>
      <c r="J238" s="110">
        <v>0</v>
      </c>
      <c r="K238" s="110">
        <v>0</v>
      </c>
      <c r="L238" s="110">
        <v>0</v>
      </c>
      <c r="M238" s="110">
        <v>0</v>
      </c>
      <c r="N238" s="110">
        <v>0</v>
      </c>
      <c r="O238" s="110">
        <v>0</v>
      </c>
      <c r="P238" s="110">
        <v>0</v>
      </c>
      <c r="Q238" s="110">
        <v>0</v>
      </c>
      <c r="R238" s="110">
        <v>0</v>
      </c>
      <c r="S238" s="110">
        <v>0</v>
      </c>
      <c r="T238" s="110">
        <v>0</v>
      </c>
      <c r="U238" s="110">
        <v>0</v>
      </c>
      <c r="V238" s="110">
        <v>0</v>
      </c>
      <c r="W238" s="110">
        <v>0</v>
      </c>
      <c r="X238" s="110">
        <v>0</v>
      </c>
      <c r="Y238" s="110">
        <v>0</v>
      </c>
      <c r="Z238" s="110">
        <v>0</v>
      </c>
      <c r="AA238" s="110">
        <v>0</v>
      </c>
      <c r="AB238" s="110">
        <v>0</v>
      </c>
      <c r="AC238" s="110">
        <v>0</v>
      </c>
      <c r="AD238" s="110">
        <v>0</v>
      </c>
      <c r="AE238" s="110">
        <v>0</v>
      </c>
      <c r="AF238" s="110">
        <v>0</v>
      </c>
      <c r="AG238" s="110">
        <v>0</v>
      </c>
      <c r="AH238" s="110">
        <v>0</v>
      </c>
      <c r="AI238" s="110">
        <v>0</v>
      </c>
      <c r="AJ238" s="110">
        <v>0</v>
      </c>
      <c r="AK238" s="110">
        <v>0</v>
      </c>
      <c r="AL238" s="110">
        <v>0</v>
      </c>
      <c r="AM238" s="110">
        <v>0</v>
      </c>
      <c r="AN238" s="110">
        <v>0</v>
      </c>
      <c r="AO238" s="110">
        <v>0</v>
      </c>
      <c r="AP238" s="110">
        <v>0</v>
      </c>
      <c r="AQ238" s="110">
        <v>0</v>
      </c>
      <c r="AR238" s="110">
        <v>0</v>
      </c>
      <c r="AS238" s="110">
        <v>0</v>
      </c>
      <c r="AT238" s="110">
        <v>0</v>
      </c>
      <c r="AU238" s="110">
        <v>0</v>
      </c>
      <c r="AV238" s="110">
        <v>0</v>
      </c>
      <c r="AW238" s="110">
        <v>0</v>
      </c>
      <c r="AX238" s="110">
        <v>0</v>
      </c>
      <c r="AY238" s="110">
        <v>0</v>
      </c>
    </row>
    <row r="239" spans="1:51">
      <c r="A239" s="109"/>
      <c r="B239" s="127">
        <v>31</v>
      </c>
      <c r="C239" s="106">
        <v>0</v>
      </c>
      <c r="D239" s="110">
        <v>0</v>
      </c>
      <c r="E239" s="110">
        <v>0</v>
      </c>
      <c r="F239" s="110">
        <v>0</v>
      </c>
      <c r="G239" s="110">
        <v>0</v>
      </c>
      <c r="H239" s="110">
        <v>0</v>
      </c>
      <c r="I239" s="110">
        <v>0</v>
      </c>
      <c r="J239" s="110">
        <v>0</v>
      </c>
      <c r="K239" s="110">
        <v>0</v>
      </c>
      <c r="L239" s="110">
        <v>0</v>
      </c>
      <c r="M239" s="110">
        <v>0</v>
      </c>
      <c r="N239" s="110">
        <v>0</v>
      </c>
      <c r="O239" s="110">
        <v>0</v>
      </c>
      <c r="P239" s="110">
        <v>0</v>
      </c>
      <c r="Q239" s="110">
        <v>0</v>
      </c>
      <c r="R239" s="110">
        <v>0</v>
      </c>
      <c r="S239" s="110">
        <v>0</v>
      </c>
      <c r="T239" s="110">
        <v>0</v>
      </c>
      <c r="U239" s="110">
        <v>0</v>
      </c>
      <c r="V239" s="110">
        <v>0</v>
      </c>
      <c r="W239" s="110">
        <v>0</v>
      </c>
      <c r="X239" s="110">
        <v>0</v>
      </c>
      <c r="Y239" s="110">
        <v>0</v>
      </c>
      <c r="Z239" s="110">
        <v>0</v>
      </c>
      <c r="AA239" s="110">
        <v>0</v>
      </c>
      <c r="AB239" s="110">
        <v>0</v>
      </c>
      <c r="AC239" s="110">
        <v>0</v>
      </c>
      <c r="AD239" s="110">
        <v>0</v>
      </c>
      <c r="AE239" s="110">
        <v>0</v>
      </c>
      <c r="AF239" s="110">
        <v>0</v>
      </c>
      <c r="AG239" s="110">
        <v>0</v>
      </c>
      <c r="AH239" s="110">
        <v>0</v>
      </c>
      <c r="AI239" s="110">
        <v>0</v>
      </c>
      <c r="AJ239" s="110">
        <v>0</v>
      </c>
      <c r="AK239" s="110">
        <v>0</v>
      </c>
      <c r="AL239" s="110">
        <v>0</v>
      </c>
      <c r="AM239" s="110">
        <v>0</v>
      </c>
      <c r="AN239" s="110">
        <v>0</v>
      </c>
      <c r="AO239" s="110">
        <v>0</v>
      </c>
      <c r="AP239" s="110">
        <v>0</v>
      </c>
      <c r="AQ239" s="110">
        <v>0</v>
      </c>
      <c r="AR239" s="110">
        <v>0</v>
      </c>
      <c r="AS239" s="110">
        <v>0</v>
      </c>
      <c r="AT239" s="110">
        <v>0</v>
      </c>
      <c r="AU239" s="110">
        <v>0</v>
      </c>
      <c r="AV239" s="110">
        <v>0</v>
      </c>
      <c r="AW239" s="110">
        <v>0</v>
      </c>
      <c r="AX239" s="110">
        <v>0</v>
      </c>
      <c r="AY239" s="110">
        <v>0</v>
      </c>
    </row>
    <row r="240" spans="1:51">
      <c r="A240" s="109"/>
      <c r="B240" s="127">
        <v>32</v>
      </c>
      <c r="C240" s="106">
        <v>0</v>
      </c>
      <c r="D240" s="110">
        <v>0</v>
      </c>
      <c r="E240" s="110">
        <v>0</v>
      </c>
      <c r="F240" s="110">
        <v>0</v>
      </c>
      <c r="G240" s="110">
        <v>0</v>
      </c>
      <c r="H240" s="110">
        <v>0</v>
      </c>
      <c r="I240" s="110">
        <v>0</v>
      </c>
      <c r="J240" s="110">
        <v>0</v>
      </c>
      <c r="K240" s="110">
        <v>0</v>
      </c>
      <c r="L240" s="110">
        <v>0</v>
      </c>
      <c r="M240" s="110">
        <v>0</v>
      </c>
      <c r="N240" s="110">
        <v>0</v>
      </c>
      <c r="O240" s="110">
        <v>0</v>
      </c>
      <c r="P240" s="110">
        <v>0</v>
      </c>
      <c r="Q240" s="110">
        <v>0</v>
      </c>
      <c r="R240" s="110">
        <v>0</v>
      </c>
      <c r="S240" s="110">
        <v>0</v>
      </c>
      <c r="T240" s="110">
        <v>0</v>
      </c>
      <c r="U240" s="110">
        <v>0</v>
      </c>
      <c r="V240" s="110">
        <v>0</v>
      </c>
      <c r="W240" s="110">
        <v>0</v>
      </c>
      <c r="X240" s="110">
        <v>0</v>
      </c>
      <c r="Y240" s="110">
        <v>0</v>
      </c>
      <c r="Z240" s="110">
        <v>0</v>
      </c>
      <c r="AA240" s="110">
        <v>0</v>
      </c>
      <c r="AB240" s="110">
        <v>0</v>
      </c>
      <c r="AC240" s="110">
        <v>0</v>
      </c>
      <c r="AD240" s="110">
        <v>0</v>
      </c>
      <c r="AE240" s="110">
        <v>0</v>
      </c>
      <c r="AF240" s="110">
        <v>0</v>
      </c>
      <c r="AG240" s="110">
        <v>0</v>
      </c>
      <c r="AH240" s="110">
        <v>0</v>
      </c>
      <c r="AI240" s="110">
        <v>0</v>
      </c>
      <c r="AJ240" s="110">
        <v>0</v>
      </c>
      <c r="AK240" s="110">
        <v>0</v>
      </c>
      <c r="AL240" s="110">
        <v>0</v>
      </c>
      <c r="AM240" s="110">
        <v>0</v>
      </c>
      <c r="AN240" s="110">
        <v>0</v>
      </c>
      <c r="AO240" s="110">
        <v>0</v>
      </c>
      <c r="AP240" s="110">
        <v>0</v>
      </c>
      <c r="AQ240" s="110">
        <v>0</v>
      </c>
      <c r="AR240" s="110">
        <v>0</v>
      </c>
      <c r="AS240" s="110">
        <v>0</v>
      </c>
      <c r="AT240" s="110">
        <v>0</v>
      </c>
      <c r="AU240" s="110">
        <v>0</v>
      </c>
      <c r="AV240" s="110">
        <v>0</v>
      </c>
      <c r="AW240" s="110">
        <v>0</v>
      </c>
      <c r="AX240" s="110">
        <v>0</v>
      </c>
      <c r="AY240" s="110">
        <v>0</v>
      </c>
    </row>
    <row r="241" spans="1:51">
      <c r="A241" s="109"/>
      <c r="B241" s="127">
        <v>33</v>
      </c>
      <c r="C241" s="106">
        <v>0</v>
      </c>
      <c r="D241" s="110">
        <v>0</v>
      </c>
      <c r="E241" s="110">
        <v>0</v>
      </c>
      <c r="F241" s="110">
        <v>0</v>
      </c>
      <c r="G241" s="110">
        <v>0</v>
      </c>
      <c r="H241" s="110">
        <v>0</v>
      </c>
      <c r="I241" s="110">
        <v>0</v>
      </c>
      <c r="J241" s="110">
        <v>0</v>
      </c>
      <c r="K241" s="110">
        <v>0</v>
      </c>
      <c r="L241" s="110">
        <v>0</v>
      </c>
      <c r="M241" s="110">
        <v>0</v>
      </c>
      <c r="N241" s="110">
        <v>0</v>
      </c>
      <c r="O241" s="110">
        <v>0</v>
      </c>
      <c r="P241" s="110">
        <v>0</v>
      </c>
      <c r="Q241" s="110">
        <v>0</v>
      </c>
      <c r="R241" s="110">
        <v>0</v>
      </c>
      <c r="S241" s="110">
        <v>0</v>
      </c>
      <c r="T241" s="110">
        <v>0</v>
      </c>
      <c r="U241" s="110">
        <v>0</v>
      </c>
      <c r="V241" s="110">
        <v>0</v>
      </c>
      <c r="W241" s="110">
        <v>0</v>
      </c>
      <c r="X241" s="110">
        <v>0</v>
      </c>
      <c r="Y241" s="110">
        <v>0</v>
      </c>
      <c r="Z241" s="110">
        <v>0</v>
      </c>
      <c r="AA241" s="110">
        <v>0</v>
      </c>
      <c r="AB241" s="110">
        <v>0</v>
      </c>
      <c r="AC241" s="110">
        <v>0</v>
      </c>
      <c r="AD241" s="110">
        <v>0</v>
      </c>
      <c r="AE241" s="110">
        <v>0</v>
      </c>
      <c r="AF241" s="110">
        <v>0</v>
      </c>
      <c r="AG241" s="110">
        <v>0</v>
      </c>
      <c r="AH241" s="110">
        <v>0</v>
      </c>
      <c r="AI241" s="110">
        <v>0</v>
      </c>
      <c r="AJ241" s="110">
        <v>0</v>
      </c>
      <c r="AK241" s="110">
        <v>0</v>
      </c>
      <c r="AL241" s="110">
        <v>0</v>
      </c>
      <c r="AM241" s="110">
        <v>0</v>
      </c>
      <c r="AN241" s="110">
        <v>0</v>
      </c>
      <c r="AO241" s="110">
        <v>0</v>
      </c>
      <c r="AP241" s="110">
        <v>0</v>
      </c>
      <c r="AQ241" s="110">
        <v>0</v>
      </c>
      <c r="AR241" s="110">
        <v>0</v>
      </c>
      <c r="AS241" s="110">
        <v>0</v>
      </c>
      <c r="AT241" s="110">
        <v>0</v>
      </c>
      <c r="AU241" s="110">
        <v>0</v>
      </c>
      <c r="AV241" s="110">
        <v>0</v>
      </c>
      <c r="AW241" s="110">
        <v>0</v>
      </c>
      <c r="AX241" s="110">
        <v>0</v>
      </c>
      <c r="AY241" s="110">
        <v>0</v>
      </c>
    </row>
    <row r="242" spans="1:51">
      <c r="A242" s="109"/>
      <c r="B242" s="127">
        <v>34</v>
      </c>
      <c r="C242" s="106">
        <v>0</v>
      </c>
      <c r="D242" s="110">
        <v>0</v>
      </c>
      <c r="E242" s="110">
        <v>0</v>
      </c>
      <c r="F242" s="110">
        <v>0</v>
      </c>
      <c r="G242" s="110">
        <v>0</v>
      </c>
      <c r="H242" s="110">
        <v>0</v>
      </c>
      <c r="I242" s="110">
        <v>0</v>
      </c>
      <c r="J242" s="110">
        <v>0</v>
      </c>
      <c r="K242" s="110">
        <v>0</v>
      </c>
      <c r="L242" s="110">
        <v>0</v>
      </c>
      <c r="M242" s="110">
        <v>0</v>
      </c>
      <c r="N242" s="110">
        <v>0</v>
      </c>
      <c r="O242" s="110">
        <v>0</v>
      </c>
      <c r="P242" s="110">
        <v>0</v>
      </c>
      <c r="Q242" s="110">
        <v>0</v>
      </c>
      <c r="R242" s="110">
        <v>0</v>
      </c>
      <c r="S242" s="110">
        <v>0</v>
      </c>
      <c r="T242" s="110">
        <v>0</v>
      </c>
      <c r="U242" s="110">
        <v>0</v>
      </c>
      <c r="V242" s="110">
        <v>0</v>
      </c>
      <c r="W242" s="110">
        <v>0</v>
      </c>
      <c r="X242" s="110">
        <v>0</v>
      </c>
      <c r="Y242" s="110">
        <v>0</v>
      </c>
      <c r="Z242" s="110">
        <v>0</v>
      </c>
      <c r="AA242" s="110">
        <v>0</v>
      </c>
      <c r="AB242" s="110">
        <v>0</v>
      </c>
      <c r="AC242" s="110">
        <v>0</v>
      </c>
      <c r="AD242" s="110">
        <v>0</v>
      </c>
      <c r="AE242" s="110">
        <v>0</v>
      </c>
      <c r="AF242" s="110">
        <v>0</v>
      </c>
      <c r="AG242" s="110">
        <v>0</v>
      </c>
      <c r="AH242" s="110">
        <v>0</v>
      </c>
      <c r="AI242" s="110">
        <v>0</v>
      </c>
      <c r="AJ242" s="110">
        <v>0</v>
      </c>
      <c r="AK242" s="110">
        <v>0</v>
      </c>
      <c r="AL242" s="110">
        <v>0</v>
      </c>
      <c r="AM242" s="110">
        <v>0</v>
      </c>
      <c r="AN242" s="110">
        <v>0</v>
      </c>
      <c r="AO242" s="110">
        <v>0</v>
      </c>
      <c r="AP242" s="110">
        <v>0</v>
      </c>
      <c r="AQ242" s="110">
        <v>0</v>
      </c>
      <c r="AR242" s="110">
        <v>0</v>
      </c>
      <c r="AS242" s="110">
        <v>0</v>
      </c>
      <c r="AT242" s="110">
        <v>0</v>
      </c>
      <c r="AU242" s="110">
        <v>0</v>
      </c>
      <c r="AV242" s="110">
        <v>0</v>
      </c>
      <c r="AW242" s="110">
        <v>0</v>
      </c>
      <c r="AX242" s="110">
        <v>0</v>
      </c>
      <c r="AY242" s="110">
        <v>0</v>
      </c>
    </row>
    <row r="243" spans="1:51">
      <c r="A243" s="109"/>
      <c r="B243" s="127">
        <v>35</v>
      </c>
      <c r="C243" s="106">
        <v>0</v>
      </c>
      <c r="D243" s="110">
        <v>0</v>
      </c>
      <c r="E243" s="110">
        <v>0</v>
      </c>
      <c r="F243" s="110">
        <v>0</v>
      </c>
      <c r="G243" s="110">
        <v>0</v>
      </c>
      <c r="H243" s="110">
        <v>0</v>
      </c>
      <c r="I243" s="110">
        <v>0</v>
      </c>
      <c r="J243" s="110">
        <v>0</v>
      </c>
      <c r="K243" s="110">
        <v>0</v>
      </c>
      <c r="L243" s="110">
        <v>0</v>
      </c>
      <c r="M243" s="110">
        <v>0</v>
      </c>
      <c r="N243" s="110">
        <v>0</v>
      </c>
      <c r="O243" s="110">
        <v>0</v>
      </c>
      <c r="P243" s="110">
        <v>0</v>
      </c>
      <c r="Q243" s="110">
        <v>0</v>
      </c>
      <c r="R243" s="110">
        <v>0</v>
      </c>
      <c r="S243" s="110">
        <v>0</v>
      </c>
      <c r="T243" s="110">
        <v>0</v>
      </c>
      <c r="U243" s="110">
        <v>0</v>
      </c>
      <c r="V243" s="110">
        <v>0</v>
      </c>
      <c r="W243" s="110">
        <v>0</v>
      </c>
      <c r="X243" s="110">
        <v>0</v>
      </c>
      <c r="Y243" s="110">
        <v>0</v>
      </c>
      <c r="Z243" s="110">
        <v>0</v>
      </c>
      <c r="AA243" s="110">
        <v>0</v>
      </c>
      <c r="AB243" s="110">
        <v>0</v>
      </c>
      <c r="AC243" s="110">
        <v>0</v>
      </c>
      <c r="AD243" s="110">
        <v>0</v>
      </c>
      <c r="AE243" s="110">
        <v>0</v>
      </c>
      <c r="AF243" s="110">
        <v>0</v>
      </c>
      <c r="AG243" s="110">
        <v>0</v>
      </c>
      <c r="AH243" s="110">
        <v>0</v>
      </c>
      <c r="AI243" s="110">
        <v>0</v>
      </c>
      <c r="AJ243" s="110">
        <v>0</v>
      </c>
      <c r="AK243" s="110">
        <v>0</v>
      </c>
      <c r="AL243" s="110">
        <v>0</v>
      </c>
      <c r="AM243" s="110">
        <v>0</v>
      </c>
      <c r="AN243" s="110">
        <v>0</v>
      </c>
      <c r="AO243" s="110">
        <v>0</v>
      </c>
      <c r="AP243" s="110">
        <v>0</v>
      </c>
      <c r="AQ243" s="110">
        <v>0</v>
      </c>
      <c r="AR243" s="110">
        <v>0</v>
      </c>
      <c r="AS243" s="110">
        <v>0</v>
      </c>
      <c r="AT243" s="110">
        <v>0</v>
      </c>
      <c r="AU243" s="110">
        <v>0</v>
      </c>
      <c r="AV243" s="110">
        <v>0</v>
      </c>
      <c r="AW243" s="110">
        <v>0</v>
      </c>
      <c r="AX243" s="110">
        <v>0</v>
      </c>
      <c r="AY243" s="110">
        <v>0</v>
      </c>
    </row>
    <row r="244" spans="1:51">
      <c r="A244" s="109"/>
      <c r="B244" s="127">
        <v>36</v>
      </c>
      <c r="C244" s="106">
        <v>0</v>
      </c>
      <c r="D244" s="110">
        <v>0</v>
      </c>
      <c r="E244" s="110">
        <v>0</v>
      </c>
      <c r="F244" s="110">
        <v>0</v>
      </c>
      <c r="G244" s="110">
        <v>0</v>
      </c>
      <c r="H244" s="110">
        <v>0</v>
      </c>
      <c r="I244" s="110">
        <v>0</v>
      </c>
      <c r="J244" s="110">
        <v>0</v>
      </c>
      <c r="K244" s="110">
        <v>0</v>
      </c>
      <c r="L244" s="110">
        <v>0</v>
      </c>
      <c r="M244" s="110">
        <v>0</v>
      </c>
      <c r="N244" s="110">
        <v>0</v>
      </c>
      <c r="O244" s="110">
        <v>0</v>
      </c>
      <c r="P244" s="110">
        <v>0</v>
      </c>
      <c r="Q244" s="110">
        <v>0</v>
      </c>
      <c r="R244" s="110">
        <v>0</v>
      </c>
      <c r="S244" s="110">
        <v>0</v>
      </c>
      <c r="T244" s="110">
        <v>0</v>
      </c>
      <c r="U244" s="110">
        <v>0</v>
      </c>
      <c r="V244" s="110">
        <v>0</v>
      </c>
      <c r="W244" s="110">
        <v>0</v>
      </c>
      <c r="X244" s="110">
        <v>0</v>
      </c>
      <c r="Y244" s="110">
        <v>0</v>
      </c>
      <c r="Z244" s="110">
        <v>0</v>
      </c>
      <c r="AA244" s="110">
        <v>0</v>
      </c>
      <c r="AB244" s="110">
        <v>0</v>
      </c>
      <c r="AC244" s="110">
        <v>0</v>
      </c>
      <c r="AD244" s="110">
        <v>0</v>
      </c>
      <c r="AE244" s="110">
        <v>0</v>
      </c>
      <c r="AF244" s="110">
        <v>0</v>
      </c>
      <c r="AG244" s="110">
        <v>0</v>
      </c>
      <c r="AH244" s="110">
        <v>0</v>
      </c>
      <c r="AI244" s="110">
        <v>0</v>
      </c>
      <c r="AJ244" s="110">
        <v>0</v>
      </c>
      <c r="AK244" s="110">
        <v>0</v>
      </c>
      <c r="AL244" s="110">
        <v>0</v>
      </c>
      <c r="AM244" s="110">
        <v>0</v>
      </c>
      <c r="AN244" s="110">
        <v>0</v>
      </c>
      <c r="AO244" s="110">
        <v>0</v>
      </c>
      <c r="AP244" s="110">
        <v>0</v>
      </c>
      <c r="AQ244" s="110">
        <v>0</v>
      </c>
      <c r="AR244" s="110">
        <v>0</v>
      </c>
      <c r="AS244" s="110">
        <v>0</v>
      </c>
      <c r="AT244" s="110">
        <v>0</v>
      </c>
      <c r="AU244" s="110">
        <v>0</v>
      </c>
      <c r="AV244" s="110">
        <v>0</v>
      </c>
      <c r="AW244" s="110">
        <v>0</v>
      </c>
      <c r="AX244" s="110">
        <v>0</v>
      </c>
      <c r="AY244" s="110">
        <v>0</v>
      </c>
    </row>
    <row r="245" spans="1:51">
      <c r="A245" s="109"/>
      <c r="B245" s="130">
        <v>37</v>
      </c>
      <c r="C245" s="106">
        <v>0</v>
      </c>
      <c r="D245" s="110">
        <v>0</v>
      </c>
      <c r="E245" s="110">
        <v>0</v>
      </c>
      <c r="F245" s="110">
        <v>0</v>
      </c>
      <c r="G245" s="110">
        <v>0</v>
      </c>
      <c r="H245" s="110">
        <v>0</v>
      </c>
      <c r="I245" s="110">
        <v>0</v>
      </c>
      <c r="J245" s="110">
        <v>0</v>
      </c>
      <c r="K245" s="110">
        <v>0</v>
      </c>
      <c r="L245" s="110">
        <v>0</v>
      </c>
      <c r="M245" s="110">
        <v>0</v>
      </c>
      <c r="N245" s="110">
        <v>0</v>
      </c>
      <c r="O245" s="110">
        <v>0</v>
      </c>
      <c r="P245" s="110">
        <v>0</v>
      </c>
      <c r="Q245" s="110">
        <v>0</v>
      </c>
      <c r="R245" s="110">
        <v>0</v>
      </c>
      <c r="S245" s="110">
        <v>0</v>
      </c>
      <c r="T245" s="110">
        <v>0</v>
      </c>
      <c r="U245" s="110">
        <v>0</v>
      </c>
      <c r="V245" s="110">
        <v>0</v>
      </c>
      <c r="W245" s="110">
        <v>0</v>
      </c>
      <c r="X245" s="110">
        <v>0</v>
      </c>
      <c r="Y245" s="110">
        <v>0</v>
      </c>
      <c r="Z245" s="110">
        <v>0</v>
      </c>
      <c r="AA245" s="110">
        <v>0</v>
      </c>
      <c r="AB245" s="110">
        <v>0</v>
      </c>
      <c r="AC245" s="110">
        <v>0</v>
      </c>
      <c r="AD245" s="110">
        <v>0</v>
      </c>
      <c r="AE245" s="110">
        <v>0</v>
      </c>
      <c r="AF245" s="110">
        <v>0</v>
      </c>
      <c r="AG245" s="110">
        <v>0</v>
      </c>
      <c r="AH245" s="110">
        <v>0</v>
      </c>
      <c r="AI245" s="110">
        <v>0</v>
      </c>
      <c r="AJ245" s="110">
        <v>0</v>
      </c>
      <c r="AK245" s="110">
        <v>0</v>
      </c>
      <c r="AL245" s="110">
        <v>0</v>
      </c>
      <c r="AM245" s="110">
        <v>0</v>
      </c>
      <c r="AN245" s="110">
        <v>0</v>
      </c>
      <c r="AO245" s="110">
        <v>0</v>
      </c>
      <c r="AP245" s="110">
        <v>0</v>
      </c>
      <c r="AQ245" s="110">
        <v>0</v>
      </c>
      <c r="AR245" s="110">
        <v>0</v>
      </c>
      <c r="AS245" s="110">
        <v>0</v>
      </c>
      <c r="AT245" s="110">
        <v>0</v>
      </c>
      <c r="AU245" s="110">
        <v>0</v>
      </c>
      <c r="AV245" s="110">
        <v>0</v>
      </c>
      <c r="AW245" s="110">
        <v>0</v>
      </c>
      <c r="AX245" s="110">
        <v>0</v>
      </c>
      <c r="AY245" s="110">
        <v>0</v>
      </c>
    </row>
    <row r="246" spans="1:51">
      <c r="A246" s="109"/>
      <c r="B246" s="130">
        <v>38</v>
      </c>
      <c r="C246" s="106">
        <v>0</v>
      </c>
      <c r="D246" s="110">
        <v>0</v>
      </c>
      <c r="E246" s="110">
        <v>0</v>
      </c>
      <c r="F246" s="110">
        <v>0</v>
      </c>
      <c r="G246" s="110">
        <v>0</v>
      </c>
      <c r="H246" s="110">
        <v>0</v>
      </c>
      <c r="I246" s="110">
        <v>0</v>
      </c>
      <c r="J246" s="110">
        <v>0</v>
      </c>
      <c r="K246" s="110">
        <v>0</v>
      </c>
      <c r="L246" s="110">
        <v>0</v>
      </c>
      <c r="M246" s="110">
        <v>0</v>
      </c>
      <c r="N246" s="110">
        <v>0</v>
      </c>
      <c r="O246" s="110">
        <v>0</v>
      </c>
      <c r="P246" s="110">
        <v>0</v>
      </c>
      <c r="Q246" s="110">
        <v>0</v>
      </c>
      <c r="R246" s="110">
        <v>0</v>
      </c>
      <c r="S246" s="110">
        <v>0</v>
      </c>
      <c r="T246" s="110">
        <v>0</v>
      </c>
      <c r="U246" s="110">
        <v>0</v>
      </c>
      <c r="V246" s="110">
        <v>0</v>
      </c>
      <c r="W246" s="110">
        <v>0</v>
      </c>
      <c r="X246" s="110">
        <v>0</v>
      </c>
      <c r="Y246" s="110">
        <v>0</v>
      </c>
      <c r="Z246" s="110">
        <v>0</v>
      </c>
      <c r="AA246" s="110">
        <v>0</v>
      </c>
      <c r="AB246" s="110">
        <v>0</v>
      </c>
      <c r="AC246" s="110">
        <v>0</v>
      </c>
      <c r="AD246" s="110">
        <v>0</v>
      </c>
      <c r="AE246" s="110">
        <v>0</v>
      </c>
      <c r="AF246" s="110">
        <v>0</v>
      </c>
      <c r="AG246" s="110">
        <v>0</v>
      </c>
      <c r="AH246" s="110">
        <v>0</v>
      </c>
      <c r="AI246" s="110">
        <v>0</v>
      </c>
      <c r="AJ246" s="110">
        <v>0</v>
      </c>
      <c r="AK246" s="110">
        <v>0</v>
      </c>
      <c r="AL246" s="110">
        <v>0</v>
      </c>
      <c r="AM246" s="110">
        <v>0</v>
      </c>
      <c r="AN246" s="110">
        <v>0</v>
      </c>
      <c r="AO246" s="110">
        <v>0</v>
      </c>
      <c r="AP246" s="110">
        <v>0</v>
      </c>
      <c r="AQ246" s="110">
        <v>0</v>
      </c>
      <c r="AR246" s="110">
        <v>0</v>
      </c>
      <c r="AS246" s="110">
        <v>0</v>
      </c>
      <c r="AT246" s="110">
        <v>0</v>
      </c>
      <c r="AU246" s="110">
        <v>0</v>
      </c>
      <c r="AV246" s="110">
        <v>0</v>
      </c>
      <c r="AW246" s="110">
        <v>0</v>
      </c>
      <c r="AX246" s="110">
        <v>0</v>
      </c>
      <c r="AY246" s="110">
        <v>0</v>
      </c>
    </row>
    <row r="247" spans="1:51">
      <c r="A247" s="109"/>
      <c r="B247" s="130">
        <v>39</v>
      </c>
      <c r="C247" s="106">
        <v>0</v>
      </c>
      <c r="D247" s="110">
        <v>0</v>
      </c>
      <c r="E247" s="110">
        <v>0</v>
      </c>
      <c r="F247" s="110">
        <v>0</v>
      </c>
      <c r="G247" s="110">
        <v>0</v>
      </c>
      <c r="H247" s="110">
        <v>0</v>
      </c>
      <c r="I247" s="110">
        <v>0</v>
      </c>
      <c r="J247" s="110">
        <v>0</v>
      </c>
      <c r="K247" s="110">
        <v>0</v>
      </c>
      <c r="L247" s="110">
        <v>0</v>
      </c>
      <c r="M247" s="110">
        <v>0</v>
      </c>
      <c r="N247" s="110">
        <v>0</v>
      </c>
      <c r="O247" s="110">
        <v>0</v>
      </c>
      <c r="P247" s="110">
        <v>0</v>
      </c>
      <c r="Q247" s="110">
        <v>0</v>
      </c>
      <c r="R247" s="110">
        <v>0</v>
      </c>
      <c r="S247" s="110">
        <v>0</v>
      </c>
      <c r="T247" s="110">
        <v>0</v>
      </c>
      <c r="U247" s="110">
        <v>0</v>
      </c>
      <c r="V247" s="110">
        <v>0</v>
      </c>
      <c r="W247" s="110">
        <v>0</v>
      </c>
      <c r="X247" s="110">
        <v>0</v>
      </c>
      <c r="Y247" s="110">
        <v>0</v>
      </c>
      <c r="Z247" s="110">
        <v>0</v>
      </c>
      <c r="AA247" s="110">
        <v>0</v>
      </c>
      <c r="AB247" s="110">
        <v>0</v>
      </c>
      <c r="AC247" s="110">
        <v>0</v>
      </c>
      <c r="AD247" s="110">
        <v>0</v>
      </c>
      <c r="AE247" s="110">
        <v>0</v>
      </c>
      <c r="AF247" s="110">
        <v>0</v>
      </c>
      <c r="AG247" s="110">
        <v>0</v>
      </c>
      <c r="AH247" s="110">
        <v>0</v>
      </c>
      <c r="AI247" s="110">
        <v>0</v>
      </c>
      <c r="AJ247" s="110">
        <v>0</v>
      </c>
      <c r="AK247" s="110">
        <v>0</v>
      </c>
      <c r="AL247" s="110">
        <v>0</v>
      </c>
      <c r="AM247" s="110">
        <v>0</v>
      </c>
      <c r="AN247" s="110">
        <v>0</v>
      </c>
      <c r="AO247" s="110">
        <v>0</v>
      </c>
      <c r="AP247" s="110">
        <v>0</v>
      </c>
      <c r="AQ247" s="110">
        <v>0</v>
      </c>
      <c r="AR247" s="110">
        <v>0</v>
      </c>
      <c r="AS247" s="110">
        <v>0</v>
      </c>
      <c r="AT247" s="110">
        <v>0</v>
      </c>
      <c r="AU247" s="110">
        <v>0</v>
      </c>
      <c r="AV247" s="110">
        <v>0</v>
      </c>
      <c r="AW247" s="110">
        <v>0</v>
      </c>
      <c r="AX247" s="110">
        <v>0</v>
      </c>
      <c r="AY247" s="110">
        <v>0</v>
      </c>
    </row>
    <row r="248" spans="1:51">
      <c r="A248" s="109"/>
      <c r="B248" s="130">
        <v>40</v>
      </c>
      <c r="C248" s="106">
        <v>0</v>
      </c>
      <c r="D248" s="110">
        <v>0</v>
      </c>
      <c r="E248" s="110">
        <v>0</v>
      </c>
      <c r="F248" s="110">
        <v>0</v>
      </c>
      <c r="G248" s="110">
        <v>0</v>
      </c>
      <c r="H248" s="110">
        <v>0</v>
      </c>
      <c r="I248" s="110">
        <v>0</v>
      </c>
      <c r="J248" s="110">
        <v>0</v>
      </c>
      <c r="K248" s="110">
        <v>0</v>
      </c>
      <c r="L248" s="110">
        <v>0</v>
      </c>
      <c r="M248" s="110">
        <v>0</v>
      </c>
      <c r="N248" s="110">
        <v>0</v>
      </c>
      <c r="O248" s="110">
        <v>0</v>
      </c>
      <c r="P248" s="110">
        <v>0</v>
      </c>
      <c r="Q248" s="110">
        <v>0</v>
      </c>
      <c r="R248" s="110">
        <v>0</v>
      </c>
      <c r="S248" s="110">
        <v>0</v>
      </c>
      <c r="T248" s="110">
        <v>0</v>
      </c>
      <c r="U248" s="110">
        <v>0</v>
      </c>
      <c r="V248" s="110">
        <v>0</v>
      </c>
      <c r="W248" s="110">
        <v>0</v>
      </c>
      <c r="X248" s="110">
        <v>0</v>
      </c>
      <c r="Y248" s="110">
        <v>0</v>
      </c>
      <c r="Z248" s="110">
        <v>0</v>
      </c>
      <c r="AA248" s="110">
        <v>0</v>
      </c>
      <c r="AB248" s="110">
        <v>0</v>
      </c>
      <c r="AC248" s="110">
        <v>0</v>
      </c>
      <c r="AD248" s="110">
        <v>0</v>
      </c>
      <c r="AE248" s="110">
        <v>0</v>
      </c>
      <c r="AF248" s="110">
        <v>0</v>
      </c>
      <c r="AG248" s="110">
        <v>0</v>
      </c>
      <c r="AH248" s="110">
        <v>0</v>
      </c>
      <c r="AI248" s="110">
        <v>0</v>
      </c>
      <c r="AJ248" s="110">
        <v>0</v>
      </c>
      <c r="AK248" s="110">
        <v>0</v>
      </c>
      <c r="AL248" s="110">
        <v>0</v>
      </c>
      <c r="AM248" s="110">
        <v>0</v>
      </c>
      <c r="AN248" s="110">
        <v>0</v>
      </c>
      <c r="AO248" s="110">
        <v>0</v>
      </c>
      <c r="AP248" s="110">
        <v>0</v>
      </c>
      <c r="AQ248" s="110">
        <v>0</v>
      </c>
      <c r="AR248" s="110">
        <v>0</v>
      </c>
      <c r="AS248" s="110">
        <v>0</v>
      </c>
      <c r="AT248" s="110">
        <v>0</v>
      </c>
      <c r="AU248" s="110">
        <v>0</v>
      </c>
      <c r="AV248" s="110">
        <v>0</v>
      </c>
      <c r="AW248" s="110">
        <v>0</v>
      </c>
      <c r="AX248" s="110">
        <v>0</v>
      </c>
      <c r="AY248" s="110">
        <v>0</v>
      </c>
    </row>
    <row r="249" spans="1:51">
      <c r="A249" s="109"/>
      <c r="B249" s="130">
        <v>41</v>
      </c>
      <c r="C249" s="106">
        <v>0</v>
      </c>
      <c r="D249" s="110">
        <v>0</v>
      </c>
      <c r="E249" s="110">
        <v>0</v>
      </c>
      <c r="F249" s="110">
        <v>0</v>
      </c>
      <c r="G249" s="110">
        <v>0</v>
      </c>
      <c r="H249" s="110">
        <v>0</v>
      </c>
      <c r="I249" s="110">
        <v>0</v>
      </c>
      <c r="J249" s="110">
        <v>0</v>
      </c>
      <c r="K249" s="110">
        <v>0</v>
      </c>
      <c r="L249" s="110">
        <v>0</v>
      </c>
      <c r="M249" s="110">
        <v>0</v>
      </c>
      <c r="N249" s="110">
        <v>0</v>
      </c>
      <c r="O249" s="110">
        <v>0</v>
      </c>
      <c r="P249" s="110">
        <v>0</v>
      </c>
      <c r="Q249" s="110">
        <v>0</v>
      </c>
      <c r="R249" s="110">
        <v>0</v>
      </c>
      <c r="S249" s="110">
        <v>0</v>
      </c>
      <c r="T249" s="110">
        <v>0</v>
      </c>
      <c r="U249" s="110">
        <v>0</v>
      </c>
      <c r="V249" s="110">
        <v>0</v>
      </c>
      <c r="W249" s="110">
        <v>0</v>
      </c>
      <c r="X249" s="110">
        <v>0</v>
      </c>
      <c r="Y249" s="110">
        <v>0</v>
      </c>
      <c r="Z249" s="110">
        <v>0</v>
      </c>
      <c r="AA249" s="110">
        <v>0</v>
      </c>
      <c r="AB249" s="110">
        <v>0</v>
      </c>
      <c r="AC249" s="110">
        <v>0</v>
      </c>
      <c r="AD249" s="110">
        <v>0</v>
      </c>
      <c r="AE249" s="110">
        <v>0</v>
      </c>
      <c r="AF249" s="110">
        <v>0</v>
      </c>
      <c r="AG249" s="110">
        <v>0</v>
      </c>
      <c r="AH249" s="110">
        <v>0</v>
      </c>
      <c r="AI249" s="110">
        <v>0</v>
      </c>
      <c r="AJ249" s="110">
        <v>0</v>
      </c>
      <c r="AK249" s="110">
        <v>0</v>
      </c>
      <c r="AL249" s="110">
        <v>0</v>
      </c>
      <c r="AM249" s="110">
        <v>0</v>
      </c>
      <c r="AN249" s="110">
        <v>0</v>
      </c>
      <c r="AO249" s="110">
        <v>0</v>
      </c>
      <c r="AP249" s="110">
        <v>0</v>
      </c>
      <c r="AQ249" s="110">
        <v>0</v>
      </c>
      <c r="AR249" s="110">
        <v>0</v>
      </c>
      <c r="AS249" s="110">
        <v>0</v>
      </c>
      <c r="AT249" s="110">
        <v>0</v>
      </c>
      <c r="AU249" s="110">
        <v>0</v>
      </c>
      <c r="AV249" s="110">
        <v>0</v>
      </c>
      <c r="AW249" s="110">
        <v>0</v>
      </c>
      <c r="AX249" s="110">
        <v>0</v>
      </c>
      <c r="AY249" s="110">
        <v>0</v>
      </c>
    </row>
    <row r="250" spans="1:51">
      <c r="A250" s="109"/>
      <c r="B250" s="130">
        <v>42</v>
      </c>
      <c r="C250" s="106">
        <v>0</v>
      </c>
      <c r="D250" s="110">
        <v>0</v>
      </c>
      <c r="E250" s="110">
        <v>0</v>
      </c>
      <c r="F250" s="110">
        <v>0</v>
      </c>
      <c r="G250" s="110">
        <v>0</v>
      </c>
      <c r="H250" s="110">
        <v>0</v>
      </c>
      <c r="I250" s="110">
        <v>0</v>
      </c>
      <c r="J250" s="110">
        <v>0</v>
      </c>
      <c r="K250" s="110">
        <v>0</v>
      </c>
      <c r="L250" s="110">
        <v>0</v>
      </c>
      <c r="M250" s="110">
        <v>0</v>
      </c>
      <c r="N250" s="110">
        <v>0</v>
      </c>
      <c r="O250" s="110">
        <v>0</v>
      </c>
      <c r="P250" s="110">
        <v>0</v>
      </c>
      <c r="Q250" s="110">
        <v>0</v>
      </c>
      <c r="R250" s="110">
        <v>0</v>
      </c>
      <c r="S250" s="110">
        <v>0</v>
      </c>
      <c r="T250" s="110">
        <v>0</v>
      </c>
      <c r="U250" s="110">
        <v>0</v>
      </c>
      <c r="V250" s="110">
        <v>0</v>
      </c>
      <c r="W250" s="110">
        <v>0</v>
      </c>
      <c r="X250" s="110">
        <v>0</v>
      </c>
      <c r="Y250" s="110">
        <v>0</v>
      </c>
      <c r="Z250" s="110">
        <v>0</v>
      </c>
      <c r="AA250" s="110">
        <v>0</v>
      </c>
      <c r="AB250" s="110">
        <v>0</v>
      </c>
      <c r="AC250" s="110">
        <v>0</v>
      </c>
      <c r="AD250" s="110">
        <v>0</v>
      </c>
      <c r="AE250" s="110">
        <v>0</v>
      </c>
      <c r="AF250" s="110">
        <v>0</v>
      </c>
      <c r="AG250" s="110">
        <v>0</v>
      </c>
      <c r="AH250" s="110">
        <v>0</v>
      </c>
      <c r="AI250" s="110">
        <v>0</v>
      </c>
      <c r="AJ250" s="110">
        <v>0</v>
      </c>
      <c r="AK250" s="110">
        <v>0</v>
      </c>
      <c r="AL250" s="110">
        <v>0</v>
      </c>
      <c r="AM250" s="110">
        <v>0</v>
      </c>
      <c r="AN250" s="110">
        <v>0</v>
      </c>
      <c r="AO250" s="110">
        <v>0</v>
      </c>
      <c r="AP250" s="110">
        <v>0</v>
      </c>
      <c r="AQ250" s="110">
        <v>0</v>
      </c>
      <c r="AR250" s="110">
        <v>0</v>
      </c>
      <c r="AS250" s="110">
        <v>0</v>
      </c>
      <c r="AT250" s="110">
        <v>0</v>
      </c>
      <c r="AU250" s="110">
        <v>0</v>
      </c>
      <c r="AV250" s="110">
        <v>0</v>
      </c>
      <c r="AW250" s="110">
        <v>0</v>
      </c>
      <c r="AX250" s="110">
        <v>0</v>
      </c>
      <c r="AY250" s="110">
        <v>0</v>
      </c>
    </row>
    <row r="251" spans="1:51">
      <c r="A251" s="109"/>
      <c r="B251" s="130">
        <v>43</v>
      </c>
      <c r="C251" s="106">
        <v>0</v>
      </c>
      <c r="D251" s="110">
        <v>0</v>
      </c>
      <c r="E251" s="110">
        <v>0</v>
      </c>
      <c r="F251" s="110">
        <v>0</v>
      </c>
      <c r="G251" s="110">
        <v>0</v>
      </c>
      <c r="H251" s="110">
        <v>0</v>
      </c>
      <c r="I251" s="110">
        <v>0</v>
      </c>
      <c r="J251" s="110">
        <v>0</v>
      </c>
      <c r="K251" s="110">
        <v>0</v>
      </c>
      <c r="L251" s="110">
        <v>0</v>
      </c>
      <c r="M251" s="110">
        <v>0</v>
      </c>
      <c r="N251" s="110">
        <v>0</v>
      </c>
      <c r="O251" s="110">
        <v>0</v>
      </c>
      <c r="P251" s="110">
        <v>0</v>
      </c>
      <c r="Q251" s="110">
        <v>0</v>
      </c>
      <c r="R251" s="110">
        <v>0</v>
      </c>
      <c r="S251" s="110">
        <v>0</v>
      </c>
      <c r="T251" s="110">
        <v>0</v>
      </c>
      <c r="U251" s="110">
        <v>0</v>
      </c>
      <c r="V251" s="110">
        <v>0</v>
      </c>
      <c r="W251" s="110">
        <v>0</v>
      </c>
      <c r="X251" s="110">
        <v>0</v>
      </c>
      <c r="Y251" s="110">
        <v>0</v>
      </c>
      <c r="Z251" s="110">
        <v>0</v>
      </c>
      <c r="AA251" s="110">
        <v>0</v>
      </c>
      <c r="AB251" s="110">
        <v>0</v>
      </c>
      <c r="AC251" s="110">
        <v>0</v>
      </c>
      <c r="AD251" s="110">
        <v>0</v>
      </c>
      <c r="AE251" s="110">
        <v>0</v>
      </c>
      <c r="AF251" s="110">
        <v>0</v>
      </c>
      <c r="AG251" s="110">
        <v>0</v>
      </c>
      <c r="AH251" s="110">
        <v>0</v>
      </c>
      <c r="AI251" s="110">
        <v>0</v>
      </c>
      <c r="AJ251" s="110">
        <v>0</v>
      </c>
      <c r="AK251" s="110">
        <v>0</v>
      </c>
      <c r="AL251" s="110">
        <v>0</v>
      </c>
      <c r="AM251" s="110">
        <v>0</v>
      </c>
      <c r="AN251" s="110">
        <v>0</v>
      </c>
      <c r="AO251" s="110">
        <v>0</v>
      </c>
      <c r="AP251" s="110">
        <v>0</v>
      </c>
      <c r="AQ251" s="110">
        <v>0</v>
      </c>
      <c r="AR251" s="110">
        <v>0</v>
      </c>
      <c r="AS251" s="110">
        <v>0</v>
      </c>
      <c r="AT251" s="110">
        <v>0</v>
      </c>
      <c r="AU251" s="110">
        <v>0</v>
      </c>
      <c r="AV251" s="110">
        <v>0</v>
      </c>
      <c r="AW251" s="110">
        <v>0</v>
      </c>
      <c r="AX251" s="110">
        <v>0</v>
      </c>
      <c r="AY251" s="110">
        <v>0</v>
      </c>
    </row>
    <row r="252" spans="1:51">
      <c r="A252" s="109"/>
      <c r="B252" s="130">
        <v>44</v>
      </c>
      <c r="C252" s="106">
        <v>0</v>
      </c>
      <c r="D252" s="110">
        <v>0</v>
      </c>
      <c r="E252" s="110">
        <v>0</v>
      </c>
      <c r="F252" s="110">
        <v>0</v>
      </c>
      <c r="G252" s="110">
        <v>0</v>
      </c>
      <c r="H252" s="110">
        <v>0</v>
      </c>
      <c r="I252" s="110">
        <v>0</v>
      </c>
      <c r="J252" s="110">
        <v>0</v>
      </c>
      <c r="K252" s="110">
        <v>0</v>
      </c>
      <c r="L252" s="110">
        <v>0</v>
      </c>
      <c r="M252" s="110">
        <v>0</v>
      </c>
      <c r="N252" s="110">
        <v>0</v>
      </c>
      <c r="O252" s="110">
        <v>0</v>
      </c>
      <c r="P252" s="110">
        <v>0</v>
      </c>
      <c r="Q252" s="110">
        <v>0</v>
      </c>
      <c r="R252" s="110">
        <v>0</v>
      </c>
      <c r="S252" s="110">
        <v>0</v>
      </c>
      <c r="T252" s="110">
        <v>0</v>
      </c>
      <c r="U252" s="110">
        <v>0</v>
      </c>
      <c r="V252" s="110">
        <v>0</v>
      </c>
      <c r="W252" s="110">
        <v>0</v>
      </c>
      <c r="X252" s="110">
        <v>0</v>
      </c>
      <c r="Y252" s="110">
        <v>0</v>
      </c>
      <c r="Z252" s="110">
        <v>0</v>
      </c>
      <c r="AA252" s="110">
        <v>0</v>
      </c>
      <c r="AB252" s="110">
        <v>0</v>
      </c>
      <c r="AC252" s="110">
        <v>0</v>
      </c>
      <c r="AD252" s="110">
        <v>0</v>
      </c>
      <c r="AE252" s="110">
        <v>0</v>
      </c>
      <c r="AF252" s="110">
        <v>0</v>
      </c>
      <c r="AG252" s="110">
        <v>0</v>
      </c>
      <c r="AH252" s="110">
        <v>0</v>
      </c>
      <c r="AI252" s="110">
        <v>0</v>
      </c>
      <c r="AJ252" s="110">
        <v>0</v>
      </c>
      <c r="AK252" s="110">
        <v>0</v>
      </c>
      <c r="AL252" s="110">
        <v>0</v>
      </c>
      <c r="AM252" s="110">
        <v>0</v>
      </c>
      <c r="AN252" s="110">
        <v>0</v>
      </c>
      <c r="AO252" s="110">
        <v>0</v>
      </c>
      <c r="AP252" s="110">
        <v>0</v>
      </c>
      <c r="AQ252" s="110">
        <v>0</v>
      </c>
      <c r="AR252" s="110">
        <v>0</v>
      </c>
      <c r="AS252" s="110">
        <v>0</v>
      </c>
      <c r="AT252" s="110">
        <v>0</v>
      </c>
      <c r="AU252" s="110">
        <v>0</v>
      </c>
      <c r="AV252" s="110">
        <v>0</v>
      </c>
      <c r="AW252" s="110">
        <v>0</v>
      </c>
      <c r="AX252" s="110">
        <v>0</v>
      </c>
      <c r="AY252" s="110">
        <v>0</v>
      </c>
    </row>
    <row r="253" spans="1:51">
      <c r="A253" s="109"/>
      <c r="B253" s="130">
        <v>45</v>
      </c>
      <c r="C253" s="106">
        <v>0</v>
      </c>
      <c r="D253" s="110">
        <v>0</v>
      </c>
      <c r="E253" s="110">
        <v>0</v>
      </c>
      <c r="F253" s="110">
        <v>0</v>
      </c>
      <c r="G253" s="110">
        <v>0</v>
      </c>
      <c r="H253" s="110">
        <v>0</v>
      </c>
      <c r="I253" s="110">
        <v>0</v>
      </c>
      <c r="J253" s="110">
        <v>0</v>
      </c>
      <c r="K253" s="110">
        <v>0</v>
      </c>
      <c r="L253" s="110">
        <v>0</v>
      </c>
      <c r="M253" s="110">
        <v>0</v>
      </c>
      <c r="N253" s="110">
        <v>0</v>
      </c>
      <c r="O253" s="110">
        <v>0</v>
      </c>
      <c r="P253" s="110">
        <v>0</v>
      </c>
      <c r="Q253" s="110">
        <v>0</v>
      </c>
      <c r="R253" s="110">
        <v>0</v>
      </c>
      <c r="S253" s="110">
        <v>0</v>
      </c>
      <c r="T253" s="110">
        <v>0</v>
      </c>
      <c r="U253" s="110">
        <v>0</v>
      </c>
      <c r="V253" s="110">
        <v>0</v>
      </c>
      <c r="W253" s="110">
        <v>0</v>
      </c>
      <c r="X253" s="110">
        <v>0</v>
      </c>
      <c r="Y253" s="110">
        <v>0</v>
      </c>
      <c r="Z253" s="110">
        <v>0</v>
      </c>
      <c r="AA253" s="110">
        <v>0</v>
      </c>
      <c r="AB253" s="110">
        <v>0</v>
      </c>
      <c r="AC253" s="110">
        <v>0</v>
      </c>
      <c r="AD253" s="110">
        <v>0</v>
      </c>
      <c r="AE253" s="110">
        <v>0</v>
      </c>
      <c r="AF253" s="110">
        <v>0</v>
      </c>
      <c r="AG253" s="110">
        <v>0</v>
      </c>
      <c r="AH253" s="110">
        <v>0</v>
      </c>
      <c r="AI253" s="110">
        <v>0</v>
      </c>
      <c r="AJ253" s="110">
        <v>0</v>
      </c>
      <c r="AK253" s="110">
        <v>0</v>
      </c>
      <c r="AL253" s="110">
        <v>0</v>
      </c>
      <c r="AM253" s="110">
        <v>0</v>
      </c>
      <c r="AN253" s="110">
        <v>0</v>
      </c>
      <c r="AO253" s="110">
        <v>0</v>
      </c>
      <c r="AP253" s="110">
        <v>0</v>
      </c>
      <c r="AQ253" s="110">
        <v>0</v>
      </c>
      <c r="AR253" s="110">
        <v>0</v>
      </c>
      <c r="AS253" s="110">
        <v>0</v>
      </c>
      <c r="AT253" s="110">
        <v>0</v>
      </c>
      <c r="AU253" s="110">
        <v>0</v>
      </c>
      <c r="AV253" s="110">
        <v>0</v>
      </c>
      <c r="AW253" s="110">
        <v>0</v>
      </c>
      <c r="AX253" s="110">
        <v>0</v>
      </c>
      <c r="AY253" s="110">
        <v>0</v>
      </c>
    </row>
    <row r="254" spans="1:51">
      <c r="A254" s="109"/>
      <c r="B254" s="130">
        <v>46</v>
      </c>
      <c r="C254" s="106">
        <v>0</v>
      </c>
      <c r="D254" s="110">
        <v>0</v>
      </c>
      <c r="E254" s="110">
        <v>0</v>
      </c>
      <c r="F254" s="110">
        <v>0</v>
      </c>
      <c r="G254" s="110">
        <v>0</v>
      </c>
      <c r="H254" s="110">
        <v>0</v>
      </c>
      <c r="I254" s="110">
        <v>0</v>
      </c>
      <c r="J254" s="110">
        <v>0</v>
      </c>
      <c r="K254" s="110">
        <v>0</v>
      </c>
      <c r="L254" s="110">
        <v>0</v>
      </c>
      <c r="M254" s="110">
        <v>0</v>
      </c>
      <c r="N254" s="110">
        <v>0</v>
      </c>
      <c r="O254" s="110">
        <v>0</v>
      </c>
      <c r="P254" s="110">
        <v>0</v>
      </c>
      <c r="Q254" s="110">
        <v>0</v>
      </c>
      <c r="R254" s="110">
        <v>0</v>
      </c>
      <c r="S254" s="110">
        <v>0</v>
      </c>
      <c r="T254" s="110">
        <v>0</v>
      </c>
      <c r="U254" s="110">
        <v>0</v>
      </c>
      <c r="V254" s="110">
        <v>0</v>
      </c>
      <c r="W254" s="110">
        <v>0</v>
      </c>
      <c r="X254" s="110">
        <v>0</v>
      </c>
      <c r="Y254" s="110">
        <v>0</v>
      </c>
      <c r="Z254" s="110">
        <v>0</v>
      </c>
      <c r="AA254" s="110">
        <v>0</v>
      </c>
      <c r="AB254" s="110">
        <v>0</v>
      </c>
      <c r="AC254" s="110">
        <v>0</v>
      </c>
      <c r="AD254" s="110">
        <v>0</v>
      </c>
      <c r="AE254" s="110">
        <v>0</v>
      </c>
      <c r="AF254" s="110">
        <v>0</v>
      </c>
      <c r="AG254" s="110">
        <v>0</v>
      </c>
      <c r="AH254" s="110">
        <v>0</v>
      </c>
      <c r="AI254" s="110">
        <v>0</v>
      </c>
      <c r="AJ254" s="110">
        <v>0</v>
      </c>
      <c r="AK254" s="110">
        <v>0</v>
      </c>
      <c r="AL254" s="110">
        <v>0</v>
      </c>
      <c r="AM254" s="110">
        <v>0</v>
      </c>
      <c r="AN254" s="110">
        <v>0</v>
      </c>
      <c r="AO254" s="110">
        <v>0</v>
      </c>
      <c r="AP254" s="110">
        <v>0</v>
      </c>
      <c r="AQ254" s="110">
        <v>0</v>
      </c>
      <c r="AR254" s="110">
        <v>0</v>
      </c>
      <c r="AS254" s="110">
        <v>0</v>
      </c>
      <c r="AT254" s="110">
        <v>0</v>
      </c>
      <c r="AU254" s="110">
        <v>0</v>
      </c>
      <c r="AV254" s="110">
        <v>0</v>
      </c>
      <c r="AW254" s="110">
        <v>0</v>
      </c>
      <c r="AX254" s="110">
        <v>0</v>
      </c>
      <c r="AY254" s="110">
        <v>0</v>
      </c>
    </row>
    <row r="255" spans="1:51">
      <c r="A255" s="109"/>
      <c r="B255" s="130">
        <v>47</v>
      </c>
      <c r="C255" s="106">
        <v>0</v>
      </c>
      <c r="D255" s="110">
        <v>0</v>
      </c>
      <c r="E255" s="110">
        <v>0</v>
      </c>
      <c r="F255" s="110">
        <v>0</v>
      </c>
      <c r="G255" s="110">
        <v>0</v>
      </c>
      <c r="H255" s="110">
        <v>0</v>
      </c>
      <c r="I255" s="110">
        <v>0</v>
      </c>
      <c r="J255" s="110">
        <v>0</v>
      </c>
      <c r="K255" s="110">
        <v>0</v>
      </c>
      <c r="L255" s="110">
        <v>0</v>
      </c>
      <c r="M255" s="110">
        <v>0</v>
      </c>
      <c r="N255" s="110">
        <v>0</v>
      </c>
      <c r="O255" s="110">
        <v>0</v>
      </c>
      <c r="P255" s="110">
        <v>0</v>
      </c>
      <c r="Q255" s="110">
        <v>0</v>
      </c>
      <c r="R255" s="110">
        <v>0</v>
      </c>
      <c r="S255" s="110">
        <v>0</v>
      </c>
      <c r="T255" s="110">
        <v>0</v>
      </c>
      <c r="U255" s="110">
        <v>0</v>
      </c>
      <c r="V255" s="110">
        <v>0</v>
      </c>
      <c r="W255" s="110">
        <v>0</v>
      </c>
      <c r="X255" s="110">
        <v>0</v>
      </c>
      <c r="Y255" s="110">
        <v>0</v>
      </c>
      <c r="Z255" s="110">
        <v>0</v>
      </c>
      <c r="AA255" s="110">
        <v>0</v>
      </c>
      <c r="AB255" s="110">
        <v>0</v>
      </c>
      <c r="AC255" s="110">
        <v>0</v>
      </c>
      <c r="AD255" s="110">
        <v>0</v>
      </c>
      <c r="AE255" s="110">
        <v>0</v>
      </c>
      <c r="AF255" s="110">
        <v>0</v>
      </c>
      <c r="AG255" s="110">
        <v>0</v>
      </c>
      <c r="AH255" s="110">
        <v>0</v>
      </c>
      <c r="AI255" s="110">
        <v>0</v>
      </c>
      <c r="AJ255" s="110">
        <v>0</v>
      </c>
      <c r="AK255" s="110">
        <v>0</v>
      </c>
      <c r="AL255" s="110">
        <v>0</v>
      </c>
      <c r="AM255" s="110">
        <v>0</v>
      </c>
      <c r="AN255" s="110">
        <v>0</v>
      </c>
      <c r="AO255" s="110">
        <v>0</v>
      </c>
      <c r="AP255" s="110">
        <v>0</v>
      </c>
      <c r="AQ255" s="110">
        <v>0</v>
      </c>
      <c r="AR255" s="110">
        <v>0</v>
      </c>
      <c r="AS255" s="110">
        <v>0</v>
      </c>
      <c r="AT255" s="110">
        <v>0</v>
      </c>
      <c r="AU255" s="110">
        <v>0</v>
      </c>
      <c r="AV255" s="110">
        <v>0</v>
      </c>
      <c r="AW255" s="110">
        <v>0</v>
      </c>
      <c r="AX255" s="110">
        <v>0</v>
      </c>
      <c r="AY255" s="110">
        <v>0</v>
      </c>
    </row>
    <row r="256" spans="1:51">
      <c r="A256" s="128"/>
      <c r="B256" s="129">
        <v>48</v>
      </c>
      <c r="C256" s="114">
        <v>0</v>
      </c>
      <c r="D256" s="125">
        <v>0</v>
      </c>
      <c r="E256" s="125">
        <v>0</v>
      </c>
      <c r="F256" s="125">
        <v>0</v>
      </c>
      <c r="G256" s="125">
        <v>0</v>
      </c>
      <c r="H256" s="125">
        <v>0</v>
      </c>
      <c r="I256" s="125">
        <v>0</v>
      </c>
      <c r="J256" s="125">
        <v>0</v>
      </c>
      <c r="K256" s="125">
        <v>0</v>
      </c>
      <c r="L256" s="125">
        <v>0</v>
      </c>
      <c r="M256" s="125">
        <v>0</v>
      </c>
      <c r="N256" s="125">
        <v>0</v>
      </c>
      <c r="O256" s="125">
        <v>0</v>
      </c>
      <c r="P256" s="125">
        <v>0</v>
      </c>
      <c r="Q256" s="125">
        <v>0</v>
      </c>
      <c r="R256" s="125">
        <v>0</v>
      </c>
      <c r="S256" s="125">
        <v>0</v>
      </c>
      <c r="T256" s="125">
        <v>0</v>
      </c>
      <c r="U256" s="125">
        <v>0</v>
      </c>
      <c r="V256" s="125">
        <v>0</v>
      </c>
      <c r="W256" s="125">
        <v>0</v>
      </c>
      <c r="X256" s="125">
        <v>0</v>
      </c>
      <c r="Y256" s="125">
        <v>0</v>
      </c>
      <c r="Z256" s="125">
        <v>0</v>
      </c>
      <c r="AA256" s="125">
        <v>0</v>
      </c>
      <c r="AB256" s="125">
        <v>0</v>
      </c>
      <c r="AC256" s="125">
        <v>0</v>
      </c>
      <c r="AD256" s="125">
        <v>0</v>
      </c>
      <c r="AE256" s="125">
        <v>0</v>
      </c>
      <c r="AF256" s="125">
        <v>0</v>
      </c>
      <c r="AG256" s="125">
        <v>0</v>
      </c>
      <c r="AH256" s="125">
        <v>0</v>
      </c>
      <c r="AI256" s="125">
        <v>0</v>
      </c>
      <c r="AJ256" s="125">
        <v>0</v>
      </c>
      <c r="AK256" s="125">
        <v>0</v>
      </c>
      <c r="AL256" s="125">
        <v>0</v>
      </c>
      <c r="AM256" s="125">
        <v>0</v>
      </c>
      <c r="AN256" s="125">
        <v>0</v>
      </c>
      <c r="AO256" s="125">
        <v>0</v>
      </c>
      <c r="AP256" s="125">
        <v>0</v>
      </c>
      <c r="AQ256" s="125">
        <v>0</v>
      </c>
      <c r="AR256" s="125">
        <v>0</v>
      </c>
      <c r="AS256" s="125">
        <v>0</v>
      </c>
      <c r="AT256" s="125">
        <v>0</v>
      </c>
      <c r="AU256" s="125">
        <v>0</v>
      </c>
      <c r="AV256" s="125">
        <v>0</v>
      </c>
      <c r="AW256" s="125">
        <v>0</v>
      </c>
      <c r="AX256" s="125">
        <v>0</v>
      </c>
      <c r="AY256" s="125">
        <v>0</v>
      </c>
    </row>
    <row r="258" spans="1:52">
      <c r="A258" s="102" t="s">
        <v>301</v>
      </c>
    </row>
    <row r="259" spans="1:52">
      <c r="A259" s="137" t="s">
        <v>124</v>
      </c>
      <c r="B259" s="138">
        <v>650</v>
      </c>
      <c r="C259" s="124" t="s">
        <v>293</v>
      </c>
      <c r="D259" s="124">
        <f>E$14*$B$259</f>
        <v>876949.16424465016</v>
      </c>
      <c r="E259" s="124">
        <f t="shared" ref="E259:AX259" si="5">F$14*$B$259</f>
        <v>904339.7111060177</v>
      </c>
      <c r="F259" s="124">
        <f t="shared" si="5"/>
        <v>960023.34459742298</v>
      </c>
      <c r="G259" s="124">
        <f t="shared" si="5"/>
        <v>1010069.0132744784</v>
      </c>
      <c r="H259" s="124">
        <f t="shared" si="5"/>
        <v>1070146.163655211</v>
      </c>
      <c r="I259" s="124">
        <f t="shared" si="5"/>
        <v>1213134.2065998595</v>
      </c>
      <c r="J259" s="124">
        <f t="shared" si="5"/>
        <v>1270377.7373071969</v>
      </c>
      <c r="K259" s="124">
        <f t="shared" si="5"/>
        <v>1267623.739912631</v>
      </c>
      <c r="L259" s="124">
        <f t="shared" si="5"/>
        <v>1270423.0980437575</v>
      </c>
      <c r="M259" s="124">
        <f t="shared" si="5"/>
        <v>1188987.3666414963</v>
      </c>
      <c r="N259" s="124">
        <f t="shared" si="5"/>
        <v>1110951.2222461735</v>
      </c>
      <c r="O259" s="124">
        <f t="shared" si="5"/>
        <v>1069703.3083550876</v>
      </c>
      <c r="P259" s="124">
        <f t="shared" si="5"/>
        <v>1033855.6246753503</v>
      </c>
      <c r="Q259" s="124">
        <f t="shared" si="5"/>
        <v>1046221.6527362077</v>
      </c>
      <c r="R259" s="124">
        <f t="shared" si="5"/>
        <v>1076873.1433474282</v>
      </c>
      <c r="S259" s="124">
        <f t="shared" si="5"/>
        <v>1053803.0097105845</v>
      </c>
      <c r="T259" s="124">
        <f t="shared" si="5"/>
        <v>1064263.6426016032</v>
      </c>
      <c r="U259" s="124">
        <f t="shared" si="5"/>
        <v>962604.01667211892</v>
      </c>
      <c r="V259" s="124">
        <f t="shared" si="5"/>
        <v>955621.22668424051</v>
      </c>
      <c r="W259" s="124">
        <f t="shared" si="5"/>
        <v>924397.43124347692</v>
      </c>
      <c r="X259" s="124">
        <f t="shared" si="5"/>
        <v>963785.37386728241</v>
      </c>
      <c r="Y259" s="124">
        <f t="shared" si="5"/>
        <v>1047896.7022444905</v>
      </c>
      <c r="Z259" s="124">
        <f t="shared" si="5"/>
        <v>1118555.399115043</v>
      </c>
      <c r="AA259" s="124">
        <f t="shared" si="5"/>
        <v>1188878.6383869024</v>
      </c>
      <c r="AB259" s="124">
        <f t="shared" si="5"/>
        <v>1219437.2445750216</v>
      </c>
      <c r="AC259" s="124">
        <f t="shared" si="5"/>
        <v>1378222.1018610662</v>
      </c>
      <c r="AD259" s="124">
        <f t="shared" si="5"/>
        <v>1498797.042530885</v>
      </c>
      <c r="AE259" s="124">
        <f t="shared" si="5"/>
        <v>1584463.0720506501</v>
      </c>
      <c r="AF259" s="124">
        <f t="shared" si="5"/>
        <v>1653452.6849562088</v>
      </c>
      <c r="AG259" s="124">
        <f t="shared" si="5"/>
        <v>1653384.0056400229</v>
      </c>
      <c r="AH259" s="124">
        <f t="shared" si="5"/>
        <v>1679493.2196474157</v>
      </c>
      <c r="AI259" s="124">
        <f t="shared" si="5"/>
        <v>1717369.5902391572</v>
      </c>
      <c r="AJ259" s="124">
        <f t="shared" si="5"/>
        <v>1736312.2742920558</v>
      </c>
      <c r="AK259" s="124">
        <f t="shared" si="5"/>
        <v>1635061.5308805176</v>
      </c>
      <c r="AL259" s="124">
        <f t="shared" si="5"/>
        <v>1603386.8151924945</v>
      </c>
      <c r="AM259" s="124">
        <f t="shared" si="5"/>
        <v>1554352.1018253583</v>
      </c>
      <c r="AN259" s="124">
        <f t="shared" si="5"/>
        <v>1490849.9522628884</v>
      </c>
      <c r="AO259" s="124">
        <f t="shared" si="5"/>
        <v>1614124.4611906155</v>
      </c>
      <c r="AP259" s="124">
        <f t="shared" si="5"/>
        <v>1715440.1541986258</v>
      </c>
      <c r="AQ259" s="124">
        <f t="shared" si="5"/>
        <v>1767220.510088312</v>
      </c>
      <c r="AR259" s="124">
        <f t="shared" si="5"/>
        <v>1802547.0415942951</v>
      </c>
      <c r="AS259" s="124">
        <f t="shared" si="5"/>
        <v>1721966.3880185236</v>
      </c>
      <c r="AT259" s="124">
        <f t="shared" si="5"/>
        <v>1508037.6051426276</v>
      </c>
      <c r="AU259" s="124">
        <f t="shared" si="5"/>
        <v>1480772.5114725041</v>
      </c>
      <c r="AV259" s="124">
        <f t="shared" si="5"/>
        <v>1467657.0978834846</v>
      </c>
      <c r="AW259" s="124">
        <f t="shared" si="5"/>
        <v>1517117.6722475346</v>
      </c>
      <c r="AX259" s="124">
        <f t="shared" si="5"/>
        <v>1574820.0596412022</v>
      </c>
      <c r="AY259" s="124">
        <f>AZ$14*$B$259</f>
        <v>1562552.5818466737</v>
      </c>
      <c r="AZ259" s="139">
        <f>SUM($D259:$AY259)</f>
        <v>63786321.656546861</v>
      </c>
    </row>
    <row r="260" spans="1:52">
      <c r="A260" s="140" t="s">
        <v>302</v>
      </c>
      <c r="B260" s="114">
        <v>60</v>
      </c>
      <c r="C260" s="125" t="s">
        <v>293</v>
      </c>
      <c r="D260" s="125">
        <f>(D$175-D$176+D$177-D$178+D$179-D$180+D$181-D$182)*$B$260</f>
        <v>2073950.8463774167</v>
      </c>
      <c r="E260" s="125">
        <f t="shared" ref="E260:AY260" si="6">(E$175-E$176+E$177-E$178+E$179-E$180+E$181-E$182)*$B$260</f>
        <v>2117802.4882055982</v>
      </c>
      <c r="F260" s="125">
        <f t="shared" si="6"/>
        <v>2064182.4604986995</v>
      </c>
      <c r="G260" s="125">
        <f t="shared" si="6"/>
        <v>2081402.8603131247</v>
      </c>
      <c r="H260" s="125">
        <f t="shared" si="6"/>
        <v>2072137.2772010574</v>
      </c>
      <c r="I260" s="125">
        <f t="shared" si="6"/>
        <v>2032538.3809292438</v>
      </c>
      <c r="J260" s="125">
        <f t="shared" si="6"/>
        <v>1986334.3627101046</v>
      </c>
      <c r="K260" s="125">
        <f t="shared" si="6"/>
        <v>2026488.5778542189</v>
      </c>
      <c r="L260" s="125">
        <f t="shared" si="6"/>
        <v>2086110.1755651915</v>
      </c>
      <c r="M260" s="125">
        <f t="shared" si="6"/>
        <v>2049887.3200023235</v>
      </c>
      <c r="N260" s="125">
        <f t="shared" si="6"/>
        <v>2068430.6564080454</v>
      </c>
      <c r="O260" s="125">
        <f t="shared" si="6"/>
        <v>2047338.1561518384</v>
      </c>
      <c r="P260" s="125">
        <f t="shared" si="6"/>
        <v>2141847.1731068906</v>
      </c>
      <c r="Q260" s="125">
        <f t="shared" si="6"/>
        <v>2167105.6935935807</v>
      </c>
      <c r="R260" s="125">
        <f t="shared" si="6"/>
        <v>2177116.3252294678</v>
      </c>
      <c r="S260" s="125">
        <f t="shared" si="6"/>
        <v>2145285.8760267147</v>
      </c>
      <c r="T260" s="125">
        <f t="shared" si="6"/>
        <v>2078680.2791444678</v>
      </c>
      <c r="U260" s="125">
        <f t="shared" si="6"/>
        <v>2096884.2446148812</v>
      </c>
      <c r="V260" s="125">
        <f t="shared" si="6"/>
        <v>2081508.8098445316</v>
      </c>
      <c r="W260" s="125">
        <f t="shared" si="6"/>
        <v>2108631.0063467561</v>
      </c>
      <c r="X260" s="125">
        <f t="shared" si="6"/>
        <v>2140395.1962584048</v>
      </c>
      <c r="Y260" s="125">
        <f t="shared" si="6"/>
        <v>2125071.07363897</v>
      </c>
      <c r="Z260" s="125">
        <f t="shared" si="6"/>
        <v>2136488.7323893807</v>
      </c>
      <c r="AA260" s="125">
        <f t="shared" si="6"/>
        <v>2091657.3564565936</v>
      </c>
      <c r="AB260" s="125">
        <f t="shared" si="6"/>
        <v>2144036.5620392286</v>
      </c>
      <c r="AC260" s="125">
        <f t="shared" si="6"/>
        <v>2134959.4982897476</v>
      </c>
      <c r="AD260" s="125">
        <f t="shared" si="6"/>
        <v>2119569.5037663803</v>
      </c>
      <c r="AE260" s="125">
        <f t="shared" si="6"/>
        <v>2111001.8702722471</v>
      </c>
      <c r="AF260" s="125">
        <f t="shared" si="6"/>
        <v>2104813.5983117344</v>
      </c>
      <c r="AG260" s="125">
        <f t="shared" si="6"/>
        <v>2093899.9379409207</v>
      </c>
      <c r="AH260" s="125">
        <f t="shared" si="6"/>
        <v>2144589.8566479306</v>
      </c>
      <c r="AI260" s="125">
        <f t="shared" si="6"/>
        <v>2104553.5762856165</v>
      </c>
      <c r="AJ260" s="125">
        <f t="shared" si="6"/>
        <v>1979505.0208345798</v>
      </c>
      <c r="AK260" s="125">
        <f t="shared" si="6"/>
        <v>2051671.2433033367</v>
      </c>
      <c r="AL260" s="125">
        <f t="shared" si="6"/>
        <v>1995375.0632130008</v>
      </c>
      <c r="AM260" s="125">
        <f t="shared" si="6"/>
        <v>2008061.3444468903</v>
      </c>
      <c r="AN260" s="125">
        <f t="shared" si="6"/>
        <v>2158283.0813295799</v>
      </c>
      <c r="AO260" s="125">
        <f t="shared" si="6"/>
        <v>2110603.8958900976</v>
      </c>
      <c r="AP260" s="125">
        <f t="shared" si="6"/>
        <v>2123931.6780739729</v>
      </c>
      <c r="AQ260" s="125">
        <f t="shared" si="6"/>
        <v>2126111.9529149253</v>
      </c>
      <c r="AR260" s="125">
        <f t="shared" si="6"/>
        <v>1913451.042314373</v>
      </c>
      <c r="AS260" s="125">
        <f t="shared" si="6"/>
        <v>1875589.2564905982</v>
      </c>
      <c r="AT260" s="125">
        <f t="shared" si="6"/>
        <v>1991336.5287560653</v>
      </c>
      <c r="AU260" s="125">
        <f t="shared" si="6"/>
        <v>1891673.3066333074</v>
      </c>
      <c r="AV260" s="125">
        <f t="shared" si="6"/>
        <v>2093943.9601953707</v>
      </c>
      <c r="AW260" s="125">
        <f t="shared" si="6"/>
        <v>2096698.3687156122</v>
      </c>
      <c r="AX260" s="125">
        <f t="shared" si="6"/>
        <v>2138831.9944946584</v>
      </c>
      <c r="AY260" s="125">
        <f t="shared" si="6"/>
        <v>2138284.3770603072</v>
      </c>
      <c r="AZ260" s="141">
        <f>SUM($D260:$AY260)</f>
        <v>99848051.847088039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38"/>
  <sheetViews>
    <sheetView workbookViewId="0"/>
  </sheetViews>
  <sheetFormatPr baseColWidth="10" defaultColWidth="8.83203125" defaultRowHeight="12" x14ac:dyDescent="0"/>
  <cols>
    <col min="1" max="16384" width="8.83203125" style="100"/>
  </cols>
  <sheetData>
    <row r="2" spans="1:99">
      <c r="B2" s="102" t="s">
        <v>272</v>
      </c>
    </row>
    <row r="3" spans="1:99">
      <c r="B3" s="103" t="s">
        <v>283</v>
      </c>
    </row>
    <row r="4" spans="1:99">
      <c r="A4" s="101"/>
      <c r="B4" s="101"/>
      <c r="C4" s="99" t="s">
        <v>274</v>
      </c>
      <c r="D4" s="99" t="s">
        <v>92</v>
      </c>
      <c r="E4" s="101"/>
      <c r="F4" s="101"/>
      <c r="G4" s="101"/>
      <c r="H4" s="101"/>
      <c r="I4" s="101"/>
      <c r="J4" s="101"/>
      <c r="K4" s="101"/>
      <c r="L4" s="99" t="s">
        <v>93</v>
      </c>
      <c r="M4" s="101"/>
      <c r="N4" s="101"/>
      <c r="O4" s="101"/>
      <c r="P4" s="101"/>
      <c r="Q4" s="101"/>
      <c r="R4" s="101"/>
      <c r="S4" s="101"/>
      <c r="T4" s="99" t="s">
        <v>94</v>
      </c>
      <c r="U4" s="101"/>
      <c r="V4" s="101"/>
      <c r="W4" s="101"/>
      <c r="X4" s="101"/>
      <c r="Y4" s="101"/>
      <c r="Z4" s="101"/>
      <c r="AA4" s="101"/>
      <c r="AB4" s="99" t="s">
        <v>95</v>
      </c>
      <c r="AC4" s="101"/>
      <c r="AD4" s="101"/>
      <c r="AE4" s="101"/>
      <c r="AF4" s="101"/>
      <c r="AG4" s="101"/>
      <c r="AH4" s="101"/>
      <c r="AI4" s="101"/>
      <c r="AJ4" s="99" t="s">
        <v>96</v>
      </c>
      <c r="AK4" s="101"/>
      <c r="AL4" s="101"/>
      <c r="AM4" s="101"/>
      <c r="AN4" s="101"/>
      <c r="AO4" s="101"/>
      <c r="AP4" s="101"/>
      <c r="AQ4" s="101"/>
      <c r="AR4" s="99" t="s">
        <v>97</v>
      </c>
      <c r="AS4" s="101"/>
      <c r="AT4" s="101"/>
      <c r="AU4" s="101"/>
      <c r="AV4" s="101"/>
      <c r="AW4" s="101"/>
      <c r="AX4" s="101"/>
      <c r="AY4" s="101"/>
      <c r="AZ4" s="99" t="s">
        <v>98</v>
      </c>
      <c r="BA4" s="101"/>
      <c r="BB4" s="101"/>
      <c r="BC4" s="101"/>
      <c r="BD4" s="101"/>
      <c r="BE4" s="101"/>
      <c r="BF4" s="101"/>
      <c r="BG4" s="101"/>
      <c r="BH4" s="99" t="s">
        <v>99</v>
      </c>
      <c r="BI4" s="101"/>
      <c r="BJ4" s="101"/>
      <c r="BK4" s="101"/>
      <c r="BL4" s="101"/>
      <c r="BM4" s="101"/>
      <c r="BN4" s="101"/>
      <c r="BO4" s="101"/>
      <c r="BP4" s="99" t="s">
        <v>100</v>
      </c>
      <c r="BQ4" s="101"/>
      <c r="BR4" s="101"/>
      <c r="BS4" s="101"/>
      <c r="BT4" s="101"/>
      <c r="BU4" s="101"/>
      <c r="BV4" s="101"/>
      <c r="BW4" s="101"/>
      <c r="BX4" s="99" t="s">
        <v>101</v>
      </c>
      <c r="BY4" s="101"/>
      <c r="BZ4" s="101"/>
      <c r="CA4" s="101"/>
      <c r="CB4" s="101"/>
      <c r="CC4" s="101"/>
      <c r="CD4" s="101"/>
      <c r="CE4" s="101"/>
      <c r="CF4" s="99" t="s">
        <v>102</v>
      </c>
      <c r="CG4" s="101"/>
      <c r="CH4" s="101"/>
      <c r="CI4" s="101"/>
      <c r="CJ4" s="101"/>
      <c r="CK4" s="101"/>
      <c r="CL4" s="101"/>
      <c r="CM4" s="101"/>
      <c r="CN4" s="99" t="s">
        <v>103</v>
      </c>
      <c r="CO4" s="101"/>
      <c r="CP4" s="101"/>
      <c r="CQ4" s="101"/>
      <c r="CR4" s="101"/>
      <c r="CS4" s="101"/>
      <c r="CT4" s="101"/>
      <c r="CU4" s="101"/>
    </row>
    <row r="5" spans="1:99">
      <c r="B5" s="99" t="s">
        <v>167</v>
      </c>
      <c r="C5" s="99" t="s">
        <v>275</v>
      </c>
      <c r="D5" s="99">
        <v>1</v>
      </c>
      <c r="E5" s="99"/>
      <c r="F5" s="99">
        <v>2</v>
      </c>
      <c r="G5" s="99"/>
      <c r="H5" s="99">
        <v>3</v>
      </c>
      <c r="I5" s="99"/>
      <c r="J5" s="99">
        <v>4</v>
      </c>
      <c r="K5" s="99"/>
      <c r="L5" s="99">
        <v>1</v>
      </c>
      <c r="M5" s="99"/>
      <c r="N5" s="99">
        <v>2</v>
      </c>
      <c r="O5" s="99"/>
      <c r="P5" s="99">
        <v>3</v>
      </c>
      <c r="Q5" s="99"/>
      <c r="R5" s="99">
        <v>4</v>
      </c>
      <c r="S5" s="99"/>
      <c r="T5" s="99">
        <v>1</v>
      </c>
      <c r="U5" s="99"/>
      <c r="V5" s="99">
        <v>2</v>
      </c>
      <c r="W5" s="99"/>
      <c r="X5" s="99">
        <v>3</v>
      </c>
      <c r="Y5" s="99"/>
      <c r="Z5" s="99">
        <v>4</v>
      </c>
      <c r="AA5" s="99"/>
      <c r="AB5" s="99">
        <v>1</v>
      </c>
      <c r="AC5" s="99"/>
      <c r="AD5" s="99">
        <v>2</v>
      </c>
      <c r="AE5" s="99"/>
      <c r="AF5" s="99">
        <v>3</v>
      </c>
      <c r="AG5" s="99"/>
      <c r="AH5" s="99">
        <v>4</v>
      </c>
      <c r="AI5" s="99"/>
      <c r="AJ5" s="99">
        <v>1</v>
      </c>
      <c r="AK5" s="99"/>
      <c r="AL5" s="99">
        <v>2</v>
      </c>
      <c r="AM5" s="99"/>
      <c r="AN5" s="99">
        <v>3</v>
      </c>
      <c r="AO5" s="99"/>
      <c r="AP5" s="99">
        <v>4</v>
      </c>
      <c r="AQ5" s="99"/>
      <c r="AR5" s="99">
        <v>1</v>
      </c>
      <c r="AS5" s="99"/>
      <c r="AT5" s="99">
        <v>2</v>
      </c>
      <c r="AU5" s="99"/>
      <c r="AV5" s="99">
        <v>3</v>
      </c>
      <c r="AW5" s="99"/>
      <c r="AX5" s="99">
        <v>4</v>
      </c>
      <c r="AY5" s="99"/>
      <c r="AZ5" s="99">
        <v>1</v>
      </c>
      <c r="BA5" s="99"/>
      <c r="BB5" s="99">
        <v>2</v>
      </c>
      <c r="BC5" s="99"/>
      <c r="BD5" s="99">
        <v>3</v>
      </c>
      <c r="BE5" s="99"/>
      <c r="BF5" s="99">
        <v>4</v>
      </c>
      <c r="BG5" s="99"/>
      <c r="BH5" s="99">
        <v>1</v>
      </c>
      <c r="BI5" s="99"/>
      <c r="BJ5" s="99">
        <v>2</v>
      </c>
      <c r="BK5" s="99"/>
      <c r="BL5" s="99">
        <v>3</v>
      </c>
      <c r="BM5" s="99"/>
      <c r="BN5" s="99">
        <v>4</v>
      </c>
      <c r="BO5" s="99"/>
      <c r="BP5" s="99">
        <v>1</v>
      </c>
      <c r="BQ5" s="99"/>
      <c r="BR5" s="99">
        <v>2</v>
      </c>
      <c r="BS5" s="99"/>
      <c r="BT5" s="99">
        <v>3</v>
      </c>
      <c r="BU5" s="99"/>
      <c r="BV5" s="99">
        <v>4</v>
      </c>
      <c r="BW5" s="99"/>
      <c r="BX5" s="99">
        <v>1</v>
      </c>
      <c r="BY5" s="99"/>
      <c r="BZ5" s="99">
        <v>2</v>
      </c>
      <c r="CA5" s="99"/>
      <c r="CB5" s="99">
        <v>3</v>
      </c>
      <c r="CC5" s="99"/>
      <c r="CD5" s="99">
        <v>4</v>
      </c>
      <c r="CE5" s="99"/>
      <c r="CF5" s="99">
        <v>1</v>
      </c>
      <c r="CG5" s="99"/>
      <c r="CH5" s="99">
        <v>2</v>
      </c>
      <c r="CI5" s="99"/>
      <c r="CJ5" s="99">
        <v>3</v>
      </c>
      <c r="CK5" s="99"/>
      <c r="CL5" s="99">
        <v>4</v>
      </c>
      <c r="CM5" s="99"/>
      <c r="CN5" s="99">
        <v>1</v>
      </c>
      <c r="CO5" s="99"/>
      <c r="CP5" s="99">
        <v>2</v>
      </c>
      <c r="CQ5" s="99"/>
      <c r="CR5" s="99">
        <v>3</v>
      </c>
      <c r="CS5" s="99"/>
      <c r="CT5" s="99">
        <v>4</v>
      </c>
      <c r="CU5" s="99"/>
    </row>
    <row r="6" spans="1:99">
      <c r="B6" s="99" t="s">
        <v>126</v>
      </c>
      <c r="C6" s="99" t="s">
        <v>172</v>
      </c>
      <c r="D6" s="100">
        <v>23</v>
      </c>
      <c r="E6" s="100">
        <v>13303.199999999999</v>
      </c>
      <c r="F6" s="100">
        <v>23</v>
      </c>
      <c r="G6" s="100">
        <v>13303.199999999999</v>
      </c>
      <c r="H6" s="100">
        <v>25</v>
      </c>
      <c r="I6" s="100">
        <v>14460</v>
      </c>
      <c r="J6" s="100">
        <v>15</v>
      </c>
      <c r="K6" s="100">
        <v>8676</v>
      </c>
      <c r="L6" s="100">
        <v>5</v>
      </c>
      <c r="M6" s="100">
        <v>2892</v>
      </c>
      <c r="N6" s="100">
        <v>7</v>
      </c>
      <c r="O6" s="100">
        <v>4048.7999999999997</v>
      </c>
      <c r="P6" s="100">
        <v>6</v>
      </c>
      <c r="Q6" s="100">
        <v>3470.3999999999996</v>
      </c>
      <c r="R6" s="100">
        <v>7</v>
      </c>
      <c r="S6" s="100">
        <v>4048.7999999999997</v>
      </c>
      <c r="T6" s="100">
        <v>14</v>
      </c>
      <c r="U6" s="100">
        <v>8097.5999999999995</v>
      </c>
      <c r="V6" s="100">
        <v>17</v>
      </c>
      <c r="W6" s="100">
        <v>9832.7999999999993</v>
      </c>
      <c r="X6" s="100">
        <v>16</v>
      </c>
      <c r="Y6" s="100">
        <v>9254.4</v>
      </c>
      <c r="Z6" s="100">
        <v>15</v>
      </c>
      <c r="AA6" s="100">
        <v>8676</v>
      </c>
      <c r="AB6" s="100">
        <v>19</v>
      </c>
      <c r="AC6" s="100">
        <v>10989.6</v>
      </c>
      <c r="AD6" s="100">
        <v>20</v>
      </c>
      <c r="AE6" s="100">
        <v>11568</v>
      </c>
      <c r="AF6" s="100">
        <v>20</v>
      </c>
      <c r="AG6" s="100">
        <v>11568</v>
      </c>
      <c r="AH6" s="100">
        <v>21</v>
      </c>
      <c r="AI6" s="100">
        <v>12146.4</v>
      </c>
      <c r="AJ6" s="100">
        <v>6</v>
      </c>
      <c r="AK6" s="100">
        <v>3470.3999999999996</v>
      </c>
      <c r="AL6" s="100">
        <v>6</v>
      </c>
      <c r="AM6" s="100">
        <v>3470.3999999999996</v>
      </c>
      <c r="AN6" s="100">
        <v>5</v>
      </c>
      <c r="AO6" s="100">
        <v>2892</v>
      </c>
      <c r="AP6" s="100">
        <v>4</v>
      </c>
      <c r="AQ6" s="100">
        <v>2313.6</v>
      </c>
      <c r="AR6" s="100">
        <v>38</v>
      </c>
      <c r="AS6" s="100">
        <v>21979.200000000001</v>
      </c>
      <c r="AT6" s="100">
        <v>42</v>
      </c>
      <c r="AU6" s="100">
        <v>24292.799999999999</v>
      </c>
      <c r="AV6" s="100">
        <v>45</v>
      </c>
      <c r="AW6" s="100">
        <v>26028</v>
      </c>
      <c r="AX6" s="100">
        <v>35</v>
      </c>
      <c r="AY6" s="100">
        <v>20244</v>
      </c>
      <c r="AZ6" s="100">
        <v>12</v>
      </c>
      <c r="BA6" s="100">
        <v>6940.7999999999993</v>
      </c>
      <c r="BB6" s="100">
        <v>10</v>
      </c>
      <c r="BC6" s="100">
        <v>5784</v>
      </c>
      <c r="BD6" s="100">
        <v>9</v>
      </c>
      <c r="BE6" s="100">
        <v>5205.5999999999995</v>
      </c>
      <c r="BF6" s="100">
        <v>16</v>
      </c>
      <c r="BG6" s="100">
        <v>9254.4</v>
      </c>
      <c r="BH6" s="100">
        <v>3</v>
      </c>
      <c r="BI6" s="100">
        <v>1735.1999999999998</v>
      </c>
      <c r="BJ6" s="100">
        <v>3</v>
      </c>
      <c r="BK6" s="100">
        <v>1735.1999999999998</v>
      </c>
      <c r="BL6" s="100">
        <v>6</v>
      </c>
      <c r="BM6" s="100">
        <v>3470.3999999999996</v>
      </c>
      <c r="BN6" s="100">
        <v>6</v>
      </c>
      <c r="BO6" s="100">
        <v>3470.3999999999996</v>
      </c>
      <c r="BP6" s="100">
        <v>6</v>
      </c>
      <c r="BQ6" s="100">
        <v>3470.3999999999996</v>
      </c>
      <c r="BR6" s="100">
        <v>5</v>
      </c>
      <c r="BS6" s="100">
        <v>2892</v>
      </c>
      <c r="BT6" s="100">
        <v>8</v>
      </c>
      <c r="BU6" s="100">
        <v>4627.2</v>
      </c>
      <c r="BV6" s="100">
        <v>8</v>
      </c>
      <c r="BW6" s="100">
        <v>4627.2</v>
      </c>
      <c r="BX6" s="100">
        <v>16</v>
      </c>
      <c r="BY6" s="100">
        <v>9254.4</v>
      </c>
      <c r="BZ6" s="100">
        <v>20</v>
      </c>
      <c r="CA6" s="100">
        <v>11568</v>
      </c>
      <c r="CB6" s="100">
        <v>11</v>
      </c>
      <c r="CC6" s="100">
        <v>6362.4</v>
      </c>
      <c r="CD6" s="100">
        <v>11</v>
      </c>
      <c r="CE6" s="100">
        <v>6362.4</v>
      </c>
      <c r="CF6" s="100">
        <v>6</v>
      </c>
      <c r="CG6" s="100">
        <v>3470.3999999999996</v>
      </c>
      <c r="CH6" s="100">
        <v>7</v>
      </c>
      <c r="CI6" s="100">
        <v>4048.7999999999997</v>
      </c>
      <c r="CJ6" s="100">
        <v>8</v>
      </c>
      <c r="CK6" s="100">
        <v>4627.2</v>
      </c>
      <c r="CL6" s="100">
        <v>7</v>
      </c>
      <c r="CM6" s="100">
        <v>4048.7999999999997</v>
      </c>
      <c r="CN6" s="100">
        <v>9</v>
      </c>
      <c r="CO6" s="100">
        <v>5205.5999999999995</v>
      </c>
      <c r="CP6" s="100">
        <v>13</v>
      </c>
      <c r="CQ6" s="100">
        <v>7519.2</v>
      </c>
      <c r="CR6" s="100">
        <v>11</v>
      </c>
      <c r="CS6" s="100">
        <v>6362.4</v>
      </c>
      <c r="CT6" s="100">
        <v>8</v>
      </c>
      <c r="CU6" s="100">
        <v>4627.2</v>
      </c>
    </row>
    <row r="7" spans="1:99">
      <c r="C7" s="99" t="s">
        <v>173</v>
      </c>
      <c r="D7" s="100">
        <v>21</v>
      </c>
      <c r="E7" s="100">
        <v>16556.399999999998</v>
      </c>
      <c r="F7" s="100">
        <v>21</v>
      </c>
      <c r="G7" s="100">
        <v>16556.399999999998</v>
      </c>
      <c r="H7" s="100">
        <v>23</v>
      </c>
      <c r="I7" s="100">
        <v>18133.2</v>
      </c>
      <c r="J7" s="100">
        <v>15</v>
      </c>
      <c r="K7" s="100">
        <v>11826</v>
      </c>
      <c r="L7" s="100">
        <v>4</v>
      </c>
      <c r="M7" s="100">
        <v>3153.6</v>
      </c>
      <c r="N7" s="100">
        <v>7</v>
      </c>
      <c r="O7" s="100">
        <v>5518.8</v>
      </c>
      <c r="P7" s="100">
        <v>7</v>
      </c>
      <c r="Q7" s="100">
        <v>5518.8</v>
      </c>
      <c r="R7" s="100">
        <v>8</v>
      </c>
      <c r="S7" s="100">
        <v>6307.2</v>
      </c>
      <c r="T7" s="100">
        <v>15</v>
      </c>
      <c r="U7" s="100">
        <v>11826</v>
      </c>
      <c r="V7" s="100">
        <v>16</v>
      </c>
      <c r="W7" s="100">
        <v>12614.4</v>
      </c>
      <c r="X7" s="100">
        <v>15</v>
      </c>
      <c r="Y7" s="100">
        <v>11826</v>
      </c>
      <c r="Z7" s="100">
        <v>16</v>
      </c>
      <c r="AA7" s="100">
        <v>12614.4</v>
      </c>
      <c r="AB7" s="100">
        <v>18</v>
      </c>
      <c r="AC7" s="100">
        <v>14191.199999999999</v>
      </c>
      <c r="AD7" s="100">
        <v>23</v>
      </c>
      <c r="AE7" s="100">
        <v>18133.2</v>
      </c>
      <c r="AF7" s="100">
        <v>20</v>
      </c>
      <c r="AG7" s="100">
        <v>15768</v>
      </c>
      <c r="AH7" s="100">
        <v>23</v>
      </c>
      <c r="AI7" s="100">
        <v>18133.2</v>
      </c>
      <c r="AJ7" s="100">
        <v>6</v>
      </c>
      <c r="AK7" s="100">
        <v>4730.3999999999996</v>
      </c>
      <c r="AL7" s="100">
        <v>6</v>
      </c>
      <c r="AM7" s="100">
        <v>4730.3999999999996</v>
      </c>
      <c r="AN7" s="100">
        <v>5</v>
      </c>
      <c r="AO7" s="100">
        <v>3942</v>
      </c>
      <c r="AP7" s="100">
        <v>5</v>
      </c>
      <c r="AQ7" s="100">
        <v>3942</v>
      </c>
      <c r="AR7" s="100">
        <v>37</v>
      </c>
      <c r="AS7" s="100">
        <v>29170.799999999999</v>
      </c>
      <c r="AT7" s="100">
        <v>40</v>
      </c>
      <c r="AU7" s="100">
        <v>31536</v>
      </c>
      <c r="AV7" s="100">
        <v>41</v>
      </c>
      <c r="AW7" s="100">
        <v>32324.399999999998</v>
      </c>
      <c r="AX7" s="100">
        <v>37</v>
      </c>
      <c r="AY7" s="100">
        <v>29170.799999999999</v>
      </c>
      <c r="AZ7" s="100">
        <v>11</v>
      </c>
      <c r="BA7" s="100">
        <v>8672.4</v>
      </c>
      <c r="BB7" s="100">
        <v>9</v>
      </c>
      <c r="BC7" s="100">
        <v>7095.5999999999995</v>
      </c>
      <c r="BD7" s="100">
        <v>9</v>
      </c>
      <c r="BE7" s="100">
        <v>7095.5999999999995</v>
      </c>
      <c r="BF7" s="100">
        <v>16</v>
      </c>
      <c r="BG7" s="100">
        <v>12614.4</v>
      </c>
      <c r="BH7" s="100">
        <v>3</v>
      </c>
      <c r="BI7" s="100">
        <v>2365.1999999999998</v>
      </c>
      <c r="BJ7" s="100">
        <v>3</v>
      </c>
      <c r="BK7" s="100">
        <v>2365.1999999999998</v>
      </c>
      <c r="BL7" s="100">
        <v>6</v>
      </c>
      <c r="BM7" s="100">
        <v>4730.3999999999996</v>
      </c>
      <c r="BN7" s="100">
        <v>6</v>
      </c>
      <c r="BO7" s="100">
        <v>4730.3999999999996</v>
      </c>
      <c r="BP7" s="100">
        <v>6</v>
      </c>
      <c r="BQ7" s="100">
        <v>4730.3999999999996</v>
      </c>
      <c r="BR7" s="100">
        <v>5</v>
      </c>
      <c r="BS7" s="100">
        <v>3942</v>
      </c>
      <c r="BT7" s="100">
        <v>7</v>
      </c>
      <c r="BU7" s="100">
        <v>5518.8</v>
      </c>
      <c r="BV7" s="100">
        <v>8</v>
      </c>
      <c r="BW7" s="100">
        <v>6307.2</v>
      </c>
      <c r="BX7" s="100">
        <v>17</v>
      </c>
      <c r="BY7" s="100">
        <v>13402.8</v>
      </c>
      <c r="BZ7" s="100">
        <v>18</v>
      </c>
      <c r="CA7" s="100">
        <v>14191.199999999999</v>
      </c>
      <c r="CB7" s="100">
        <v>10</v>
      </c>
      <c r="CC7" s="100">
        <v>7884</v>
      </c>
      <c r="CD7" s="100">
        <v>11</v>
      </c>
      <c r="CE7" s="100">
        <v>8672.4</v>
      </c>
      <c r="CF7" s="100">
        <v>5</v>
      </c>
      <c r="CG7" s="100">
        <v>3942</v>
      </c>
      <c r="CH7" s="100">
        <v>6</v>
      </c>
      <c r="CI7" s="100">
        <v>4730.3999999999996</v>
      </c>
      <c r="CJ7" s="100">
        <v>7</v>
      </c>
      <c r="CK7" s="100">
        <v>5518.8</v>
      </c>
      <c r="CL7" s="100">
        <v>7</v>
      </c>
      <c r="CM7" s="100">
        <v>5518.8</v>
      </c>
      <c r="CN7" s="100">
        <v>10</v>
      </c>
      <c r="CO7" s="100">
        <v>7884</v>
      </c>
      <c r="CP7" s="100">
        <v>13</v>
      </c>
      <c r="CQ7" s="100">
        <v>10249.199999999999</v>
      </c>
      <c r="CR7" s="100">
        <v>11</v>
      </c>
      <c r="CS7" s="100">
        <v>8672.4</v>
      </c>
      <c r="CT7" s="100">
        <v>10</v>
      </c>
      <c r="CU7" s="100">
        <v>7884</v>
      </c>
    </row>
    <row r="8" spans="1:99">
      <c r="C8" s="99" t="s">
        <v>174</v>
      </c>
      <c r="D8" s="100">
        <v>21</v>
      </c>
      <c r="E8" s="100">
        <v>6501.5999999999995</v>
      </c>
      <c r="F8" s="100">
        <v>25</v>
      </c>
      <c r="G8" s="100">
        <v>7739.9999999999991</v>
      </c>
      <c r="H8" s="100">
        <v>29</v>
      </c>
      <c r="I8" s="100">
        <v>8978.4</v>
      </c>
      <c r="J8" s="100">
        <v>18</v>
      </c>
      <c r="K8" s="100">
        <v>5572.7999999999993</v>
      </c>
      <c r="L8" s="100">
        <v>5</v>
      </c>
      <c r="M8" s="100">
        <v>1547.9999999999998</v>
      </c>
      <c r="N8" s="100">
        <v>7</v>
      </c>
      <c r="O8" s="100">
        <v>2167.1999999999998</v>
      </c>
      <c r="P8" s="100">
        <v>7</v>
      </c>
      <c r="Q8" s="100">
        <v>2167.1999999999998</v>
      </c>
      <c r="R8" s="100">
        <v>8</v>
      </c>
      <c r="S8" s="100">
        <v>2476.7999999999997</v>
      </c>
      <c r="T8" s="100">
        <v>16</v>
      </c>
      <c r="U8" s="100">
        <v>4953.5999999999995</v>
      </c>
      <c r="V8" s="100">
        <v>17</v>
      </c>
      <c r="W8" s="100">
        <v>5263.2</v>
      </c>
      <c r="X8" s="100">
        <v>18</v>
      </c>
      <c r="Y8" s="100">
        <v>5572.7999999999993</v>
      </c>
      <c r="Z8" s="100">
        <v>15</v>
      </c>
      <c r="AA8" s="100">
        <v>4643.9999999999991</v>
      </c>
      <c r="AB8" s="100">
        <v>18</v>
      </c>
      <c r="AC8" s="100">
        <v>5572.7999999999993</v>
      </c>
      <c r="AD8" s="100">
        <v>24</v>
      </c>
      <c r="AE8" s="100">
        <v>7430.4</v>
      </c>
      <c r="AF8" s="100">
        <v>21</v>
      </c>
      <c r="AG8" s="100">
        <v>6501.5999999999995</v>
      </c>
      <c r="AH8" s="100">
        <v>24</v>
      </c>
      <c r="AI8" s="100">
        <v>7430.4</v>
      </c>
      <c r="AJ8" s="100">
        <v>6</v>
      </c>
      <c r="AK8" s="100">
        <v>1857.6</v>
      </c>
      <c r="AL8" s="100">
        <v>6</v>
      </c>
      <c r="AM8" s="100">
        <v>1857.6</v>
      </c>
      <c r="AN8" s="100">
        <v>5</v>
      </c>
      <c r="AO8" s="100">
        <v>1547.9999999999998</v>
      </c>
      <c r="AP8" s="100">
        <v>5</v>
      </c>
      <c r="AQ8" s="100">
        <v>1547.9999999999998</v>
      </c>
      <c r="AR8" s="100">
        <v>38</v>
      </c>
      <c r="AS8" s="100">
        <v>11764.8</v>
      </c>
      <c r="AT8" s="100">
        <v>49</v>
      </c>
      <c r="AU8" s="100">
        <v>15170.399999999998</v>
      </c>
      <c r="AV8" s="100">
        <v>41</v>
      </c>
      <c r="AW8" s="100">
        <v>12693.599999999999</v>
      </c>
      <c r="AX8" s="100">
        <v>36</v>
      </c>
      <c r="AY8" s="100">
        <v>11145.599999999999</v>
      </c>
      <c r="AZ8" s="100">
        <v>13</v>
      </c>
      <c r="BA8" s="100">
        <v>4024.7999999999997</v>
      </c>
      <c r="BB8" s="100">
        <v>11</v>
      </c>
      <c r="BC8" s="100">
        <v>3405.5999999999995</v>
      </c>
      <c r="BD8" s="100">
        <v>11</v>
      </c>
      <c r="BE8" s="100">
        <v>3405.5999999999995</v>
      </c>
      <c r="BF8" s="100">
        <v>17</v>
      </c>
      <c r="BG8" s="100">
        <v>5263.2</v>
      </c>
      <c r="BH8" s="100">
        <v>3</v>
      </c>
      <c r="BI8" s="100">
        <v>928.8</v>
      </c>
      <c r="BJ8" s="100">
        <v>3</v>
      </c>
      <c r="BK8" s="100">
        <v>928.8</v>
      </c>
      <c r="BL8" s="100">
        <v>6</v>
      </c>
      <c r="BM8" s="100">
        <v>1857.6</v>
      </c>
      <c r="BN8" s="100">
        <v>6</v>
      </c>
      <c r="BO8" s="100">
        <v>1857.6</v>
      </c>
      <c r="BP8" s="100">
        <v>6</v>
      </c>
      <c r="BQ8" s="100">
        <v>1857.6</v>
      </c>
      <c r="BR8" s="100">
        <v>6</v>
      </c>
      <c r="BS8" s="100">
        <v>1857.6</v>
      </c>
      <c r="BT8" s="100">
        <v>7</v>
      </c>
      <c r="BU8" s="100">
        <v>2167.1999999999998</v>
      </c>
      <c r="BV8" s="100">
        <v>8</v>
      </c>
      <c r="BW8" s="100">
        <v>2476.7999999999997</v>
      </c>
      <c r="BX8" s="100">
        <v>16</v>
      </c>
      <c r="BY8" s="100">
        <v>4953.5999999999995</v>
      </c>
      <c r="BZ8" s="100">
        <v>18</v>
      </c>
      <c r="CA8" s="100">
        <v>5572.7999999999993</v>
      </c>
      <c r="CB8" s="100">
        <v>11</v>
      </c>
      <c r="CC8" s="100">
        <v>3405.5999999999995</v>
      </c>
      <c r="CD8" s="100">
        <v>11</v>
      </c>
      <c r="CE8" s="100">
        <v>3405.5999999999995</v>
      </c>
      <c r="CF8" s="100">
        <v>6</v>
      </c>
      <c r="CG8" s="100">
        <v>1857.6</v>
      </c>
      <c r="CH8" s="100">
        <v>6</v>
      </c>
      <c r="CI8" s="100">
        <v>1857.6</v>
      </c>
      <c r="CJ8" s="100">
        <v>9</v>
      </c>
      <c r="CK8" s="100">
        <v>2786.3999999999996</v>
      </c>
      <c r="CL8" s="100">
        <v>7</v>
      </c>
      <c r="CM8" s="100">
        <v>2167.1999999999998</v>
      </c>
      <c r="CN8" s="100">
        <v>10</v>
      </c>
      <c r="CO8" s="100">
        <v>3095.9999999999995</v>
      </c>
      <c r="CP8" s="100">
        <v>14</v>
      </c>
      <c r="CQ8" s="100">
        <v>4334.3999999999996</v>
      </c>
      <c r="CR8" s="100">
        <v>12</v>
      </c>
      <c r="CS8" s="100">
        <v>3715.2</v>
      </c>
      <c r="CT8" s="100">
        <v>9</v>
      </c>
      <c r="CU8" s="100">
        <v>2786.3999999999996</v>
      </c>
    </row>
    <row r="9" spans="1:99">
      <c r="C9" s="99" t="s">
        <v>175</v>
      </c>
      <c r="D9" s="100">
        <v>20</v>
      </c>
      <c r="E9" s="100">
        <v>14040</v>
      </c>
      <c r="F9" s="100">
        <v>23</v>
      </c>
      <c r="G9" s="100">
        <v>16146</v>
      </c>
      <c r="H9" s="100">
        <v>26</v>
      </c>
      <c r="I9" s="100">
        <v>18252</v>
      </c>
      <c r="J9" s="100">
        <v>16</v>
      </c>
      <c r="K9" s="100">
        <v>11232</v>
      </c>
      <c r="L9" s="100">
        <v>5</v>
      </c>
      <c r="M9" s="100">
        <v>3510</v>
      </c>
      <c r="N9" s="100">
        <v>7</v>
      </c>
      <c r="O9" s="100">
        <v>4914</v>
      </c>
      <c r="P9" s="100">
        <v>7</v>
      </c>
      <c r="Q9" s="100">
        <v>4914</v>
      </c>
      <c r="R9" s="100">
        <v>7</v>
      </c>
      <c r="S9" s="100">
        <v>4914</v>
      </c>
      <c r="T9" s="100">
        <v>14</v>
      </c>
      <c r="U9" s="100">
        <v>9828</v>
      </c>
      <c r="V9" s="100">
        <v>17</v>
      </c>
      <c r="W9" s="100">
        <v>11934</v>
      </c>
      <c r="X9" s="100">
        <v>16</v>
      </c>
      <c r="Y9" s="100">
        <v>11232</v>
      </c>
      <c r="Z9" s="100">
        <v>16</v>
      </c>
      <c r="AA9" s="100">
        <v>11232</v>
      </c>
      <c r="AB9" s="100">
        <v>17</v>
      </c>
      <c r="AC9" s="100">
        <v>11934</v>
      </c>
      <c r="AD9" s="100">
        <v>20</v>
      </c>
      <c r="AE9" s="100">
        <v>14040</v>
      </c>
      <c r="AF9" s="100">
        <v>20</v>
      </c>
      <c r="AG9" s="100">
        <v>14040</v>
      </c>
      <c r="AH9" s="100">
        <v>22</v>
      </c>
      <c r="AI9" s="100">
        <v>15444</v>
      </c>
      <c r="AJ9" s="100">
        <v>6</v>
      </c>
      <c r="AK9" s="100">
        <v>4212</v>
      </c>
      <c r="AL9" s="100">
        <v>6</v>
      </c>
      <c r="AM9" s="100">
        <v>4212</v>
      </c>
      <c r="AN9" s="100">
        <v>5</v>
      </c>
      <c r="AO9" s="100">
        <v>3510</v>
      </c>
      <c r="AP9" s="100">
        <v>5</v>
      </c>
      <c r="AQ9" s="100">
        <v>3510</v>
      </c>
      <c r="AR9" s="100">
        <v>40</v>
      </c>
      <c r="AS9" s="100">
        <v>28080</v>
      </c>
      <c r="AT9" s="100">
        <v>45</v>
      </c>
      <c r="AU9" s="100">
        <v>31590</v>
      </c>
      <c r="AV9" s="100">
        <v>39</v>
      </c>
      <c r="AW9" s="100">
        <v>27378</v>
      </c>
      <c r="AX9" s="100">
        <v>35</v>
      </c>
      <c r="AY9" s="100">
        <v>24570</v>
      </c>
      <c r="AZ9" s="100">
        <v>13</v>
      </c>
      <c r="BA9" s="100">
        <v>9126</v>
      </c>
      <c r="BB9" s="100">
        <v>11</v>
      </c>
      <c r="BC9" s="100">
        <v>7722</v>
      </c>
      <c r="BD9" s="100">
        <v>10</v>
      </c>
      <c r="BE9" s="100">
        <v>7020</v>
      </c>
      <c r="BF9" s="100">
        <v>15</v>
      </c>
      <c r="BG9" s="100">
        <v>10530</v>
      </c>
      <c r="BH9" s="100">
        <v>3</v>
      </c>
      <c r="BI9" s="100">
        <v>2106</v>
      </c>
      <c r="BJ9" s="100">
        <v>3</v>
      </c>
      <c r="BK9" s="100">
        <v>2106</v>
      </c>
      <c r="BL9" s="100">
        <v>6</v>
      </c>
      <c r="BM9" s="100">
        <v>4212</v>
      </c>
      <c r="BN9" s="100">
        <v>5</v>
      </c>
      <c r="BO9" s="100">
        <v>3510</v>
      </c>
      <c r="BP9" s="100">
        <v>6</v>
      </c>
      <c r="BQ9" s="100">
        <v>4212</v>
      </c>
      <c r="BR9" s="100">
        <v>5</v>
      </c>
      <c r="BS9" s="100">
        <v>3510</v>
      </c>
      <c r="BT9" s="100">
        <v>8</v>
      </c>
      <c r="BU9" s="100">
        <v>5616</v>
      </c>
      <c r="BV9" s="100">
        <v>7</v>
      </c>
      <c r="BW9" s="100">
        <v>4914</v>
      </c>
      <c r="BX9" s="100">
        <v>16</v>
      </c>
      <c r="BY9" s="100">
        <v>11232</v>
      </c>
      <c r="BZ9" s="100">
        <v>17</v>
      </c>
      <c r="CA9" s="100">
        <v>11934</v>
      </c>
      <c r="CB9" s="100">
        <v>10</v>
      </c>
      <c r="CC9" s="100">
        <v>7020</v>
      </c>
      <c r="CD9" s="100">
        <v>10</v>
      </c>
      <c r="CE9" s="100">
        <v>7020</v>
      </c>
      <c r="CF9" s="100">
        <v>5</v>
      </c>
      <c r="CG9" s="100">
        <v>3510</v>
      </c>
      <c r="CH9" s="100">
        <v>6</v>
      </c>
      <c r="CI9" s="100">
        <v>4212</v>
      </c>
      <c r="CJ9" s="100">
        <v>7</v>
      </c>
      <c r="CK9" s="100">
        <v>4914</v>
      </c>
      <c r="CL9" s="100">
        <v>8</v>
      </c>
      <c r="CM9" s="100">
        <v>5616</v>
      </c>
      <c r="CN9" s="100">
        <v>9</v>
      </c>
      <c r="CO9" s="100">
        <v>6318</v>
      </c>
      <c r="CP9" s="100">
        <v>15</v>
      </c>
      <c r="CQ9" s="100">
        <v>10530</v>
      </c>
      <c r="CR9" s="100">
        <v>12</v>
      </c>
      <c r="CS9" s="100">
        <v>8424</v>
      </c>
      <c r="CT9" s="100">
        <v>10</v>
      </c>
      <c r="CU9" s="100">
        <v>7020</v>
      </c>
    </row>
    <row r="10" spans="1:99">
      <c r="C10" s="99" t="s">
        <v>176</v>
      </c>
      <c r="D10" s="100">
        <v>19</v>
      </c>
      <c r="E10" s="100">
        <v>10351.199999999999</v>
      </c>
      <c r="F10" s="100">
        <v>25</v>
      </c>
      <c r="G10" s="100">
        <v>13619.999999999998</v>
      </c>
      <c r="H10" s="100">
        <v>28</v>
      </c>
      <c r="I10" s="100">
        <v>15254.399999999998</v>
      </c>
      <c r="J10" s="100">
        <v>17</v>
      </c>
      <c r="K10" s="100">
        <v>9261.5999999999985</v>
      </c>
      <c r="L10" s="100">
        <v>5</v>
      </c>
      <c r="M10" s="100">
        <v>2724</v>
      </c>
      <c r="N10" s="100">
        <v>7</v>
      </c>
      <c r="O10" s="100">
        <v>3813.5999999999995</v>
      </c>
      <c r="P10" s="100">
        <v>6</v>
      </c>
      <c r="Q10" s="100">
        <v>3268.7999999999997</v>
      </c>
      <c r="R10" s="100">
        <v>7</v>
      </c>
      <c r="S10" s="100">
        <v>3813.5999999999995</v>
      </c>
      <c r="T10" s="100">
        <v>14</v>
      </c>
      <c r="U10" s="100">
        <v>7627.1999999999989</v>
      </c>
      <c r="V10" s="100">
        <v>18</v>
      </c>
      <c r="W10" s="100">
        <v>9806.4</v>
      </c>
      <c r="X10" s="100">
        <v>15</v>
      </c>
      <c r="Y10" s="100">
        <v>8171.9999999999991</v>
      </c>
      <c r="Z10" s="100">
        <v>16</v>
      </c>
      <c r="AA10" s="100">
        <v>8716.7999999999993</v>
      </c>
      <c r="AB10" s="100">
        <v>17</v>
      </c>
      <c r="AC10" s="100">
        <v>9261.5999999999985</v>
      </c>
      <c r="AD10" s="100">
        <v>22</v>
      </c>
      <c r="AE10" s="100">
        <v>11985.599999999999</v>
      </c>
      <c r="AF10" s="100">
        <v>23</v>
      </c>
      <c r="AG10" s="100">
        <v>12530.4</v>
      </c>
      <c r="AH10" s="100">
        <v>21</v>
      </c>
      <c r="AI10" s="100">
        <v>11440.8</v>
      </c>
      <c r="AJ10" s="100">
        <v>6</v>
      </c>
      <c r="AK10" s="100">
        <v>3268.7999999999997</v>
      </c>
      <c r="AL10" s="100">
        <v>6</v>
      </c>
      <c r="AM10" s="100">
        <v>3268.7999999999997</v>
      </c>
      <c r="AN10" s="100">
        <v>5</v>
      </c>
      <c r="AO10" s="100">
        <v>2724</v>
      </c>
      <c r="AP10" s="100">
        <v>4</v>
      </c>
      <c r="AQ10" s="100">
        <v>2179.1999999999998</v>
      </c>
      <c r="AR10" s="100">
        <v>40</v>
      </c>
      <c r="AS10" s="100">
        <v>21792</v>
      </c>
      <c r="AT10" s="100">
        <v>40</v>
      </c>
      <c r="AU10" s="100">
        <v>21792</v>
      </c>
      <c r="AV10" s="100">
        <v>45</v>
      </c>
      <c r="AW10" s="100">
        <v>24515.999999999996</v>
      </c>
      <c r="AX10" s="100">
        <v>39</v>
      </c>
      <c r="AY10" s="100">
        <v>21247.199999999997</v>
      </c>
      <c r="AZ10" s="100">
        <v>12</v>
      </c>
      <c r="BA10" s="100">
        <v>6537.5999999999995</v>
      </c>
      <c r="BB10" s="100">
        <v>10</v>
      </c>
      <c r="BC10" s="100">
        <v>5448</v>
      </c>
      <c r="BD10" s="100">
        <v>9</v>
      </c>
      <c r="BE10" s="100">
        <v>4903.2</v>
      </c>
      <c r="BF10" s="100">
        <v>14</v>
      </c>
      <c r="BG10" s="100">
        <v>7627.1999999999989</v>
      </c>
      <c r="BH10" s="100">
        <v>3</v>
      </c>
      <c r="BI10" s="100">
        <v>1634.3999999999999</v>
      </c>
      <c r="BJ10" s="100">
        <v>3</v>
      </c>
      <c r="BK10" s="100">
        <v>1634.3999999999999</v>
      </c>
      <c r="BL10" s="100">
        <v>5</v>
      </c>
      <c r="BM10" s="100">
        <v>2724</v>
      </c>
      <c r="BN10" s="100">
        <v>6</v>
      </c>
      <c r="BO10" s="100">
        <v>3268.7999999999997</v>
      </c>
      <c r="BP10" s="100">
        <v>6</v>
      </c>
      <c r="BQ10" s="100">
        <v>3268.7999999999997</v>
      </c>
      <c r="BR10" s="100">
        <v>5</v>
      </c>
      <c r="BS10" s="100">
        <v>2724</v>
      </c>
      <c r="BT10" s="100">
        <v>8</v>
      </c>
      <c r="BU10" s="100">
        <v>4358.3999999999996</v>
      </c>
      <c r="BV10" s="100">
        <v>8</v>
      </c>
      <c r="BW10" s="100">
        <v>4358.3999999999996</v>
      </c>
      <c r="BX10" s="100">
        <v>16</v>
      </c>
      <c r="BY10" s="100">
        <v>8716.7999999999993</v>
      </c>
      <c r="BZ10" s="100">
        <v>17</v>
      </c>
      <c r="CA10" s="100">
        <v>9261.5999999999985</v>
      </c>
      <c r="CB10" s="100">
        <v>11</v>
      </c>
      <c r="CC10" s="100">
        <v>5992.7999999999993</v>
      </c>
      <c r="CD10" s="100">
        <v>11</v>
      </c>
      <c r="CE10" s="100">
        <v>5992.7999999999993</v>
      </c>
      <c r="CF10" s="100">
        <v>6</v>
      </c>
      <c r="CG10" s="100">
        <v>3268.7999999999997</v>
      </c>
      <c r="CH10" s="100">
        <v>6</v>
      </c>
      <c r="CI10" s="100">
        <v>3268.7999999999997</v>
      </c>
      <c r="CJ10" s="100">
        <v>9</v>
      </c>
      <c r="CK10" s="100">
        <v>4903.2</v>
      </c>
      <c r="CL10" s="100">
        <v>7</v>
      </c>
      <c r="CM10" s="100">
        <v>3813.5999999999995</v>
      </c>
      <c r="CN10" s="100">
        <v>11</v>
      </c>
      <c r="CO10" s="100">
        <v>5992.7999999999993</v>
      </c>
      <c r="CP10" s="100">
        <v>14</v>
      </c>
      <c r="CQ10" s="100">
        <v>7627.1999999999989</v>
      </c>
      <c r="CR10" s="100">
        <v>11</v>
      </c>
      <c r="CS10" s="100">
        <v>5992.7999999999993</v>
      </c>
      <c r="CT10" s="100">
        <v>10</v>
      </c>
      <c r="CU10" s="100">
        <v>5448</v>
      </c>
    </row>
    <row r="11" spans="1:99">
      <c r="C11" s="99" t="s">
        <v>177</v>
      </c>
      <c r="D11" s="100">
        <v>21</v>
      </c>
      <c r="E11" s="100">
        <v>11188.8</v>
      </c>
      <c r="F11" s="100">
        <v>25</v>
      </c>
      <c r="G11" s="100">
        <v>13319.999999999998</v>
      </c>
      <c r="H11" s="100">
        <v>27</v>
      </c>
      <c r="I11" s="100">
        <v>14385.599999999999</v>
      </c>
      <c r="J11" s="100">
        <v>16</v>
      </c>
      <c r="K11" s="100">
        <v>8524.7999999999993</v>
      </c>
      <c r="L11" s="100">
        <v>5</v>
      </c>
      <c r="M11" s="100">
        <v>2664</v>
      </c>
      <c r="N11" s="100">
        <v>7</v>
      </c>
      <c r="O11" s="100">
        <v>3729.5999999999995</v>
      </c>
      <c r="P11" s="100">
        <v>6</v>
      </c>
      <c r="Q11" s="100">
        <v>3196.7999999999997</v>
      </c>
      <c r="R11" s="100">
        <v>7</v>
      </c>
      <c r="S11" s="100">
        <v>3729.5999999999995</v>
      </c>
      <c r="T11" s="100">
        <v>15</v>
      </c>
      <c r="U11" s="100">
        <v>7991.9999999999991</v>
      </c>
      <c r="V11" s="100">
        <v>16</v>
      </c>
      <c r="W11" s="100">
        <v>8524.7999999999993</v>
      </c>
      <c r="X11" s="100">
        <v>15</v>
      </c>
      <c r="Y11" s="100">
        <v>7991.9999999999991</v>
      </c>
      <c r="Z11" s="100">
        <v>14</v>
      </c>
      <c r="AA11" s="100">
        <v>7459.1999999999989</v>
      </c>
      <c r="AB11" s="100">
        <v>18</v>
      </c>
      <c r="AC11" s="100">
        <v>9590.4</v>
      </c>
      <c r="AD11" s="100">
        <v>21</v>
      </c>
      <c r="AE11" s="100">
        <v>11188.8</v>
      </c>
      <c r="AF11" s="100">
        <v>22</v>
      </c>
      <c r="AG11" s="100">
        <v>11721.599999999999</v>
      </c>
      <c r="AH11" s="100">
        <v>22</v>
      </c>
      <c r="AI11" s="100">
        <v>11721.599999999999</v>
      </c>
      <c r="AJ11" s="100">
        <v>6</v>
      </c>
      <c r="AK11" s="100">
        <v>3196.7999999999997</v>
      </c>
      <c r="AL11" s="100">
        <v>6</v>
      </c>
      <c r="AM11" s="100">
        <v>3196.7999999999997</v>
      </c>
      <c r="AN11" s="100">
        <v>5</v>
      </c>
      <c r="AO11" s="100">
        <v>2664</v>
      </c>
      <c r="AP11" s="100">
        <v>5</v>
      </c>
      <c r="AQ11" s="100">
        <v>2664</v>
      </c>
      <c r="AR11" s="100">
        <v>37</v>
      </c>
      <c r="AS11" s="100">
        <v>19713.599999999999</v>
      </c>
      <c r="AT11" s="100">
        <v>47</v>
      </c>
      <c r="AU11" s="100">
        <v>25041.599999999999</v>
      </c>
      <c r="AV11" s="100">
        <v>47</v>
      </c>
      <c r="AW11" s="100">
        <v>25041.599999999999</v>
      </c>
      <c r="AX11" s="100">
        <v>33</v>
      </c>
      <c r="AY11" s="100">
        <v>17582.399999999998</v>
      </c>
      <c r="AZ11" s="100">
        <v>11</v>
      </c>
      <c r="BA11" s="100">
        <v>5860.7999999999993</v>
      </c>
      <c r="BB11" s="100">
        <v>10</v>
      </c>
      <c r="BC11" s="100">
        <v>5328</v>
      </c>
      <c r="BD11" s="100">
        <v>10</v>
      </c>
      <c r="BE11" s="100">
        <v>5328</v>
      </c>
      <c r="BF11" s="100">
        <v>15</v>
      </c>
      <c r="BG11" s="100">
        <v>7991.9999999999991</v>
      </c>
      <c r="BH11" s="100">
        <v>3</v>
      </c>
      <c r="BI11" s="100">
        <v>1598.3999999999999</v>
      </c>
      <c r="BJ11" s="100">
        <v>3</v>
      </c>
      <c r="BK11" s="100">
        <v>1598.3999999999999</v>
      </c>
      <c r="BL11" s="100">
        <v>6</v>
      </c>
      <c r="BM11" s="100">
        <v>3196.7999999999997</v>
      </c>
      <c r="BN11" s="100">
        <v>5</v>
      </c>
      <c r="BO11" s="100">
        <v>2664</v>
      </c>
      <c r="BP11" s="100">
        <v>6</v>
      </c>
      <c r="BQ11" s="100">
        <v>3196.7999999999997</v>
      </c>
      <c r="BR11" s="100">
        <v>5</v>
      </c>
      <c r="BS11" s="100">
        <v>2664</v>
      </c>
      <c r="BT11" s="100">
        <v>7</v>
      </c>
      <c r="BU11" s="100">
        <v>3729.5999999999995</v>
      </c>
      <c r="BV11" s="100">
        <v>8</v>
      </c>
      <c r="BW11" s="100">
        <v>4262.3999999999996</v>
      </c>
      <c r="BX11" s="100">
        <v>18</v>
      </c>
      <c r="BY11" s="100">
        <v>9590.4</v>
      </c>
      <c r="BZ11" s="100">
        <v>17</v>
      </c>
      <c r="CA11" s="100">
        <v>9057.5999999999985</v>
      </c>
      <c r="CB11" s="100">
        <v>10</v>
      </c>
      <c r="CC11" s="100">
        <v>5328</v>
      </c>
      <c r="CD11" s="100">
        <v>11</v>
      </c>
      <c r="CE11" s="100">
        <v>5860.7999999999993</v>
      </c>
      <c r="CF11" s="100">
        <v>6</v>
      </c>
      <c r="CG11" s="100">
        <v>3196.7999999999997</v>
      </c>
      <c r="CH11" s="100">
        <v>6</v>
      </c>
      <c r="CI11" s="100">
        <v>3196.7999999999997</v>
      </c>
      <c r="CJ11" s="100">
        <v>8</v>
      </c>
      <c r="CK11" s="100">
        <v>4262.3999999999996</v>
      </c>
      <c r="CL11" s="100">
        <v>8</v>
      </c>
      <c r="CM11" s="100">
        <v>4262.3999999999996</v>
      </c>
      <c r="CN11" s="100">
        <v>11</v>
      </c>
      <c r="CO11" s="100">
        <v>5860.7999999999993</v>
      </c>
      <c r="CP11" s="100">
        <v>14</v>
      </c>
      <c r="CQ11" s="100">
        <v>7459.1999999999989</v>
      </c>
      <c r="CR11" s="100">
        <v>13</v>
      </c>
      <c r="CS11" s="100">
        <v>6926.4</v>
      </c>
      <c r="CT11" s="100">
        <v>8</v>
      </c>
      <c r="CU11" s="100">
        <v>4262.3999999999996</v>
      </c>
    </row>
    <row r="12" spans="1:99">
      <c r="C12" s="99" t="s">
        <v>178</v>
      </c>
      <c r="D12" s="100">
        <v>21</v>
      </c>
      <c r="E12" s="100">
        <v>11818.8</v>
      </c>
      <c r="F12" s="100">
        <v>25</v>
      </c>
      <c r="G12" s="100">
        <v>14069.999999999998</v>
      </c>
      <c r="H12" s="100">
        <v>26</v>
      </c>
      <c r="I12" s="100">
        <v>14632.8</v>
      </c>
      <c r="J12" s="100">
        <v>16</v>
      </c>
      <c r="K12" s="100">
        <v>9004.7999999999993</v>
      </c>
      <c r="L12" s="100">
        <v>5</v>
      </c>
      <c r="M12" s="100">
        <v>2814</v>
      </c>
      <c r="N12" s="100">
        <v>7</v>
      </c>
      <c r="O12" s="100">
        <v>3939.5999999999995</v>
      </c>
      <c r="P12" s="100">
        <v>7</v>
      </c>
      <c r="Q12" s="100">
        <v>3939.5999999999995</v>
      </c>
      <c r="R12" s="100">
        <v>8</v>
      </c>
      <c r="S12" s="100">
        <v>4502.3999999999996</v>
      </c>
      <c r="T12" s="100">
        <v>15</v>
      </c>
      <c r="U12" s="100">
        <v>8442</v>
      </c>
      <c r="V12" s="100">
        <v>19</v>
      </c>
      <c r="W12" s="100">
        <v>10693.199999999999</v>
      </c>
      <c r="X12" s="100">
        <v>17</v>
      </c>
      <c r="Y12" s="100">
        <v>9567.5999999999985</v>
      </c>
      <c r="Z12" s="100">
        <v>16</v>
      </c>
      <c r="AA12" s="100">
        <v>9004.7999999999993</v>
      </c>
      <c r="AB12" s="100">
        <v>16</v>
      </c>
      <c r="AC12" s="100">
        <v>9004.7999999999993</v>
      </c>
      <c r="AD12" s="100">
        <v>20</v>
      </c>
      <c r="AE12" s="100">
        <v>11256</v>
      </c>
      <c r="AF12" s="100">
        <v>23</v>
      </c>
      <c r="AG12" s="100">
        <v>12944.4</v>
      </c>
      <c r="AH12" s="100">
        <v>20</v>
      </c>
      <c r="AI12" s="100">
        <v>11256</v>
      </c>
      <c r="AJ12" s="100">
        <v>6</v>
      </c>
      <c r="AK12" s="100">
        <v>3376.7999999999997</v>
      </c>
      <c r="AL12" s="100">
        <v>6</v>
      </c>
      <c r="AM12" s="100">
        <v>3376.7999999999997</v>
      </c>
      <c r="AN12" s="100">
        <v>5</v>
      </c>
      <c r="AO12" s="100">
        <v>2814</v>
      </c>
      <c r="AP12" s="100">
        <v>5</v>
      </c>
      <c r="AQ12" s="100">
        <v>2814</v>
      </c>
      <c r="AR12" s="100">
        <v>36</v>
      </c>
      <c r="AS12" s="100">
        <v>20260.8</v>
      </c>
      <c r="AT12" s="100">
        <v>47</v>
      </c>
      <c r="AU12" s="100">
        <v>26451.599999999999</v>
      </c>
      <c r="AV12" s="100">
        <v>42</v>
      </c>
      <c r="AW12" s="100">
        <v>23637.599999999999</v>
      </c>
      <c r="AX12" s="100">
        <v>34</v>
      </c>
      <c r="AY12" s="100">
        <v>19135.199999999997</v>
      </c>
      <c r="AZ12" s="100">
        <v>11</v>
      </c>
      <c r="BA12" s="100">
        <v>6190.7999999999993</v>
      </c>
      <c r="BB12" s="100">
        <v>11</v>
      </c>
      <c r="BC12" s="100">
        <v>6190.7999999999993</v>
      </c>
      <c r="BD12" s="100">
        <v>9</v>
      </c>
      <c r="BE12" s="100">
        <v>5065.2</v>
      </c>
      <c r="BF12" s="100">
        <v>15</v>
      </c>
      <c r="BG12" s="100">
        <v>8442</v>
      </c>
      <c r="BH12" s="100">
        <v>4</v>
      </c>
      <c r="BI12" s="100">
        <v>2251.1999999999998</v>
      </c>
      <c r="BJ12" s="100">
        <v>3</v>
      </c>
      <c r="BK12" s="100">
        <v>1688.3999999999999</v>
      </c>
      <c r="BL12" s="100">
        <v>6</v>
      </c>
      <c r="BM12" s="100">
        <v>3376.7999999999997</v>
      </c>
      <c r="BN12" s="100">
        <v>6</v>
      </c>
      <c r="BO12" s="100">
        <v>3376.7999999999997</v>
      </c>
      <c r="BP12" s="100">
        <v>6</v>
      </c>
      <c r="BQ12" s="100">
        <v>3376.7999999999997</v>
      </c>
      <c r="BR12" s="100">
        <v>6</v>
      </c>
      <c r="BS12" s="100">
        <v>3376.7999999999997</v>
      </c>
      <c r="BT12" s="100">
        <v>7</v>
      </c>
      <c r="BU12" s="100">
        <v>3939.5999999999995</v>
      </c>
      <c r="BV12" s="100">
        <v>9</v>
      </c>
      <c r="BW12" s="100">
        <v>5065.2</v>
      </c>
      <c r="BX12" s="100">
        <v>19</v>
      </c>
      <c r="BY12" s="100">
        <v>10693.199999999999</v>
      </c>
      <c r="BZ12" s="100">
        <v>20</v>
      </c>
      <c r="CA12" s="100">
        <v>11256</v>
      </c>
      <c r="CB12" s="100">
        <v>11</v>
      </c>
      <c r="CC12" s="100">
        <v>6190.7999999999993</v>
      </c>
      <c r="CD12" s="100">
        <v>11</v>
      </c>
      <c r="CE12" s="100">
        <v>6190.7999999999993</v>
      </c>
      <c r="CF12" s="100">
        <v>6</v>
      </c>
      <c r="CG12" s="100">
        <v>3376.7999999999997</v>
      </c>
      <c r="CH12" s="100">
        <v>6</v>
      </c>
      <c r="CI12" s="100">
        <v>3376.7999999999997</v>
      </c>
      <c r="CJ12" s="100">
        <v>7</v>
      </c>
      <c r="CK12" s="100">
        <v>3939.5999999999995</v>
      </c>
      <c r="CL12" s="100">
        <v>8</v>
      </c>
      <c r="CM12" s="100">
        <v>4502.3999999999996</v>
      </c>
      <c r="CN12" s="100">
        <v>10</v>
      </c>
      <c r="CO12" s="100">
        <v>5628</v>
      </c>
      <c r="CP12" s="100">
        <v>14</v>
      </c>
      <c r="CQ12" s="100">
        <v>7879.1999999999989</v>
      </c>
      <c r="CR12" s="100">
        <v>12</v>
      </c>
      <c r="CS12" s="100">
        <v>6753.5999999999995</v>
      </c>
      <c r="CT12" s="100">
        <v>10</v>
      </c>
      <c r="CU12" s="100">
        <v>5628</v>
      </c>
    </row>
    <row r="13" spans="1:99">
      <c r="C13" s="99" t="s">
        <v>179</v>
      </c>
      <c r="D13" s="100">
        <v>21</v>
      </c>
      <c r="E13" s="100">
        <v>1789.2</v>
      </c>
      <c r="F13" s="100">
        <v>23</v>
      </c>
      <c r="G13" s="100">
        <v>1959.6000000000001</v>
      </c>
      <c r="H13" s="100">
        <v>30</v>
      </c>
      <c r="I13" s="100">
        <v>2556</v>
      </c>
      <c r="J13" s="100">
        <v>17</v>
      </c>
      <c r="K13" s="100">
        <v>1448.4</v>
      </c>
      <c r="L13" s="100">
        <v>5</v>
      </c>
      <c r="M13" s="100">
        <v>426</v>
      </c>
      <c r="N13" s="100">
        <v>8</v>
      </c>
      <c r="O13" s="100">
        <v>681.6</v>
      </c>
      <c r="P13" s="100">
        <v>7</v>
      </c>
      <c r="Q13" s="100">
        <v>596.4</v>
      </c>
      <c r="R13" s="100">
        <v>8</v>
      </c>
      <c r="S13" s="100">
        <v>681.6</v>
      </c>
      <c r="T13" s="100">
        <v>14</v>
      </c>
      <c r="U13" s="100">
        <v>1192.8</v>
      </c>
      <c r="V13" s="100">
        <v>19</v>
      </c>
      <c r="W13" s="100">
        <v>1618.8</v>
      </c>
      <c r="X13" s="100">
        <v>18</v>
      </c>
      <c r="Y13" s="100">
        <v>1533.6000000000001</v>
      </c>
      <c r="Z13" s="100">
        <v>15</v>
      </c>
      <c r="AA13" s="100">
        <v>1278</v>
      </c>
      <c r="AB13" s="100">
        <v>19</v>
      </c>
      <c r="AC13" s="100">
        <v>1618.8</v>
      </c>
      <c r="AD13" s="100">
        <v>25</v>
      </c>
      <c r="AE13" s="100">
        <v>2130</v>
      </c>
      <c r="AF13" s="100">
        <v>22</v>
      </c>
      <c r="AG13" s="100">
        <v>1874.4</v>
      </c>
      <c r="AH13" s="100">
        <v>24</v>
      </c>
      <c r="AI13" s="100">
        <v>2044.8000000000002</v>
      </c>
      <c r="AJ13" s="100">
        <v>6</v>
      </c>
      <c r="AK13" s="100">
        <v>511.20000000000005</v>
      </c>
      <c r="AL13" s="100">
        <v>7</v>
      </c>
      <c r="AM13" s="100">
        <v>596.4</v>
      </c>
      <c r="AN13" s="100">
        <v>6</v>
      </c>
      <c r="AO13" s="100">
        <v>511.20000000000005</v>
      </c>
      <c r="AP13" s="100">
        <v>5</v>
      </c>
      <c r="AQ13" s="100">
        <v>426</v>
      </c>
      <c r="AR13" s="100">
        <v>41</v>
      </c>
      <c r="AS13" s="100">
        <v>3493.2000000000003</v>
      </c>
      <c r="AT13" s="100">
        <v>51</v>
      </c>
      <c r="AU13" s="100">
        <v>4345.2</v>
      </c>
      <c r="AV13" s="100">
        <v>48</v>
      </c>
      <c r="AW13" s="100">
        <v>4089.6000000000004</v>
      </c>
      <c r="AX13" s="100">
        <v>38</v>
      </c>
      <c r="AY13" s="100">
        <v>3237.6</v>
      </c>
      <c r="AZ13" s="100">
        <v>11</v>
      </c>
      <c r="BA13" s="100">
        <v>937.2</v>
      </c>
      <c r="BB13" s="100">
        <v>11</v>
      </c>
      <c r="BC13" s="100">
        <v>937.2</v>
      </c>
      <c r="BD13" s="100">
        <v>10</v>
      </c>
      <c r="BE13" s="100">
        <v>852</v>
      </c>
      <c r="BF13" s="100">
        <v>16</v>
      </c>
      <c r="BG13" s="100">
        <v>1363.2</v>
      </c>
      <c r="BH13" s="100">
        <v>3</v>
      </c>
      <c r="BI13" s="100">
        <v>255.60000000000002</v>
      </c>
      <c r="BJ13" s="100">
        <v>3</v>
      </c>
      <c r="BK13" s="100">
        <v>255.60000000000002</v>
      </c>
      <c r="BL13" s="100">
        <v>6</v>
      </c>
      <c r="BM13" s="100">
        <v>511.20000000000005</v>
      </c>
      <c r="BN13" s="100">
        <v>6</v>
      </c>
      <c r="BO13" s="100">
        <v>511.20000000000005</v>
      </c>
      <c r="BP13" s="100">
        <v>6</v>
      </c>
      <c r="BQ13" s="100">
        <v>511.20000000000005</v>
      </c>
      <c r="BR13" s="100">
        <v>5</v>
      </c>
      <c r="BS13" s="100">
        <v>426</v>
      </c>
      <c r="BT13" s="100">
        <v>8</v>
      </c>
      <c r="BU13" s="100">
        <v>681.6</v>
      </c>
      <c r="BV13" s="100">
        <v>9</v>
      </c>
      <c r="BW13" s="100">
        <v>766.80000000000007</v>
      </c>
      <c r="BX13" s="100">
        <v>18</v>
      </c>
      <c r="BY13" s="100">
        <v>1533.6000000000001</v>
      </c>
      <c r="BZ13" s="100">
        <v>19</v>
      </c>
      <c r="CA13" s="100">
        <v>1618.8</v>
      </c>
      <c r="CB13" s="100">
        <v>13</v>
      </c>
      <c r="CC13" s="100">
        <v>1107.6000000000001</v>
      </c>
      <c r="CD13" s="100">
        <v>12</v>
      </c>
      <c r="CE13" s="100">
        <v>1022.4000000000001</v>
      </c>
      <c r="CF13" s="100">
        <v>6</v>
      </c>
      <c r="CG13" s="100">
        <v>511.20000000000005</v>
      </c>
      <c r="CH13" s="100">
        <v>6</v>
      </c>
      <c r="CI13" s="100">
        <v>511.20000000000005</v>
      </c>
      <c r="CJ13" s="100">
        <v>8</v>
      </c>
      <c r="CK13" s="100">
        <v>681.6</v>
      </c>
      <c r="CL13" s="100">
        <v>8</v>
      </c>
      <c r="CM13" s="100">
        <v>681.6</v>
      </c>
      <c r="CN13" s="100">
        <v>9</v>
      </c>
      <c r="CO13" s="100">
        <v>766.80000000000007</v>
      </c>
      <c r="CP13" s="100">
        <v>15</v>
      </c>
      <c r="CQ13" s="100">
        <v>1278</v>
      </c>
      <c r="CR13" s="100">
        <v>13</v>
      </c>
      <c r="CS13" s="100">
        <v>1107.6000000000001</v>
      </c>
      <c r="CT13" s="100">
        <v>10</v>
      </c>
      <c r="CU13" s="100">
        <v>852</v>
      </c>
    </row>
    <row r="14" spans="1:99">
      <c r="C14" s="99" t="s">
        <v>180</v>
      </c>
      <c r="D14" s="100">
        <v>20</v>
      </c>
      <c r="E14" s="100">
        <v>9768</v>
      </c>
      <c r="F14" s="100">
        <v>24</v>
      </c>
      <c r="G14" s="100">
        <v>11721.599999999999</v>
      </c>
      <c r="H14" s="100">
        <v>29</v>
      </c>
      <c r="I14" s="100">
        <v>14163.599999999999</v>
      </c>
      <c r="J14" s="100">
        <v>15</v>
      </c>
      <c r="K14" s="100">
        <v>7326</v>
      </c>
      <c r="L14" s="100">
        <v>5</v>
      </c>
      <c r="M14" s="100">
        <v>2442</v>
      </c>
      <c r="N14" s="100">
        <v>7</v>
      </c>
      <c r="O14" s="100">
        <v>3418.7999999999997</v>
      </c>
      <c r="P14" s="100">
        <v>7</v>
      </c>
      <c r="Q14" s="100">
        <v>3418.7999999999997</v>
      </c>
      <c r="R14" s="100">
        <v>8</v>
      </c>
      <c r="S14" s="100">
        <v>3907.2</v>
      </c>
      <c r="T14" s="100">
        <v>14</v>
      </c>
      <c r="U14" s="100">
        <v>6837.5999999999995</v>
      </c>
      <c r="V14" s="100">
        <v>16</v>
      </c>
      <c r="W14" s="100">
        <v>7814.4</v>
      </c>
      <c r="X14" s="100">
        <v>18</v>
      </c>
      <c r="Y14" s="100">
        <v>8791.1999999999989</v>
      </c>
      <c r="Z14" s="100">
        <v>14</v>
      </c>
      <c r="AA14" s="100">
        <v>6837.5999999999995</v>
      </c>
      <c r="AB14" s="100">
        <v>19</v>
      </c>
      <c r="AC14" s="100">
        <v>9279.6</v>
      </c>
      <c r="AD14" s="100">
        <v>24</v>
      </c>
      <c r="AE14" s="100">
        <v>11721.599999999999</v>
      </c>
      <c r="AF14" s="100">
        <v>20</v>
      </c>
      <c r="AG14" s="100">
        <v>9768</v>
      </c>
      <c r="AH14" s="100">
        <v>20</v>
      </c>
      <c r="AI14" s="100">
        <v>9768</v>
      </c>
      <c r="AJ14" s="100">
        <v>5</v>
      </c>
      <c r="AK14" s="100">
        <v>2442</v>
      </c>
      <c r="AL14" s="100">
        <v>6</v>
      </c>
      <c r="AM14" s="100">
        <v>2930.3999999999996</v>
      </c>
      <c r="AN14" s="100">
        <v>5</v>
      </c>
      <c r="AO14" s="100">
        <v>2442</v>
      </c>
      <c r="AP14" s="100">
        <v>4</v>
      </c>
      <c r="AQ14" s="100">
        <v>1953.6</v>
      </c>
      <c r="AR14" s="100">
        <v>40</v>
      </c>
      <c r="AS14" s="100">
        <v>19536</v>
      </c>
      <c r="AT14" s="100">
        <v>47</v>
      </c>
      <c r="AU14" s="100">
        <v>22954.799999999999</v>
      </c>
      <c r="AV14" s="100">
        <v>46</v>
      </c>
      <c r="AW14" s="100">
        <v>22466.399999999998</v>
      </c>
      <c r="AX14" s="100">
        <v>36</v>
      </c>
      <c r="AY14" s="100">
        <v>17582.399999999998</v>
      </c>
      <c r="AZ14" s="100">
        <v>13</v>
      </c>
      <c r="BA14" s="100">
        <v>6349.2</v>
      </c>
      <c r="BB14" s="100">
        <v>10</v>
      </c>
      <c r="BC14" s="100">
        <v>4884</v>
      </c>
      <c r="BD14" s="100">
        <v>9</v>
      </c>
      <c r="BE14" s="100">
        <v>4395.5999999999995</v>
      </c>
      <c r="BF14" s="100">
        <v>14</v>
      </c>
      <c r="BG14" s="100">
        <v>6837.5999999999995</v>
      </c>
      <c r="BH14" s="100">
        <v>4</v>
      </c>
      <c r="BI14" s="100">
        <v>1953.6</v>
      </c>
      <c r="BJ14" s="100">
        <v>4</v>
      </c>
      <c r="BK14" s="100">
        <v>1953.6</v>
      </c>
      <c r="BL14" s="100">
        <v>6</v>
      </c>
      <c r="BM14" s="100">
        <v>2930.3999999999996</v>
      </c>
      <c r="BN14" s="100">
        <v>5</v>
      </c>
      <c r="BO14" s="100">
        <v>2442</v>
      </c>
      <c r="BP14" s="100">
        <v>7</v>
      </c>
      <c r="BQ14" s="100">
        <v>3418.7999999999997</v>
      </c>
      <c r="BR14" s="100">
        <v>5</v>
      </c>
      <c r="BS14" s="100">
        <v>2442</v>
      </c>
      <c r="BT14" s="100">
        <v>8</v>
      </c>
      <c r="BU14" s="100">
        <v>3907.2</v>
      </c>
      <c r="BV14" s="100">
        <v>7</v>
      </c>
      <c r="BW14" s="100">
        <v>3418.7999999999997</v>
      </c>
      <c r="BX14" s="100">
        <v>17</v>
      </c>
      <c r="BY14" s="100">
        <v>8302.7999999999993</v>
      </c>
      <c r="BZ14" s="100">
        <v>18</v>
      </c>
      <c r="CA14" s="100">
        <v>8791.1999999999989</v>
      </c>
      <c r="CB14" s="100">
        <v>12</v>
      </c>
      <c r="CC14" s="100">
        <v>5860.7999999999993</v>
      </c>
      <c r="CD14" s="100">
        <v>11</v>
      </c>
      <c r="CE14" s="100">
        <v>5372.4</v>
      </c>
      <c r="CF14" s="100">
        <v>5</v>
      </c>
      <c r="CG14" s="100">
        <v>2442</v>
      </c>
      <c r="CH14" s="100">
        <v>6</v>
      </c>
      <c r="CI14" s="100">
        <v>2930.3999999999996</v>
      </c>
      <c r="CJ14" s="100">
        <v>9</v>
      </c>
      <c r="CK14" s="100">
        <v>4395.5999999999995</v>
      </c>
      <c r="CL14" s="100">
        <v>7</v>
      </c>
      <c r="CM14" s="100">
        <v>3418.7999999999997</v>
      </c>
      <c r="CN14" s="100">
        <v>9</v>
      </c>
      <c r="CO14" s="100">
        <v>4395.5999999999995</v>
      </c>
      <c r="CP14" s="100">
        <v>15</v>
      </c>
      <c r="CQ14" s="100">
        <v>7326</v>
      </c>
      <c r="CR14" s="100">
        <v>13</v>
      </c>
      <c r="CS14" s="100">
        <v>6349.2</v>
      </c>
      <c r="CT14" s="100">
        <v>9</v>
      </c>
      <c r="CU14" s="100">
        <v>4395.5999999999995</v>
      </c>
    </row>
    <row r="15" spans="1:99">
      <c r="C15" s="99" t="s">
        <v>181</v>
      </c>
      <c r="D15" s="100">
        <v>18</v>
      </c>
      <c r="E15" s="100">
        <v>13737.599999999999</v>
      </c>
      <c r="F15" s="100">
        <v>23</v>
      </c>
      <c r="G15" s="100">
        <v>17553.599999999999</v>
      </c>
      <c r="H15" s="100">
        <v>26</v>
      </c>
      <c r="I15" s="100">
        <v>19843.199999999997</v>
      </c>
      <c r="J15" s="100">
        <v>15</v>
      </c>
      <c r="K15" s="100">
        <v>11447.999999999998</v>
      </c>
      <c r="L15" s="100">
        <v>5</v>
      </c>
      <c r="M15" s="100">
        <v>3815.9999999999995</v>
      </c>
      <c r="N15" s="100">
        <v>7</v>
      </c>
      <c r="O15" s="100">
        <v>5342.4</v>
      </c>
      <c r="P15" s="100">
        <v>6</v>
      </c>
      <c r="Q15" s="100">
        <v>4579.2</v>
      </c>
      <c r="R15" s="100">
        <v>8</v>
      </c>
      <c r="S15" s="100">
        <v>6105.5999999999995</v>
      </c>
      <c r="T15" s="100">
        <v>14</v>
      </c>
      <c r="U15" s="100">
        <v>10684.8</v>
      </c>
      <c r="V15" s="100">
        <v>19</v>
      </c>
      <c r="W15" s="100">
        <v>14500.8</v>
      </c>
      <c r="X15" s="100">
        <v>17</v>
      </c>
      <c r="Y15" s="100">
        <v>12974.4</v>
      </c>
      <c r="Z15" s="100">
        <v>13</v>
      </c>
      <c r="AA15" s="100">
        <v>9921.5999999999985</v>
      </c>
      <c r="AB15" s="100">
        <v>17</v>
      </c>
      <c r="AC15" s="100">
        <v>12974.4</v>
      </c>
      <c r="AD15" s="100">
        <v>21</v>
      </c>
      <c r="AE15" s="100">
        <v>16027.199999999999</v>
      </c>
      <c r="AF15" s="100">
        <v>19</v>
      </c>
      <c r="AG15" s="100">
        <v>14500.8</v>
      </c>
      <c r="AH15" s="100">
        <v>20</v>
      </c>
      <c r="AI15" s="100">
        <v>15263.999999999998</v>
      </c>
      <c r="AJ15" s="100">
        <v>6</v>
      </c>
      <c r="AK15" s="100">
        <v>4579.2</v>
      </c>
      <c r="AL15" s="100">
        <v>5</v>
      </c>
      <c r="AM15" s="100">
        <v>3815.9999999999995</v>
      </c>
      <c r="AN15" s="100">
        <v>5</v>
      </c>
      <c r="AO15" s="100">
        <v>3815.9999999999995</v>
      </c>
      <c r="AP15" s="100">
        <v>4</v>
      </c>
      <c r="AQ15" s="100">
        <v>3052.7999999999997</v>
      </c>
      <c r="AR15" s="100">
        <v>33</v>
      </c>
      <c r="AS15" s="100">
        <v>25185.599999999999</v>
      </c>
      <c r="AT15" s="100">
        <v>44</v>
      </c>
      <c r="AU15" s="100">
        <v>33580.799999999996</v>
      </c>
      <c r="AV15" s="100">
        <v>44</v>
      </c>
      <c r="AW15" s="100">
        <v>33580.799999999996</v>
      </c>
      <c r="AX15" s="100">
        <v>38</v>
      </c>
      <c r="AY15" s="100">
        <v>29001.599999999999</v>
      </c>
      <c r="AZ15" s="100">
        <v>12</v>
      </c>
      <c r="BA15" s="100">
        <v>9158.4</v>
      </c>
      <c r="BB15" s="100">
        <v>9</v>
      </c>
      <c r="BC15" s="100">
        <v>6868.7999999999993</v>
      </c>
      <c r="BD15" s="100">
        <v>11</v>
      </c>
      <c r="BE15" s="100">
        <v>8395.1999999999989</v>
      </c>
      <c r="BF15" s="100">
        <v>15</v>
      </c>
      <c r="BG15" s="100">
        <v>11447.999999999998</v>
      </c>
      <c r="BH15" s="100">
        <v>3</v>
      </c>
      <c r="BI15" s="100">
        <v>2289.6</v>
      </c>
      <c r="BJ15" s="100">
        <v>3</v>
      </c>
      <c r="BK15" s="100">
        <v>2289.6</v>
      </c>
      <c r="BL15" s="100">
        <v>5</v>
      </c>
      <c r="BM15" s="100">
        <v>3815.9999999999995</v>
      </c>
      <c r="BN15" s="100">
        <v>6</v>
      </c>
      <c r="BO15" s="100">
        <v>4579.2</v>
      </c>
      <c r="BP15" s="100">
        <v>7</v>
      </c>
      <c r="BQ15" s="100">
        <v>5342.4</v>
      </c>
      <c r="BR15" s="100">
        <v>5</v>
      </c>
      <c r="BS15" s="100">
        <v>3815.9999999999995</v>
      </c>
      <c r="BT15" s="100">
        <v>7</v>
      </c>
      <c r="BU15" s="100">
        <v>5342.4</v>
      </c>
      <c r="BV15" s="100">
        <v>8</v>
      </c>
      <c r="BW15" s="100">
        <v>6105.5999999999995</v>
      </c>
      <c r="BX15" s="100">
        <v>16</v>
      </c>
      <c r="BY15" s="100">
        <v>12211.199999999999</v>
      </c>
      <c r="BZ15" s="100">
        <v>19</v>
      </c>
      <c r="CA15" s="100">
        <v>14500.8</v>
      </c>
      <c r="CB15" s="100">
        <v>10</v>
      </c>
      <c r="CC15" s="100">
        <v>7631.9999999999991</v>
      </c>
      <c r="CD15" s="100">
        <v>10</v>
      </c>
      <c r="CE15" s="100">
        <v>7631.9999999999991</v>
      </c>
      <c r="CF15" s="100">
        <v>6</v>
      </c>
      <c r="CG15" s="100">
        <v>4579.2</v>
      </c>
      <c r="CH15" s="100">
        <v>6</v>
      </c>
      <c r="CI15" s="100">
        <v>4579.2</v>
      </c>
      <c r="CJ15" s="100">
        <v>7</v>
      </c>
      <c r="CK15" s="100">
        <v>5342.4</v>
      </c>
      <c r="CL15" s="100">
        <v>8</v>
      </c>
      <c r="CM15" s="100">
        <v>6105.5999999999995</v>
      </c>
      <c r="CN15" s="100">
        <v>10</v>
      </c>
      <c r="CO15" s="100">
        <v>7631.9999999999991</v>
      </c>
      <c r="CP15" s="100">
        <v>14</v>
      </c>
      <c r="CQ15" s="100">
        <v>10684.8</v>
      </c>
      <c r="CR15" s="100">
        <v>12</v>
      </c>
      <c r="CS15" s="100">
        <v>9158.4</v>
      </c>
      <c r="CT15" s="100">
        <v>9</v>
      </c>
      <c r="CU15" s="100">
        <v>6868.7999999999993</v>
      </c>
    </row>
    <row r="16" spans="1:99">
      <c r="C16" s="99" t="s">
        <v>182</v>
      </c>
      <c r="D16" s="100">
        <v>21</v>
      </c>
      <c r="E16" s="100">
        <v>7156.8</v>
      </c>
      <c r="F16" s="100">
        <v>23</v>
      </c>
      <c r="G16" s="100">
        <v>7838.4000000000005</v>
      </c>
      <c r="H16" s="100">
        <v>30</v>
      </c>
      <c r="I16" s="100">
        <v>10224</v>
      </c>
      <c r="J16" s="100">
        <v>17</v>
      </c>
      <c r="K16" s="100">
        <v>5793.6</v>
      </c>
      <c r="L16" s="100">
        <v>5</v>
      </c>
      <c r="M16" s="100">
        <v>1704</v>
      </c>
      <c r="N16" s="100">
        <v>6</v>
      </c>
      <c r="O16" s="100">
        <v>2044.8000000000002</v>
      </c>
      <c r="P16" s="100">
        <v>8</v>
      </c>
      <c r="Q16" s="100">
        <v>2726.4</v>
      </c>
      <c r="R16" s="100">
        <v>8</v>
      </c>
      <c r="S16" s="100">
        <v>2726.4</v>
      </c>
      <c r="T16" s="100">
        <v>14</v>
      </c>
      <c r="U16" s="100">
        <v>4771.2</v>
      </c>
      <c r="V16" s="100">
        <v>17</v>
      </c>
      <c r="W16" s="100">
        <v>5793.6</v>
      </c>
      <c r="X16" s="100">
        <v>16</v>
      </c>
      <c r="Y16" s="100">
        <v>5452.8</v>
      </c>
      <c r="Z16" s="100">
        <v>16</v>
      </c>
      <c r="AA16" s="100">
        <v>5452.8</v>
      </c>
      <c r="AB16" s="100">
        <v>19</v>
      </c>
      <c r="AC16" s="100">
        <v>6475.2</v>
      </c>
      <c r="AD16" s="100">
        <v>23</v>
      </c>
      <c r="AE16" s="100">
        <v>7838.4000000000005</v>
      </c>
      <c r="AF16" s="100">
        <v>21</v>
      </c>
      <c r="AG16" s="100">
        <v>7156.8</v>
      </c>
      <c r="AH16" s="100">
        <v>24</v>
      </c>
      <c r="AI16" s="100">
        <v>8179.2000000000007</v>
      </c>
      <c r="AJ16" s="100">
        <v>6</v>
      </c>
      <c r="AK16" s="100">
        <v>2044.8000000000002</v>
      </c>
      <c r="AL16" s="100">
        <v>7</v>
      </c>
      <c r="AM16" s="100">
        <v>2385.6</v>
      </c>
      <c r="AN16" s="100">
        <v>5</v>
      </c>
      <c r="AO16" s="100">
        <v>1704</v>
      </c>
      <c r="AP16" s="100">
        <v>4</v>
      </c>
      <c r="AQ16" s="100">
        <v>1363.2</v>
      </c>
      <c r="AR16" s="100">
        <v>39</v>
      </c>
      <c r="AS16" s="100">
        <v>13291.2</v>
      </c>
      <c r="AT16" s="100">
        <v>45</v>
      </c>
      <c r="AU16" s="100">
        <v>15336</v>
      </c>
      <c r="AV16" s="100">
        <v>48</v>
      </c>
      <c r="AW16" s="100">
        <v>16358.400000000001</v>
      </c>
      <c r="AX16" s="100">
        <v>41</v>
      </c>
      <c r="AY16" s="100">
        <v>13972.800000000001</v>
      </c>
      <c r="AZ16" s="100">
        <v>12</v>
      </c>
      <c r="BA16" s="100">
        <v>4089.6000000000004</v>
      </c>
      <c r="BB16" s="100">
        <v>11</v>
      </c>
      <c r="BC16" s="100">
        <v>3748.8</v>
      </c>
      <c r="BD16" s="100">
        <v>9</v>
      </c>
      <c r="BE16" s="100">
        <v>3067.2000000000003</v>
      </c>
      <c r="BF16" s="100">
        <v>15</v>
      </c>
      <c r="BG16" s="100">
        <v>5112</v>
      </c>
      <c r="BH16" s="100">
        <v>3</v>
      </c>
      <c r="BI16" s="100">
        <v>1022.4000000000001</v>
      </c>
      <c r="BJ16" s="100">
        <v>4</v>
      </c>
      <c r="BK16" s="100">
        <v>1363.2</v>
      </c>
      <c r="BL16" s="100">
        <v>6</v>
      </c>
      <c r="BM16" s="100">
        <v>2044.8000000000002</v>
      </c>
      <c r="BN16" s="100">
        <v>6</v>
      </c>
      <c r="BO16" s="100">
        <v>2044.8000000000002</v>
      </c>
      <c r="BP16" s="100">
        <v>7</v>
      </c>
      <c r="BQ16" s="100">
        <v>2385.6</v>
      </c>
      <c r="BR16" s="100">
        <v>5</v>
      </c>
      <c r="BS16" s="100">
        <v>1704</v>
      </c>
      <c r="BT16" s="100">
        <v>8</v>
      </c>
      <c r="BU16" s="100">
        <v>2726.4</v>
      </c>
      <c r="BV16" s="100">
        <v>8</v>
      </c>
      <c r="BW16" s="100">
        <v>2726.4</v>
      </c>
      <c r="BX16" s="100">
        <v>18</v>
      </c>
      <c r="BY16" s="100">
        <v>6134.4000000000005</v>
      </c>
      <c r="BZ16" s="100">
        <v>19</v>
      </c>
      <c r="CA16" s="100">
        <v>6475.2</v>
      </c>
      <c r="CB16" s="100">
        <v>12</v>
      </c>
      <c r="CC16" s="100">
        <v>4089.6000000000004</v>
      </c>
      <c r="CD16" s="100">
        <v>11</v>
      </c>
      <c r="CE16" s="100">
        <v>3748.8</v>
      </c>
      <c r="CF16" s="100">
        <v>6</v>
      </c>
      <c r="CG16" s="100">
        <v>2044.8000000000002</v>
      </c>
      <c r="CH16" s="100">
        <v>6</v>
      </c>
      <c r="CI16" s="100">
        <v>2044.8000000000002</v>
      </c>
      <c r="CJ16" s="100">
        <v>8</v>
      </c>
      <c r="CK16" s="100">
        <v>2726.4</v>
      </c>
      <c r="CL16" s="100">
        <v>8</v>
      </c>
      <c r="CM16" s="100">
        <v>2726.4</v>
      </c>
      <c r="CN16" s="100">
        <v>10</v>
      </c>
      <c r="CO16" s="100">
        <v>3408</v>
      </c>
      <c r="CP16" s="100">
        <v>14</v>
      </c>
      <c r="CQ16" s="100">
        <v>4771.2</v>
      </c>
      <c r="CR16" s="100">
        <v>12</v>
      </c>
      <c r="CS16" s="100">
        <v>4089.6000000000004</v>
      </c>
      <c r="CT16" s="100">
        <v>9</v>
      </c>
      <c r="CU16" s="100">
        <v>3067.2000000000003</v>
      </c>
    </row>
    <row r="17" spans="2:99">
      <c r="C17" s="99" t="s">
        <v>183</v>
      </c>
      <c r="D17" s="100">
        <v>22</v>
      </c>
      <c r="E17" s="100">
        <v>9292.7999999999993</v>
      </c>
      <c r="F17" s="100">
        <v>25</v>
      </c>
      <c r="G17" s="100">
        <v>10560</v>
      </c>
      <c r="H17" s="100">
        <v>28</v>
      </c>
      <c r="I17" s="100">
        <v>11827.199999999999</v>
      </c>
      <c r="J17" s="100">
        <v>17</v>
      </c>
      <c r="K17" s="100">
        <v>7180.7999999999993</v>
      </c>
      <c r="L17" s="100">
        <v>5</v>
      </c>
      <c r="M17" s="100">
        <v>2112</v>
      </c>
      <c r="N17" s="100">
        <v>7</v>
      </c>
      <c r="O17" s="100">
        <v>2956.7999999999997</v>
      </c>
      <c r="P17" s="100">
        <v>7</v>
      </c>
      <c r="Q17" s="100">
        <v>2956.7999999999997</v>
      </c>
      <c r="R17" s="100">
        <v>8</v>
      </c>
      <c r="S17" s="100">
        <v>3379.2</v>
      </c>
      <c r="T17" s="100">
        <v>15</v>
      </c>
      <c r="U17" s="100">
        <v>6336</v>
      </c>
      <c r="V17" s="100">
        <v>19</v>
      </c>
      <c r="W17" s="100">
        <v>8025.5999999999995</v>
      </c>
      <c r="X17" s="100">
        <v>18</v>
      </c>
      <c r="Y17" s="100">
        <v>7603.2</v>
      </c>
      <c r="Z17" s="100">
        <v>16</v>
      </c>
      <c r="AA17" s="100">
        <v>6758.4</v>
      </c>
      <c r="AB17" s="100">
        <v>19</v>
      </c>
      <c r="AC17" s="100">
        <v>8025.5999999999995</v>
      </c>
      <c r="AD17" s="100">
        <v>23</v>
      </c>
      <c r="AE17" s="100">
        <v>9715.1999999999989</v>
      </c>
      <c r="AF17" s="100">
        <v>23</v>
      </c>
      <c r="AG17" s="100">
        <v>9715.1999999999989</v>
      </c>
      <c r="AH17" s="100">
        <v>24</v>
      </c>
      <c r="AI17" s="100">
        <v>10137.599999999999</v>
      </c>
      <c r="AJ17" s="100">
        <v>7</v>
      </c>
      <c r="AK17" s="100">
        <v>2956.7999999999997</v>
      </c>
      <c r="AL17" s="100">
        <v>6</v>
      </c>
      <c r="AM17" s="100">
        <v>2534.3999999999996</v>
      </c>
      <c r="AN17" s="100">
        <v>5</v>
      </c>
      <c r="AO17" s="100">
        <v>2112</v>
      </c>
      <c r="AP17" s="100">
        <v>5</v>
      </c>
      <c r="AQ17" s="100">
        <v>2112</v>
      </c>
      <c r="AR17" s="100">
        <v>36</v>
      </c>
      <c r="AS17" s="100">
        <v>15206.4</v>
      </c>
      <c r="AT17" s="100">
        <v>49</v>
      </c>
      <c r="AU17" s="100">
        <v>20697.599999999999</v>
      </c>
      <c r="AV17" s="100">
        <v>41</v>
      </c>
      <c r="AW17" s="100">
        <v>17318.399999999998</v>
      </c>
      <c r="AX17" s="100">
        <v>34</v>
      </c>
      <c r="AY17" s="100">
        <v>14361.599999999999</v>
      </c>
      <c r="AZ17" s="100">
        <v>11</v>
      </c>
      <c r="BA17" s="100">
        <v>4646.3999999999996</v>
      </c>
      <c r="BB17" s="100">
        <v>9</v>
      </c>
      <c r="BC17" s="100">
        <v>3801.6</v>
      </c>
      <c r="BD17" s="100">
        <v>10</v>
      </c>
      <c r="BE17" s="100">
        <v>4224</v>
      </c>
      <c r="BF17" s="100">
        <v>17</v>
      </c>
      <c r="BG17" s="100">
        <v>7180.7999999999993</v>
      </c>
      <c r="BH17" s="100">
        <v>3</v>
      </c>
      <c r="BI17" s="100">
        <v>1267.1999999999998</v>
      </c>
      <c r="BJ17" s="100">
        <v>3</v>
      </c>
      <c r="BK17" s="100">
        <v>1267.1999999999998</v>
      </c>
      <c r="BL17" s="100">
        <v>6</v>
      </c>
      <c r="BM17" s="100">
        <v>2534.3999999999996</v>
      </c>
      <c r="BN17" s="100">
        <v>5</v>
      </c>
      <c r="BO17" s="100">
        <v>2112</v>
      </c>
      <c r="BP17" s="100">
        <v>7</v>
      </c>
      <c r="BQ17" s="100">
        <v>2956.7999999999997</v>
      </c>
      <c r="BR17" s="100">
        <v>6</v>
      </c>
      <c r="BS17" s="100">
        <v>2534.3999999999996</v>
      </c>
      <c r="BT17" s="100">
        <v>7</v>
      </c>
      <c r="BU17" s="100">
        <v>2956.7999999999997</v>
      </c>
      <c r="BV17" s="100">
        <v>8</v>
      </c>
      <c r="BW17" s="100">
        <v>3379.2</v>
      </c>
      <c r="BX17" s="100">
        <v>19</v>
      </c>
      <c r="BY17" s="100">
        <v>8025.5999999999995</v>
      </c>
      <c r="BZ17" s="100">
        <v>21</v>
      </c>
      <c r="CA17" s="100">
        <v>8870.4</v>
      </c>
      <c r="CB17" s="100">
        <v>10</v>
      </c>
      <c r="CC17" s="100">
        <v>4224</v>
      </c>
      <c r="CD17" s="100">
        <v>11</v>
      </c>
      <c r="CE17" s="100">
        <v>4646.3999999999996</v>
      </c>
      <c r="CF17" s="100">
        <v>6</v>
      </c>
      <c r="CG17" s="100">
        <v>2534.3999999999996</v>
      </c>
      <c r="CH17" s="100">
        <v>6</v>
      </c>
      <c r="CI17" s="100">
        <v>2534.3999999999996</v>
      </c>
      <c r="CJ17" s="100">
        <v>7</v>
      </c>
      <c r="CK17" s="100">
        <v>2956.7999999999997</v>
      </c>
      <c r="CL17" s="100">
        <v>8</v>
      </c>
      <c r="CM17" s="100">
        <v>3379.2</v>
      </c>
      <c r="CN17" s="100">
        <v>9</v>
      </c>
      <c r="CO17" s="100">
        <v>3801.6</v>
      </c>
      <c r="CP17" s="100">
        <v>13</v>
      </c>
      <c r="CQ17" s="100">
        <v>5491.2</v>
      </c>
      <c r="CR17" s="100">
        <v>13</v>
      </c>
      <c r="CS17" s="100">
        <v>5491.2</v>
      </c>
      <c r="CT17" s="100">
        <v>9</v>
      </c>
      <c r="CU17" s="100">
        <v>3801.6</v>
      </c>
    </row>
    <row r="18" spans="2:99">
      <c r="C18" s="99" t="s">
        <v>184</v>
      </c>
      <c r="D18" s="100">
        <v>21</v>
      </c>
      <c r="E18" s="100">
        <v>13708.8</v>
      </c>
      <c r="F18" s="100">
        <v>24</v>
      </c>
      <c r="G18" s="100">
        <v>15667.199999999999</v>
      </c>
      <c r="H18" s="100">
        <v>28</v>
      </c>
      <c r="I18" s="100">
        <v>18278.399999999998</v>
      </c>
      <c r="J18" s="100">
        <v>16</v>
      </c>
      <c r="K18" s="100">
        <v>10444.799999999999</v>
      </c>
      <c r="L18" s="100">
        <v>5</v>
      </c>
      <c r="M18" s="100">
        <v>3264</v>
      </c>
      <c r="N18" s="100">
        <v>7</v>
      </c>
      <c r="O18" s="100">
        <v>4569.5999999999995</v>
      </c>
      <c r="P18" s="100">
        <v>7</v>
      </c>
      <c r="Q18" s="100">
        <v>4569.5999999999995</v>
      </c>
      <c r="R18" s="100">
        <v>7</v>
      </c>
      <c r="S18" s="100">
        <v>4569.5999999999995</v>
      </c>
      <c r="T18" s="100">
        <v>14</v>
      </c>
      <c r="U18" s="100">
        <v>9139.1999999999989</v>
      </c>
      <c r="V18" s="100">
        <v>18</v>
      </c>
      <c r="W18" s="100">
        <v>11750.4</v>
      </c>
      <c r="X18" s="100">
        <v>17</v>
      </c>
      <c r="Y18" s="100">
        <v>11097.599999999999</v>
      </c>
      <c r="Z18" s="100">
        <v>13</v>
      </c>
      <c r="AA18" s="100">
        <v>8486.4</v>
      </c>
      <c r="AB18" s="100">
        <v>19</v>
      </c>
      <c r="AC18" s="100">
        <v>12403.199999999999</v>
      </c>
      <c r="AD18" s="100">
        <v>21</v>
      </c>
      <c r="AE18" s="100">
        <v>13708.8</v>
      </c>
      <c r="AF18" s="100">
        <v>21</v>
      </c>
      <c r="AG18" s="100">
        <v>13708.8</v>
      </c>
      <c r="AH18" s="100">
        <v>22</v>
      </c>
      <c r="AI18" s="100">
        <v>14361.599999999999</v>
      </c>
      <c r="AJ18" s="100">
        <v>6</v>
      </c>
      <c r="AK18" s="100">
        <v>3916.7999999999997</v>
      </c>
      <c r="AL18" s="100">
        <v>6</v>
      </c>
      <c r="AM18" s="100">
        <v>3916.7999999999997</v>
      </c>
      <c r="AN18" s="100">
        <v>5</v>
      </c>
      <c r="AO18" s="100">
        <v>3264</v>
      </c>
      <c r="AP18" s="100">
        <v>5</v>
      </c>
      <c r="AQ18" s="100">
        <v>3264</v>
      </c>
      <c r="AR18" s="100">
        <v>40</v>
      </c>
      <c r="AS18" s="100">
        <v>26112</v>
      </c>
      <c r="AT18" s="100">
        <v>40</v>
      </c>
      <c r="AU18" s="100">
        <v>26112</v>
      </c>
      <c r="AV18" s="100">
        <v>44</v>
      </c>
      <c r="AW18" s="100">
        <v>28723.199999999997</v>
      </c>
      <c r="AX18" s="100">
        <v>39</v>
      </c>
      <c r="AY18" s="100">
        <v>25459.199999999997</v>
      </c>
      <c r="AZ18" s="100">
        <v>12</v>
      </c>
      <c r="BA18" s="100">
        <v>7833.5999999999995</v>
      </c>
      <c r="BB18" s="100">
        <v>9</v>
      </c>
      <c r="BC18" s="100">
        <v>5875.2</v>
      </c>
      <c r="BD18" s="100">
        <v>10</v>
      </c>
      <c r="BE18" s="100">
        <v>6528</v>
      </c>
      <c r="BF18" s="100">
        <v>14</v>
      </c>
      <c r="BG18" s="100">
        <v>9139.1999999999989</v>
      </c>
      <c r="BH18" s="100">
        <v>3</v>
      </c>
      <c r="BI18" s="100">
        <v>1958.3999999999999</v>
      </c>
      <c r="BJ18" s="100">
        <v>3</v>
      </c>
      <c r="BK18" s="100">
        <v>1958.3999999999999</v>
      </c>
      <c r="BL18" s="100">
        <v>6</v>
      </c>
      <c r="BM18" s="100">
        <v>3916.7999999999997</v>
      </c>
      <c r="BN18" s="100">
        <v>6</v>
      </c>
      <c r="BO18" s="100">
        <v>3916.7999999999997</v>
      </c>
      <c r="BP18" s="100">
        <v>6</v>
      </c>
      <c r="BQ18" s="100">
        <v>3916.7999999999997</v>
      </c>
      <c r="BR18" s="100">
        <v>5</v>
      </c>
      <c r="BS18" s="100">
        <v>3264</v>
      </c>
      <c r="BT18" s="100">
        <v>7</v>
      </c>
      <c r="BU18" s="100">
        <v>4569.5999999999995</v>
      </c>
      <c r="BV18" s="100">
        <v>9</v>
      </c>
      <c r="BW18" s="100">
        <v>5875.2</v>
      </c>
      <c r="BX18" s="100">
        <v>18</v>
      </c>
      <c r="BY18" s="100">
        <v>11750.4</v>
      </c>
      <c r="BZ18" s="100">
        <v>19</v>
      </c>
      <c r="CA18" s="100">
        <v>12403.199999999999</v>
      </c>
      <c r="CB18" s="100">
        <v>11</v>
      </c>
      <c r="CC18" s="100">
        <v>7180.7999999999993</v>
      </c>
      <c r="CD18" s="100">
        <v>10</v>
      </c>
      <c r="CE18" s="100">
        <v>6528</v>
      </c>
      <c r="CF18" s="100">
        <v>6</v>
      </c>
      <c r="CG18" s="100">
        <v>3916.7999999999997</v>
      </c>
      <c r="CH18" s="100">
        <v>7</v>
      </c>
      <c r="CI18" s="100">
        <v>4569.5999999999995</v>
      </c>
      <c r="CJ18" s="100">
        <v>9</v>
      </c>
      <c r="CK18" s="100">
        <v>5875.2</v>
      </c>
      <c r="CL18" s="100">
        <v>7</v>
      </c>
      <c r="CM18" s="100">
        <v>4569.5999999999995</v>
      </c>
      <c r="CN18" s="100">
        <v>9</v>
      </c>
      <c r="CO18" s="100">
        <v>5875.2</v>
      </c>
      <c r="CP18" s="100">
        <v>13</v>
      </c>
      <c r="CQ18" s="100">
        <v>8486.4</v>
      </c>
      <c r="CR18" s="100">
        <v>11</v>
      </c>
      <c r="CS18" s="100">
        <v>7180.7999999999993</v>
      </c>
      <c r="CT18" s="100">
        <v>9</v>
      </c>
      <c r="CU18" s="100">
        <v>5875.2</v>
      </c>
    </row>
    <row r="19" spans="2:99">
      <c r="C19" s="99" t="s">
        <v>185</v>
      </c>
      <c r="D19" s="100">
        <v>23</v>
      </c>
      <c r="E19" s="100">
        <v>7590</v>
      </c>
      <c r="F19" s="100">
        <v>25</v>
      </c>
      <c r="G19" s="100">
        <v>8250</v>
      </c>
      <c r="H19" s="100">
        <v>27</v>
      </c>
      <c r="I19" s="100">
        <v>8910</v>
      </c>
      <c r="J19" s="100">
        <v>17</v>
      </c>
      <c r="K19" s="100">
        <v>5610</v>
      </c>
      <c r="L19" s="100">
        <v>5</v>
      </c>
      <c r="M19" s="100">
        <v>1650</v>
      </c>
      <c r="N19" s="100">
        <v>7</v>
      </c>
      <c r="O19" s="100">
        <v>2310</v>
      </c>
      <c r="P19" s="100">
        <v>6</v>
      </c>
      <c r="Q19" s="100">
        <v>1980</v>
      </c>
      <c r="R19" s="100">
        <v>8</v>
      </c>
      <c r="S19" s="100">
        <v>2640</v>
      </c>
      <c r="T19" s="100">
        <v>16</v>
      </c>
      <c r="U19" s="100">
        <v>5280</v>
      </c>
      <c r="V19" s="100">
        <v>17</v>
      </c>
      <c r="W19" s="100">
        <v>5610</v>
      </c>
      <c r="X19" s="100">
        <v>18</v>
      </c>
      <c r="Y19" s="100">
        <v>5940</v>
      </c>
      <c r="Z19" s="100">
        <v>15</v>
      </c>
      <c r="AA19" s="100">
        <v>4950</v>
      </c>
      <c r="AB19" s="100">
        <v>18</v>
      </c>
      <c r="AC19" s="100">
        <v>5940</v>
      </c>
      <c r="AD19" s="100">
        <v>24</v>
      </c>
      <c r="AE19" s="100">
        <v>7920</v>
      </c>
      <c r="AF19" s="100">
        <v>20</v>
      </c>
      <c r="AG19" s="100">
        <v>6600</v>
      </c>
      <c r="AH19" s="100">
        <v>22</v>
      </c>
      <c r="AI19" s="100">
        <v>7260</v>
      </c>
      <c r="AJ19" s="100">
        <v>5</v>
      </c>
      <c r="AK19" s="100">
        <v>1650</v>
      </c>
      <c r="AL19" s="100">
        <v>6</v>
      </c>
      <c r="AM19" s="100">
        <v>1980</v>
      </c>
      <c r="AN19" s="100">
        <v>5</v>
      </c>
      <c r="AO19" s="100">
        <v>1650</v>
      </c>
      <c r="AP19" s="100">
        <v>4</v>
      </c>
      <c r="AQ19" s="100">
        <v>1320</v>
      </c>
      <c r="AR19" s="100">
        <v>41</v>
      </c>
      <c r="AS19" s="100">
        <v>13530</v>
      </c>
      <c r="AT19" s="100">
        <v>50</v>
      </c>
      <c r="AU19" s="100">
        <v>16500</v>
      </c>
      <c r="AV19" s="100">
        <v>49</v>
      </c>
      <c r="AW19" s="100">
        <v>16170</v>
      </c>
      <c r="AX19" s="100">
        <v>40</v>
      </c>
      <c r="AY19" s="100">
        <v>13200</v>
      </c>
      <c r="AZ19" s="100">
        <v>12</v>
      </c>
      <c r="BA19" s="100">
        <v>3960</v>
      </c>
      <c r="BB19" s="100">
        <v>11</v>
      </c>
      <c r="BC19" s="100">
        <v>3630</v>
      </c>
      <c r="BD19" s="100">
        <v>11</v>
      </c>
      <c r="BE19" s="100">
        <v>3630</v>
      </c>
      <c r="BF19" s="100">
        <v>17</v>
      </c>
      <c r="BG19" s="100">
        <v>5610</v>
      </c>
      <c r="BH19" s="100">
        <v>3</v>
      </c>
      <c r="BI19" s="100">
        <v>990</v>
      </c>
      <c r="BJ19" s="100">
        <v>4</v>
      </c>
      <c r="BK19" s="100">
        <v>1320</v>
      </c>
      <c r="BL19" s="100">
        <v>6</v>
      </c>
      <c r="BM19" s="100">
        <v>1980</v>
      </c>
      <c r="BN19" s="100">
        <v>6</v>
      </c>
      <c r="BO19" s="100">
        <v>1980</v>
      </c>
      <c r="BP19" s="100">
        <v>7</v>
      </c>
      <c r="BQ19" s="100">
        <v>2310</v>
      </c>
      <c r="BR19" s="100">
        <v>5</v>
      </c>
      <c r="BS19" s="100">
        <v>1650</v>
      </c>
      <c r="BT19" s="100">
        <v>7</v>
      </c>
      <c r="BU19" s="100">
        <v>2310</v>
      </c>
      <c r="BV19" s="100">
        <v>8</v>
      </c>
      <c r="BW19" s="100">
        <v>2640</v>
      </c>
      <c r="BX19" s="100">
        <v>17</v>
      </c>
      <c r="BY19" s="100">
        <v>5610</v>
      </c>
      <c r="BZ19" s="100">
        <v>17</v>
      </c>
      <c r="CA19" s="100">
        <v>5610</v>
      </c>
      <c r="CB19" s="100">
        <v>11</v>
      </c>
      <c r="CC19" s="100">
        <v>3630</v>
      </c>
      <c r="CD19" s="100">
        <v>11</v>
      </c>
      <c r="CE19" s="100">
        <v>3630</v>
      </c>
      <c r="CF19" s="100">
        <v>6</v>
      </c>
      <c r="CG19" s="100">
        <v>1980</v>
      </c>
      <c r="CH19" s="100">
        <v>6</v>
      </c>
      <c r="CI19" s="100">
        <v>1980</v>
      </c>
      <c r="CJ19" s="100">
        <v>8</v>
      </c>
      <c r="CK19" s="100">
        <v>2640</v>
      </c>
      <c r="CL19" s="100">
        <v>8</v>
      </c>
      <c r="CM19" s="100">
        <v>2640</v>
      </c>
      <c r="CN19" s="100">
        <v>10</v>
      </c>
      <c r="CO19" s="100">
        <v>3300</v>
      </c>
      <c r="CP19" s="100">
        <v>14</v>
      </c>
      <c r="CQ19" s="100">
        <v>4620</v>
      </c>
      <c r="CR19" s="100">
        <v>12</v>
      </c>
      <c r="CS19" s="100">
        <v>3960</v>
      </c>
      <c r="CT19" s="100">
        <v>9</v>
      </c>
      <c r="CU19" s="100">
        <v>2970</v>
      </c>
    </row>
    <row r="20" spans="2:99">
      <c r="B20" s="99" t="s">
        <v>127</v>
      </c>
      <c r="C20" s="99" t="s">
        <v>186</v>
      </c>
      <c r="D20" s="100">
        <v>24</v>
      </c>
      <c r="E20" s="100">
        <v>6883.2000000000007</v>
      </c>
      <c r="F20" s="100">
        <v>32</v>
      </c>
      <c r="G20" s="100">
        <v>9177.6</v>
      </c>
      <c r="H20" s="100">
        <v>31</v>
      </c>
      <c r="I20" s="100">
        <v>8890.8000000000011</v>
      </c>
      <c r="J20" s="100">
        <v>34</v>
      </c>
      <c r="K20" s="100">
        <v>9751.2000000000007</v>
      </c>
      <c r="L20" s="100">
        <v>7</v>
      </c>
      <c r="M20" s="100">
        <v>2007.6000000000001</v>
      </c>
      <c r="N20" s="100">
        <v>10</v>
      </c>
      <c r="O20" s="100">
        <v>2868</v>
      </c>
      <c r="P20" s="100">
        <v>9</v>
      </c>
      <c r="Q20" s="100">
        <v>2581.2000000000003</v>
      </c>
      <c r="R20" s="100">
        <v>7</v>
      </c>
      <c r="S20" s="100">
        <v>2007.6000000000001</v>
      </c>
      <c r="T20" s="100">
        <v>19</v>
      </c>
      <c r="U20" s="100">
        <v>5449.2</v>
      </c>
      <c r="V20" s="100">
        <v>34</v>
      </c>
      <c r="W20" s="100">
        <v>9751.2000000000007</v>
      </c>
      <c r="X20" s="100">
        <v>24</v>
      </c>
      <c r="Y20" s="100">
        <v>6883.2000000000007</v>
      </c>
      <c r="Z20" s="100">
        <v>18</v>
      </c>
      <c r="AA20" s="100">
        <v>5162.4000000000005</v>
      </c>
      <c r="AB20" s="100">
        <v>12</v>
      </c>
      <c r="AC20" s="100">
        <v>3441.6000000000004</v>
      </c>
      <c r="AD20" s="100">
        <v>5</v>
      </c>
      <c r="AE20" s="100">
        <v>1434</v>
      </c>
      <c r="AF20" s="100">
        <v>6</v>
      </c>
      <c r="AG20" s="100">
        <v>1720.8000000000002</v>
      </c>
      <c r="AH20" s="100">
        <v>6</v>
      </c>
      <c r="AI20" s="100">
        <v>1720.8000000000002</v>
      </c>
      <c r="AJ20" s="100">
        <v>16</v>
      </c>
      <c r="AK20" s="100">
        <v>4588.8</v>
      </c>
      <c r="AL20" s="100">
        <v>34</v>
      </c>
      <c r="AM20" s="100">
        <v>9751.2000000000007</v>
      </c>
      <c r="AN20" s="100">
        <v>29</v>
      </c>
      <c r="AO20" s="100">
        <v>8317.2000000000007</v>
      </c>
      <c r="AP20" s="100">
        <v>31</v>
      </c>
      <c r="AQ20" s="100">
        <v>8890.8000000000011</v>
      </c>
      <c r="AR20" s="100">
        <v>20</v>
      </c>
      <c r="AS20" s="100">
        <v>5736</v>
      </c>
      <c r="AT20" s="100">
        <v>24</v>
      </c>
      <c r="AU20" s="100">
        <v>6883.2000000000007</v>
      </c>
      <c r="AV20" s="100">
        <v>16</v>
      </c>
      <c r="AW20" s="100">
        <v>4588.8</v>
      </c>
      <c r="AX20" s="100">
        <v>26</v>
      </c>
      <c r="AY20" s="100">
        <v>7456.8</v>
      </c>
      <c r="AZ20" s="100">
        <v>6</v>
      </c>
      <c r="BA20" s="100">
        <v>1720.8000000000002</v>
      </c>
      <c r="BB20" s="100">
        <v>8</v>
      </c>
      <c r="BC20" s="100">
        <v>2294.4</v>
      </c>
      <c r="BD20" s="100">
        <v>7</v>
      </c>
      <c r="BE20" s="100">
        <v>2007.6000000000001</v>
      </c>
      <c r="BF20" s="100">
        <v>9</v>
      </c>
      <c r="BG20" s="100">
        <v>2581.2000000000003</v>
      </c>
      <c r="BH20" s="100">
        <v>96</v>
      </c>
      <c r="BI20" s="100">
        <v>27532.800000000003</v>
      </c>
      <c r="BJ20" s="100">
        <v>84</v>
      </c>
      <c r="BK20" s="100">
        <v>24091.200000000001</v>
      </c>
      <c r="BL20" s="100">
        <v>55</v>
      </c>
      <c r="BM20" s="100">
        <v>15774</v>
      </c>
      <c r="BN20" s="100">
        <v>97</v>
      </c>
      <c r="BO20" s="100">
        <v>27819.600000000002</v>
      </c>
      <c r="BP20" s="100">
        <v>31</v>
      </c>
      <c r="BQ20" s="100">
        <v>8890.8000000000011</v>
      </c>
      <c r="BR20" s="100">
        <v>21</v>
      </c>
      <c r="BS20" s="100">
        <v>6022.8</v>
      </c>
      <c r="BT20" s="100">
        <v>32</v>
      </c>
      <c r="BU20" s="100">
        <v>9177.6</v>
      </c>
      <c r="BV20" s="100">
        <v>41</v>
      </c>
      <c r="BW20" s="100">
        <v>11758.800000000001</v>
      </c>
      <c r="BX20" s="100">
        <v>9</v>
      </c>
      <c r="BY20" s="100">
        <v>2581.2000000000003</v>
      </c>
      <c r="BZ20" s="100">
        <v>10</v>
      </c>
      <c r="CA20" s="100">
        <v>2868</v>
      </c>
      <c r="CB20" s="100">
        <v>11</v>
      </c>
      <c r="CC20" s="100">
        <v>3154.8</v>
      </c>
      <c r="CD20" s="100">
        <v>11</v>
      </c>
      <c r="CE20" s="100">
        <v>3154.8</v>
      </c>
      <c r="CF20" s="100">
        <v>18</v>
      </c>
      <c r="CG20" s="100">
        <v>5162.4000000000005</v>
      </c>
      <c r="CH20" s="100">
        <v>18</v>
      </c>
      <c r="CI20" s="100">
        <v>5162.4000000000005</v>
      </c>
      <c r="CJ20" s="100">
        <v>24</v>
      </c>
      <c r="CK20" s="100">
        <v>6883.2000000000007</v>
      </c>
      <c r="CL20" s="100">
        <v>19</v>
      </c>
      <c r="CM20" s="100">
        <v>5449.2</v>
      </c>
      <c r="CN20" s="100">
        <v>13</v>
      </c>
      <c r="CO20" s="100">
        <v>3728.4</v>
      </c>
      <c r="CP20" s="100">
        <v>14</v>
      </c>
      <c r="CQ20" s="100">
        <v>4015.2000000000003</v>
      </c>
      <c r="CR20" s="100">
        <v>15</v>
      </c>
      <c r="CS20" s="100">
        <v>4302</v>
      </c>
      <c r="CT20" s="100">
        <v>9</v>
      </c>
      <c r="CU20" s="100">
        <v>2581.2000000000003</v>
      </c>
    </row>
    <row r="21" spans="2:99">
      <c r="C21" s="99" t="s">
        <v>187</v>
      </c>
      <c r="D21" s="100">
        <v>28</v>
      </c>
      <c r="E21" s="100">
        <v>1747.2</v>
      </c>
      <c r="F21" s="100">
        <v>31</v>
      </c>
      <c r="G21" s="100">
        <v>1934.3999999999999</v>
      </c>
      <c r="H21" s="100">
        <v>36</v>
      </c>
      <c r="I21" s="100">
        <v>2246.4</v>
      </c>
      <c r="J21" s="100">
        <v>38</v>
      </c>
      <c r="K21" s="100">
        <v>2371.1999999999998</v>
      </c>
      <c r="L21" s="100">
        <v>9</v>
      </c>
      <c r="M21" s="100">
        <v>561.6</v>
      </c>
      <c r="N21" s="100">
        <v>12</v>
      </c>
      <c r="O21" s="100">
        <v>748.8</v>
      </c>
      <c r="P21" s="100">
        <v>10</v>
      </c>
      <c r="Q21" s="100">
        <v>624</v>
      </c>
      <c r="R21" s="100">
        <v>8</v>
      </c>
      <c r="S21" s="100">
        <v>499.2</v>
      </c>
      <c r="T21" s="100">
        <v>21</v>
      </c>
      <c r="U21" s="100">
        <v>1310.3999999999999</v>
      </c>
      <c r="V21" s="100">
        <v>33</v>
      </c>
      <c r="W21" s="100">
        <v>2059.1999999999998</v>
      </c>
      <c r="X21" s="100">
        <v>25</v>
      </c>
      <c r="Y21" s="100">
        <v>1560</v>
      </c>
      <c r="Z21" s="100">
        <v>22</v>
      </c>
      <c r="AA21" s="100">
        <v>1372.8</v>
      </c>
      <c r="AB21" s="100">
        <v>10</v>
      </c>
      <c r="AC21" s="100">
        <v>624</v>
      </c>
      <c r="AD21" s="100">
        <v>6</v>
      </c>
      <c r="AE21" s="100">
        <v>374.4</v>
      </c>
      <c r="AF21" s="100">
        <v>7</v>
      </c>
      <c r="AG21" s="100">
        <v>436.8</v>
      </c>
      <c r="AH21" s="100">
        <v>7</v>
      </c>
      <c r="AI21" s="100">
        <v>436.8</v>
      </c>
      <c r="AJ21" s="100">
        <v>21</v>
      </c>
      <c r="AK21" s="100">
        <v>1310.3999999999999</v>
      </c>
      <c r="AL21" s="100">
        <v>31</v>
      </c>
      <c r="AM21" s="100">
        <v>1934.3999999999999</v>
      </c>
      <c r="AN21" s="100">
        <v>28</v>
      </c>
      <c r="AO21" s="100">
        <v>1747.2</v>
      </c>
      <c r="AP21" s="100">
        <v>27</v>
      </c>
      <c r="AQ21" s="100">
        <v>1684.8</v>
      </c>
      <c r="AR21" s="100">
        <v>24</v>
      </c>
      <c r="AS21" s="100">
        <v>1497.6</v>
      </c>
      <c r="AT21" s="100">
        <v>27</v>
      </c>
      <c r="AU21" s="100">
        <v>1684.8</v>
      </c>
      <c r="AV21" s="100">
        <v>16</v>
      </c>
      <c r="AW21" s="100">
        <v>998.4</v>
      </c>
      <c r="AX21" s="100">
        <v>29</v>
      </c>
      <c r="AY21" s="100">
        <v>1809.6</v>
      </c>
      <c r="AZ21" s="100">
        <v>5</v>
      </c>
      <c r="BA21" s="100">
        <v>312</v>
      </c>
      <c r="BB21" s="100">
        <v>7</v>
      </c>
      <c r="BC21" s="100">
        <v>436.8</v>
      </c>
      <c r="BD21" s="100">
        <v>8</v>
      </c>
      <c r="BE21" s="100">
        <v>499.2</v>
      </c>
      <c r="BF21" s="100">
        <v>9</v>
      </c>
      <c r="BG21" s="100">
        <v>561.6</v>
      </c>
      <c r="BH21" s="100">
        <v>105</v>
      </c>
      <c r="BI21" s="100">
        <v>6552</v>
      </c>
      <c r="BJ21" s="100">
        <v>86</v>
      </c>
      <c r="BK21" s="100">
        <v>5366.4</v>
      </c>
      <c r="BL21" s="100">
        <v>50</v>
      </c>
      <c r="BM21" s="100">
        <v>3120</v>
      </c>
      <c r="BN21" s="100">
        <v>100</v>
      </c>
      <c r="BO21" s="100">
        <v>6240</v>
      </c>
      <c r="BP21" s="100">
        <v>28</v>
      </c>
      <c r="BQ21" s="100">
        <v>1747.2</v>
      </c>
      <c r="BR21" s="100">
        <v>20</v>
      </c>
      <c r="BS21" s="100">
        <v>1248</v>
      </c>
      <c r="BT21" s="100">
        <v>34</v>
      </c>
      <c r="BU21" s="100">
        <v>2121.6</v>
      </c>
      <c r="BV21" s="100">
        <v>38</v>
      </c>
      <c r="BW21" s="100">
        <v>2371.1999999999998</v>
      </c>
      <c r="BX21" s="100">
        <v>9</v>
      </c>
      <c r="BY21" s="100">
        <v>561.6</v>
      </c>
      <c r="BZ21" s="100">
        <v>11</v>
      </c>
      <c r="CA21" s="100">
        <v>686.4</v>
      </c>
      <c r="CB21" s="100">
        <v>11</v>
      </c>
      <c r="CC21" s="100">
        <v>686.4</v>
      </c>
      <c r="CD21" s="100">
        <v>12</v>
      </c>
      <c r="CE21" s="100">
        <v>748.8</v>
      </c>
      <c r="CF21" s="100">
        <v>17</v>
      </c>
      <c r="CG21" s="100">
        <v>1060.8</v>
      </c>
      <c r="CH21" s="100">
        <v>18</v>
      </c>
      <c r="CI21" s="100">
        <v>1123.2</v>
      </c>
      <c r="CJ21" s="100">
        <v>25</v>
      </c>
      <c r="CK21" s="100">
        <v>1560</v>
      </c>
      <c r="CL21" s="100">
        <v>20</v>
      </c>
      <c r="CM21" s="100">
        <v>1248</v>
      </c>
      <c r="CN21" s="100">
        <v>13</v>
      </c>
      <c r="CO21" s="100">
        <v>811.19999999999993</v>
      </c>
      <c r="CP21" s="100">
        <v>15</v>
      </c>
      <c r="CQ21" s="100">
        <v>936</v>
      </c>
      <c r="CR21" s="100">
        <v>14</v>
      </c>
      <c r="CS21" s="100">
        <v>873.6</v>
      </c>
      <c r="CT21" s="100">
        <v>8</v>
      </c>
      <c r="CU21" s="100">
        <v>499.2</v>
      </c>
    </row>
    <row r="22" spans="2:99">
      <c r="C22" s="99" t="s">
        <v>188</v>
      </c>
      <c r="D22" s="100">
        <v>24</v>
      </c>
      <c r="E22" s="100">
        <v>4492.7999999999993</v>
      </c>
      <c r="F22" s="100">
        <v>31</v>
      </c>
      <c r="G22" s="100">
        <v>5803.2</v>
      </c>
      <c r="H22" s="100">
        <v>31</v>
      </c>
      <c r="I22" s="100">
        <v>5803.2</v>
      </c>
      <c r="J22" s="100">
        <v>38</v>
      </c>
      <c r="K22" s="100">
        <v>7113.5999999999995</v>
      </c>
      <c r="L22" s="100">
        <v>8</v>
      </c>
      <c r="M22" s="100">
        <v>1497.6</v>
      </c>
      <c r="N22" s="100">
        <v>10</v>
      </c>
      <c r="O22" s="100">
        <v>1872</v>
      </c>
      <c r="P22" s="100">
        <v>9</v>
      </c>
      <c r="Q22" s="100">
        <v>1684.8</v>
      </c>
      <c r="R22" s="100">
        <v>7</v>
      </c>
      <c r="S22" s="100">
        <v>1310.3999999999999</v>
      </c>
      <c r="T22" s="100">
        <v>18</v>
      </c>
      <c r="U22" s="100">
        <v>3369.6</v>
      </c>
      <c r="V22" s="100">
        <v>32</v>
      </c>
      <c r="W22" s="100">
        <v>5990.4</v>
      </c>
      <c r="X22" s="100">
        <v>25</v>
      </c>
      <c r="Y22" s="100">
        <v>4680</v>
      </c>
      <c r="Z22" s="100">
        <v>18</v>
      </c>
      <c r="AA22" s="100">
        <v>3369.6</v>
      </c>
      <c r="AB22" s="100">
        <v>12</v>
      </c>
      <c r="AC22" s="100">
        <v>2246.3999999999996</v>
      </c>
      <c r="AD22" s="100">
        <v>6</v>
      </c>
      <c r="AE22" s="100">
        <v>1123.1999999999998</v>
      </c>
      <c r="AF22" s="100">
        <v>7</v>
      </c>
      <c r="AG22" s="100">
        <v>1310.3999999999999</v>
      </c>
      <c r="AH22" s="100">
        <v>6</v>
      </c>
      <c r="AI22" s="100">
        <v>1123.1999999999998</v>
      </c>
      <c r="AJ22" s="100">
        <v>17</v>
      </c>
      <c r="AK22" s="100">
        <v>3182.3999999999996</v>
      </c>
      <c r="AL22" s="100">
        <v>37</v>
      </c>
      <c r="AM22" s="100">
        <v>6926.4</v>
      </c>
      <c r="AN22" s="100">
        <v>27</v>
      </c>
      <c r="AO22" s="100">
        <v>5054.3999999999996</v>
      </c>
      <c r="AP22" s="100">
        <v>28</v>
      </c>
      <c r="AQ22" s="100">
        <v>5241.5999999999995</v>
      </c>
      <c r="AR22" s="100">
        <v>20</v>
      </c>
      <c r="AS22" s="100">
        <v>3744</v>
      </c>
      <c r="AT22" s="100">
        <v>27</v>
      </c>
      <c r="AU22" s="100">
        <v>5054.3999999999996</v>
      </c>
      <c r="AV22" s="100">
        <v>16</v>
      </c>
      <c r="AW22" s="100">
        <v>2995.2</v>
      </c>
      <c r="AX22" s="100">
        <v>27</v>
      </c>
      <c r="AY22" s="100">
        <v>5054.3999999999996</v>
      </c>
      <c r="AZ22" s="100">
        <v>6</v>
      </c>
      <c r="BA22" s="100">
        <v>1123.1999999999998</v>
      </c>
      <c r="BB22" s="100">
        <v>8</v>
      </c>
      <c r="BC22" s="100">
        <v>1497.6</v>
      </c>
      <c r="BD22" s="100">
        <v>7</v>
      </c>
      <c r="BE22" s="100">
        <v>1310.3999999999999</v>
      </c>
      <c r="BF22" s="100">
        <v>10</v>
      </c>
      <c r="BG22" s="100">
        <v>1872</v>
      </c>
      <c r="BH22" s="100">
        <v>108</v>
      </c>
      <c r="BI22" s="100">
        <v>20217.599999999999</v>
      </c>
      <c r="BJ22" s="100">
        <v>100</v>
      </c>
      <c r="BK22" s="100">
        <v>18720</v>
      </c>
      <c r="BL22" s="100">
        <v>51</v>
      </c>
      <c r="BM22" s="100">
        <v>9547.1999999999989</v>
      </c>
      <c r="BN22" s="100">
        <v>98</v>
      </c>
      <c r="BO22" s="100">
        <v>18345.599999999999</v>
      </c>
      <c r="BP22" s="100">
        <v>34</v>
      </c>
      <c r="BQ22" s="100">
        <v>6364.7999999999993</v>
      </c>
      <c r="BR22" s="100">
        <v>22</v>
      </c>
      <c r="BS22" s="100">
        <v>4118.3999999999996</v>
      </c>
      <c r="BT22" s="100">
        <v>28</v>
      </c>
      <c r="BU22" s="100">
        <v>5241.5999999999995</v>
      </c>
      <c r="BV22" s="100">
        <v>43</v>
      </c>
      <c r="BW22" s="100">
        <v>8049.5999999999995</v>
      </c>
      <c r="BX22" s="100">
        <v>9</v>
      </c>
      <c r="BY22" s="100">
        <v>1684.8</v>
      </c>
      <c r="BZ22" s="100">
        <v>10</v>
      </c>
      <c r="CA22" s="100">
        <v>1872</v>
      </c>
      <c r="CB22" s="100">
        <v>11</v>
      </c>
      <c r="CC22" s="100">
        <v>2059.1999999999998</v>
      </c>
      <c r="CD22" s="100">
        <v>12</v>
      </c>
      <c r="CE22" s="100">
        <v>2246.3999999999996</v>
      </c>
      <c r="CF22" s="100">
        <v>16</v>
      </c>
      <c r="CG22" s="100">
        <v>2995.2</v>
      </c>
      <c r="CH22" s="100">
        <v>19</v>
      </c>
      <c r="CI22" s="100">
        <v>3556.7999999999997</v>
      </c>
      <c r="CJ22" s="100">
        <v>25</v>
      </c>
      <c r="CK22" s="100">
        <v>4680</v>
      </c>
      <c r="CL22" s="100">
        <v>23</v>
      </c>
      <c r="CM22" s="100">
        <v>4305.5999999999995</v>
      </c>
      <c r="CN22" s="100">
        <v>13</v>
      </c>
      <c r="CO22" s="100">
        <v>2433.6</v>
      </c>
      <c r="CP22" s="100">
        <v>15</v>
      </c>
      <c r="CQ22" s="100">
        <v>2808</v>
      </c>
      <c r="CR22" s="100">
        <v>15</v>
      </c>
      <c r="CS22" s="100">
        <v>2808</v>
      </c>
      <c r="CT22" s="100">
        <v>9</v>
      </c>
      <c r="CU22" s="100">
        <v>1684.8</v>
      </c>
    </row>
    <row r="23" spans="2:99">
      <c r="C23" s="99" t="s">
        <v>189</v>
      </c>
      <c r="D23" s="100">
        <v>24</v>
      </c>
      <c r="E23" s="100">
        <v>7056</v>
      </c>
      <c r="F23" s="100">
        <v>32</v>
      </c>
      <c r="G23" s="100">
        <v>9408</v>
      </c>
      <c r="H23" s="100">
        <v>34</v>
      </c>
      <c r="I23" s="100">
        <v>9996</v>
      </c>
      <c r="J23" s="100">
        <v>37</v>
      </c>
      <c r="K23" s="100">
        <v>10878</v>
      </c>
      <c r="L23" s="100">
        <v>7</v>
      </c>
      <c r="M23" s="100">
        <v>2058</v>
      </c>
      <c r="N23" s="100">
        <v>11</v>
      </c>
      <c r="O23" s="100">
        <v>3234</v>
      </c>
      <c r="P23" s="100">
        <v>9</v>
      </c>
      <c r="Q23" s="100">
        <v>2646</v>
      </c>
      <c r="R23" s="100">
        <v>6</v>
      </c>
      <c r="S23" s="100">
        <v>1764</v>
      </c>
      <c r="T23" s="100">
        <v>20</v>
      </c>
      <c r="U23" s="100">
        <v>5880</v>
      </c>
      <c r="V23" s="100">
        <v>33</v>
      </c>
      <c r="W23" s="100">
        <v>9702</v>
      </c>
      <c r="X23" s="100">
        <v>26</v>
      </c>
      <c r="Y23" s="100">
        <v>7644</v>
      </c>
      <c r="Z23" s="100">
        <v>20</v>
      </c>
      <c r="AA23" s="100">
        <v>5880</v>
      </c>
      <c r="AB23" s="100">
        <v>11</v>
      </c>
      <c r="AC23" s="100">
        <v>3234</v>
      </c>
      <c r="AD23" s="100">
        <v>5</v>
      </c>
      <c r="AE23" s="100">
        <v>1470</v>
      </c>
      <c r="AF23" s="100">
        <v>6</v>
      </c>
      <c r="AG23" s="100">
        <v>1764</v>
      </c>
      <c r="AH23" s="100">
        <v>6</v>
      </c>
      <c r="AI23" s="100">
        <v>1764</v>
      </c>
      <c r="AJ23" s="100">
        <v>20</v>
      </c>
      <c r="AK23" s="100">
        <v>5880</v>
      </c>
      <c r="AL23" s="100">
        <v>37</v>
      </c>
      <c r="AM23" s="100">
        <v>10878</v>
      </c>
      <c r="AN23" s="100">
        <v>24</v>
      </c>
      <c r="AO23" s="100">
        <v>7056</v>
      </c>
      <c r="AP23" s="100">
        <v>31</v>
      </c>
      <c r="AQ23" s="100">
        <v>9114</v>
      </c>
      <c r="AR23" s="100">
        <v>23</v>
      </c>
      <c r="AS23" s="100">
        <v>6762</v>
      </c>
      <c r="AT23" s="100">
        <v>28</v>
      </c>
      <c r="AU23" s="100">
        <v>8232</v>
      </c>
      <c r="AV23" s="100">
        <v>17</v>
      </c>
      <c r="AW23" s="100">
        <v>4998</v>
      </c>
      <c r="AX23" s="100">
        <v>25</v>
      </c>
      <c r="AY23" s="100">
        <v>7350</v>
      </c>
      <c r="AZ23" s="100">
        <v>5</v>
      </c>
      <c r="BA23" s="100">
        <v>1470</v>
      </c>
      <c r="BB23" s="100">
        <v>8</v>
      </c>
      <c r="BC23" s="100">
        <v>2352</v>
      </c>
      <c r="BD23" s="100">
        <v>7</v>
      </c>
      <c r="BE23" s="100">
        <v>2058</v>
      </c>
      <c r="BF23" s="100">
        <v>8</v>
      </c>
      <c r="BG23" s="100">
        <v>2352</v>
      </c>
      <c r="BH23" s="100">
        <v>104</v>
      </c>
      <c r="BI23" s="100">
        <v>30576</v>
      </c>
      <c r="BJ23" s="100">
        <v>95</v>
      </c>
      <c r="BK23" s="100">
        <v>27930</v>
      </c>
      <c r="BL23" s="100">
        <v>48</v>
      </c>
      <c r="BM23" s="100">
        <v>14112</v>
      </c>
      <c r="BN23" s="100">
        <v>96</v>
      </c>
      <c r="BO23" s="100">
        <v>28224</v>
      </c>
      <c r="BP23" s="100">
        <v>33</v>
      </c>
      <c r="BQ23" s="100">
        <v>9702</v>
      </c>
      <c r="BR23" s="100">
        <v>20</v>
      </c>
      <c r="BS23" s="100">
        <v>5880</v>
      </c>
      <c r="BT23" s="100">
        <v>32</v>
      </c>
      <c r="BU23" s="100">
        <v>9408</v>
      </c>
      <c r="BV23" s="100">
        <v>37</v>
      </c>
      <c r="BW23" s="100">
        <v>10878</v>
      </c>
      <c r="BX23" s="100">
        <v>9</v>
      </c>
      <c r="BY23" s="100">
        <v>2646</v>
      </c>
      <c r="BZ23" s="100">
        <v>10</v>
      </c>
      <c r="CA23" s="100">
        <v>2940</v>
      </c>
      <c r="CB23" s="100">
        <v>10</v>
      </c>
      <c r="CC23" s="100">
        <v>2940</v>
      </c>
      <c r="CD23" s="100">
        <v>10</v>
      </c>
      <c r="CE23" s="100">
        <v>2940</v>
      </c>
      <c r="CF23" s="100">
        <v>17</v>
      </c>
      <c r="CG23" s="100">
        <v>4998</v>
      </c>
      <c r="CH23" s="100">
        <v>21</v>
      </c>
      <c r="CI23" s="100">
        <v>6174</v>
      </c>
      <c r="CJ23" s="100">
        <v>21</v>
      </c>
      <c r="CK23" s="100">
        <v>6174</v>
      </c>
      <c r="CL23" s="100">
        <v>21</v>
      </c>
      <c r="CM23" s="100">
        <v>6174</v>
      </c>
      <c r="CN23" s="100">
        <v>14</v>
      </c>
      <c r="CO23" s="100">
        <v>4116</v>
      </c>
      <c r="CP23" s="100">
        <v>13</v>
      </c>
      <c r="CQ23" s="100">
        <v>3822</v>
      </c>
      <c r="CR23" s="100">
        <v>14</v>
      </c>
      <c r="CS23" s="100">
        <v>4116</v>
      </c>
      <c r="CT23" s="100">
        <v>8</v>
      </c>
      <c r="CU23" s="100">
        <v>2352</v>
      </c>
    </row>
    <row r="24" spans="2:99">
      <c r="C24" s="99" t="s">
        <v>190</v>
      </c>
      <c r="D24" s="100">
        <v>25</v>
      </c>
      <c r="E24" s="100">
        <v>9180</v>
      </c>
      <c r="F24" s="100">
        <v>32</v>
      </c>
      <c r="G24" s="100">
        <v>11750.4</v>
      </c>
      <c r="H24" s="100">
        <v>29</v>
      </c>
      <c r="I24" s="100">
        <v>10648.8</v>
      </c>
      <c r="J24" s="100">
        <v>34</v>
      </c>
      <c r="K24" s="100">
        <v>12484.8</v>
      </c>
      <c r="L24" s="100">
        <v>7</v>
      </c>
      <c r="M24" s="100">
        <v>2570.4</v>
      </c>
      <c r="N24" s="100">
        <v>12</v>
      </c>
      <c r="O24" s="100">
        <v>4406.3999999999996</v>
      </c>
      <c r="P24" s="100">
        <v>9</v>
      </c>
      <c r="Q24" s="100">
        <v>3304.7999999999997</v>
      </c>
      <c r="R24" s="100">
        <v>7</v>
      </c>
      <c r="S24" s="100">
        <v>2570.4</v>
      </c>
      <c r="T24" s="100">
        <v>19</v>
      </c>
      <c r="U24" s="100">
        <v>6976.8</v>
      </c>
      <c r="V24" s="100">
        <v>29</v>
      </c>
      <c r="W24" s="100">
        <v>10648.8</v>
      </c>
      <c r="X24" s="100">
        <v>25</v>
      </c>
      <c r="Y24" s="100">
        <v>9180</v>
      </c>
      <c r="Z24" s="100">
        <v>19</v>
      </c>
      <c r="AA24" s="100">
        <v>6976.8</v>
      </c>
      <c r="AB24" s="100">
        <v>11</v>
      </c>
      <c r="AC24" s="100">
        <v>4039.2</v>
      </c>
      <c r="AD24" s="100">
        <v>5</v>
      </c>
      <c r="AE24" s="100">
        <v>1836</v>
      </c>
      <c r="AF24" s="100">
        <v>6</v>
      </c>
      <c r="AG24" s="100">
        <v>2203.1999999999998</v>
      </c>
      <c r="AH24" s="100">
        <v>6</v>
      </c>
      <c r="AI24" s="100">
        <v>2203.1999999999998</v>
      </c>
      <c r="AJ24" s="100">
        <v>17</v>
      </c>
      <c r="AK24" s="100">
        <v>6242.4</v>
      </c>
      <c r="AL24" s="100">
        <v>33</v>
      </c>
      <c r="AM24" s="100">
        <v>12117.6</v>
      </c>
      <c r="AN24" s="100">
        <v>27</v>
      </c>
      <c r="AO24" s="100">
        <v>9914.4</v>
      </c>
      <c r="AP24" s="100">
        <v>31</v>
      </c>
      <c r="AQ24" s="100">
        <v>11383.199999999999</v>
      </c>
      <c r="AR24" s="100">
        <v>22</v>
      </c>
      <c r="AS24" s="100">
        <v>8078.4</v>
      </c>
      <c r="AT24" s="100">
        <v>23</v>
      </c>
      <c r="AU24" s="100">
        <v>8445.6</v>
      </c>
      <c r="AV24" s="100">
        <v>17</v>
      </c>
      <c r="AW24" s="100">
        <v>6242.4</v>
      </c>
      <c r="AX24" s="100">
        <v>26</v>
      </c>
      <c r="AY24" s="100">
        <v>9547.1999999999989</v>
      </c>
      <c r="AZ24" s="100">
        <v>5</v>
      </c>
      <c r="BA24" s="100">
        <v>1836</v>
      </c>
      <c r="BB24" s="100">
        <v>8</v>
      </c>
      <c r="BC24" s="100">
        <v>2937.6</v>
      </c>
      <c r="BD24" s="100">
        <v>7</v>
      </c>
      <c r="BE24" s="100">
        <v>2570.4</v>
      </c>
      <c r="BF24" s="100">
        <v>8</v>
      </c>
      <c r="BG24" s="100">
        <v>2937.6</v>
      </c>
      <c r="BH24" s="100">
        <v>99</v>
      </c>
      <c r="BI24" s="100">
        <v>36352.799999999996</v>
      </c>
      <c r="BJ24" s="100">
        <v>89</v>
      </c>
      <c r="BK24" s="100">
        <v>32680.799999999999</v>
      </c>
      <c r="BL24" s="100">
        <v>54</v>
      </c>
      <c r="BM24" s="100">
        <v>19828.8</v>
      </c>
      <c r="BN24" s="100">
        <v>91</v>
      </c>
      <c r="BO24" s="100">
        <v>33415.199999999997</v>
      </c>
      <c r="BP24" s="100">
        <v>32</v>
      </c>
      <c r="BQ24" s="100">
        <v>11750.4</v>
      </c>
      <c r="BR24" s="100">
        <v>21</v>
      </c>
      <c r="BS24" s="100">
        <v>7711.2</v>
      </c>
      <c r="BT24" s="100">
        <v>31</v>
      </c>
      <c r="BU24" s="100">
        <v>11383.199999999999</v>
      </c>
      <c r="BV24" s="100">
        <v>36</v>
      </c>
      <c r="BW24" s="100">
        <v>13219.199999999999</v>
      </c>
      <c r="BX24" s="100">
        <v>9</v>
      </c>
      <c r="BY24" s="100">
        <v>3304.7999999999997</v>
      </c>
      <c r="BZ24" s="100">
        <v>10</v>
      </c>
      <c r="CA24" s="100">
        <v>3672</v>
      </c>
      <c r="CB24" s="100">
        <v>10</v>
      </c>
      <c r="CC24" s="100">
        <v>3672</v>
      </c>
      <c r="CD24" s="100">
        <v>11</v>
      </c>
      <c r="CE24" s="100">
        <v>4039.2</v>
      </c>
      <c r="CF24" s="100">
        <v>18</v>
      </c>
      <c r="CG24" s="100">
        <v>6609.5999999999995</v>
      </c>
      <c r="CH24" s="100">
        <v>20</v>
      </c>
      <c r="CI24" s="100">
        <v>7344</v>
      </c>
      <c r="CJ24" s="100">
        <v>21</v>
      </c>
      <c r="CK24" s="100">
        <v>7711.2</v>
      </c>
      <c r="CL24" s="100">
        <v>22</v>
      </c>
      <c r="CM24" s="100">
        <v>8078.4</v>
      </c>
      <c r="CN24" s="100">
        <v>14</v>
      </c>
      <c r="CO24" s="100">
        <v>5140.8</v>
      </c>
      <c r="CP24" s="100">
        <v>16</v>
      </c>
      <c r="CQ24" s="100">
        <v>5875.2</v>
      </c>
      <c r="CR24" s="100">
        <v>15</v>
      </c>
      <c r="CS24" s="100">
        <v>5508</v>
      </c>
      <c r="CT24" s="100">
        <v>8</v>
      </c>
      <c r="CU24" s="100">
        <v>2937.6</v>
      </c>
    </row>
    <row r="25" spans="2:99">
      <c r="C25" s="99" t="s">
        <v>191</v>
      </c>
      <c r="D25" s="100">
        <v>23</v>
      </c>
      <c r="E25" s="100">
        <v>12199.199999999999</v>
      </c>
      <c r="F25" s="100">
        <v>31</v>
      </c>
      <c r="G25" s="100">
        <v>16442.399999999998</v>
      </c>
      <c r="H25" s="100">
        <v>29</v>
      </c>
      <c r="I25" s="100">
        <v>15381.599999999999</v>
      </c>
      <c r="J25" s="100">
        <v>34</v>
      </c>
      <c r="K25" s="100">
        <v>18033.599999999999</v>
      </c>
      <c r="L25" s="100">
        <v>8</v>
      </c>
      <c r="M25" s="100">
        <v>4243.2</v>
      </c>
      <c r="N25" s="100">
        <v>10</v>
      </c>
      <c r="O25" s="100">
        <v>5304</v>
      </c>
      <c r="P25" s="100">
        <v>9</v>
      </c>
      <c r="Q25" s="100">
        <v>4773.5999999999995</v>
      </c>
      <c r="R25" s="100">
        <v>7</v>
      </c>
      <c r="S25" s="100">
        <v>3712.7999999999997</v>
      </c>
      <c r="T25" s="100">
        <v>19</v>
      </c>
      <c r="U25" s="100">
        <v>10077.6</v>
      </c>
      <c r="V25" s="100">
        <v>31</v>
      </c>
      <c r="W25" s="100">
        <v>16442.399999999998</v>
      </c>
      <c r="X25" s="100">
        <v>24</v>
      </c>
      <c r="Y25" s="100">
        <v>12729.599999999999</v>
      </c>
      <c r="Z25" s="100">
        <v>18</v>
      </c>
      <c r="AA25" s="100">
        <v>9547.1999999999989</v>
      </c>
      <c r="AB25" s="100">
        <v>11</v>
      </c>
      <c r="AC25" s="100">
        <v>5834.4</v>
      </c>
      <c r="AD25" s="100">
        <v>6</v>
      </c>
      <c r="AE25" s="100">
        <v>3182.3999999999996</v>
      </c>
      <c r="AF25" s="100">
        <v>6</v>
      </c>
      <c r="AG25" s="100">
        <v>3182.3999999999996</v>
      </c>
      <c r="AH25" s="100">
        <v>6</v>
      </c>
      <c r="AI25" s="100">
        <v>3182.3999999999996</v>
      </c>
      <c r="AJ25" s="100">
        <v>18</v>
      </c>
      <c r="AK25" s="100">
        <v>9547.1999999999989</v>
      </c>
      <c r="AL25" s="100">
        <v>34</v>
      </c>
      <c r="AM25" s="100">
        <v>18033.599999999999</v>
      </c>
      <c r="AN25" s="100">
        <v>26</v>
      </c>
      <c r="AO25" s="100">
        <v>13790.4</v>
      </c>
      <c r="AP25" s="100">
        <v>26</v>
      </c>
      <c r="AQ25" s="100">
        <v>13790.4</v>
      </c>
      <c r="AR25" s="100">
        <v>22</v>
      </c>
      <c r="AS25" s="100">
        <v>11668.8</v>
      </c>
      <c r="AT25" s="100">
        <v>27</v>
      </c>
      <c r="AU25" s="100">
        <v>14320.8</v>
      </c>
      <c r="AV25" s="100">
        <v>15</v>
      </c>
      <c r="AW25" s="100">
        <v>7956</v>
      </c>
      <c r="AX25" s="100">
        <v>26</v>
      </c>
      <c r="AY25" s="100">
        <v>13790.4</v>
      </c>
      <c r="AZ25" s="100">
        <v>5</v>
      </c>
      <c r="BA25" s="100">
        <v>2652</v>
      </c>
      <c r="BB25" s="100">
        <v>7</v>
      </c>
      <c r="BC25" s="100">
        <v>3712.7999999999997</v>
      </c>
      <c r="BD25" s="100">
        <v>7</v>
      </c>
      <c r="BE25" s="100">
        <v>3712.7999999999997</v>
      </c>
      <c r="BF25" s="100">
        <v>8</v>
      </c>
      <c r="BG25" s="100">
        <v>4243.2</v>
      </c>
      <c r="BH25" s="100">
        <v>91</v>
      </c>
      <c r="BI25" s="100">
        <v>48266.400000000001</v>
      </c>
      <c r="BJ25" s="100">
        <v>83</v>
      </c>
      <c r="BK25" s="100">
        <v>44023.199999999997</v>
      </c>
      <c r="BL25" s="100">
        <v>48</v>
      </c>
      <c r="BM25" s="100">
        <v>25459.199999999997</v>
      </c>
      <c r="BN25" s="100">
        <v>98</v>
      </c>
      <c r="BO25" s="100">
        <v>51979.199999999997</v>
      </c>
      <c r="BP25" s="100">
        <v>27</v>
      </c>
      <c r="BQ25" s="100">
        <v>14320.8</v>
      </c>
      <c r="BR25" s="100">
        <v>19</v>
      </c>
      <c r="BS25" s="100">
        <v>10077.6</v>
      </c>
      <c r="BT25" s="100">
        <v>31</v>
      </c>
      <c r="BU25" s="100">
        <v>16442.399999999998</v>
      </c>
      <c r="BV25" s="100">
        <v>38</v>
      </c>
      <c r="BW25" s="100">
        <v>20155.2</v>
      </c>
      <c r="BX25" s="100">
        <v>9</v>
      </c>
      <c r="BY25" s="100">
        <v>4773.5999999999995</v>
      </c>
      <c r="BZ25" s="100">
        <v>9</v>
      </c>
      <c r="CA25" s="100">
        <v>4773.5999999999995</v>
      </c>
      <c r="CB25" s="100">
        <v>10</v>
      </c>
      <c r="CC25" s="100">
        <v>5304</v>
      </c>
      <c r="CD25" s="100">
        <v>12</v>
      </c>
      <c r="CE25" s="100">
        <v>6364.7999999999993</v>
      </c>
      <c r="CF25" s="100">
        <v>17</v>
      </c>
      <c r="CG25" s="100">
        <v>9016.7999999999993</v>
      </c>
      <c r="CH25" s="100">
        <v>19</v>
      </c>
      <c r="CI25" s="100">
        <v>10077.6</v>
      </c>
      <c r="CJ25" s="100">
        <v>23</v>
      </c>
      <c r="CK25" s="100">
        <v>12199.199999999999</v>
      </c>
      <c r="CL25" s="100">
        <v>19</v>
      </c>
      <c r="CM25" s="100">
        <v>10077.6</v>
      </c>
      <c r="CN25" s="100">
        <v>14</v>
      </c>
      <c r="CO25" s="100">
        <v>7425.5999999999995</v>
      </c>
      <c r="CP25" s="100">
        <v>13</v>
      </c>
      <c r="CQ25" s="100">
        <v>6895.2</v>
      </c>
      <c r="CR25" s="100">
        <v>13</v>
      </c>
      <c r="CS25" s="100">
        <v>6895.2</v>
      </c>
      <c r="CT25" s="100">
        <v>9</v>
      </c>
      <c r="CU25" s="100">
        <v>4773.5999999999995</v>
      </c>
    </row>
    <row r="26" spans="2:99">
      <c r="C26" s="99" t="s">
        <v>192</v>
      </c>
      <c r="D26" s="100">
        <v>24</v>
      </c>
      <c r="E26" s="100">
        <v>11664</v>
      </c>
      <c r="F26" s="100">
        <v>28</v>
      </c>
      <c r="G26" s="100">
        <v>13608</v>
      </c>
      <c r="H26" s="100">
        <v>33</v>
      </c>
      <c r="I26" s="100">
        <v>16038</v>
      </c>
      <c r="J26" s="100">
        <v>33</v>
      </c>
      <c r="K26" s="100">
        <v>16038</v>
      </c>
      <c r="L26" s="100">
        <v>8</v>
      </c>
      <c r="M26" s="100">
        <v>3888</v>
      </c>
      <c r="N26" s="100">
        <v>12</v>
      </c>
      <c r="O26" s="100">
        <v>5832</v>
      </c>
      <c r="P26" s="100">
        <v>9</v>
      </c>
      <c r="Q26" s="100">
        <v>4374</v>
      </c>
      <c r="R26" s="100">
        <v>7</v>
      </c>
      <c r="S26" s="100">
        <v>3402</v>
      </c>
      <c r="T26" s="100">
        <v>18</v>
      </c>
      <c r="U26" s="100">
        <v>8748</v>
      </c>
      <c r="V26" s="100">
        <v>31</v>
      </c>
      <c r="W26" s="100">
        <v>15066</v>
      </c>
      <c r="X26" s="100">
        <v>27</v>
      </c>
      <c r="Y26" s="100">
        <v>13122</v>
      </c>
      <c r="Z26" s="100">
        <v>18</v>
      </c>
      <c r="AA26" s="100">
        <v>8748</v>
      </c>
      <c r="AB26" s="100">
        <v>10</v>
      </c>
      <c r="AC26" s="100">
        <v>4860</v>
      </c>
      <c r="AD26" s="100">
        <v>5</v>
      </c>
      <c r="AE26" s="100">
        <v>2430</v>
      </c>
      <c r="AF26" s="100">
        <v>6</v>
      </c>
      <c r="AG26" s="100">
        <v>2916</v>
      </c>
      <c r="AH26" s="100">
        <v>6</v>
      </c>
      <c r="AI26" s="100">
        <v>2916</v>
      </c>
      <c r="AJ26" s="100">
        <v>19</v>
      </c>
      <c r="AK26" s="100">
        <v>9234</v>
      </c>
      <c r="AL26" s="100">
        <v>33</v>
      </c>
      <c r="AM26" s="100">
        <v>16038</v>
      </c>
      <c r="AN26" s="100">
        <v>26</v>
      </c>
      <c r="AO26" s="100">
        <v>12636</v>
      </c>
      <c r="AP26" s="100">
        <v>29</v>
      </c>
      <c r="AQ26" s="100">
        <v>14094</v>
      </c>
      <c r="AR26" s="100">
        <v>20</v>
      </c>
      <c r="AS26" s="100">
        <v>9720</v>
      </c>
      <c r="AT26" s="100">
        <v>23</v>
      </c>
      <c r="AU26" s="100">
        <v>11178</v>
      </c>
      <c r="AV26" s="100">
        <v>17</v>
      </c>
      <c r="AW26" s="100">
        <v>8262</v>
      </c>
      <c r="AX26" s="100">
        <v>26</v>
      </c>
      <c r="AY26" s="100">
        <v>12636</v>
      </c>
      <c r="AZ26" s="100">
        <v>6</v>
      </c>
      <c r="BA26" s="100">
        <v>2916</v>
      </c>
      <c r="BB26" s="100">
        <v>6</v>
      </c>
      <c r="BC26" s="100">
        <v>2916</v>
      </c>
      <c r="BD26" s="100">
        <v>7</v>
      </c>
      <c r="BE26" s="100">
        <v>3402</v>
      </c>
      <c r="BF26" s="100">
        <v>10</v>
      </c>
      <c r="BG26" s="100">
        <v>4860</v>
      </c>
      <c r="BH26" s="100">
        <v>99</v>
      </c>
      <c r="BI26" s="100">
        <v>48114</v>
      </c>
      <c r="BJ26" s="100">
        <v>96</v>
      </c>
      <c r="BK26" s="100">
        <v>46656</v>
      </c>
      <c r="BL26" s="100">
        <v>46</v>
      </c>
      <c r="BM26" s="100">
        <v>22356</v>
      </c>
      <c r="BN26" s="100">
        <v>82</v>
      </c>
      <c r="BO26" s="100">
        <v>39852</v>
      </c>
      <c r="BP26" s="100">
        <v>31</v>
      </c>
      <c r="BQ26" s="100">
        <v>15066</v>
      </c>
      <c r="BR26" s="100">
        <v>20</v>
      </c>
      <c r="BS26" s="100">
        <v>9720</v>
      </c>
      <c r="BT26" s="100">
        <v>29</v>
      </c>
      <c r="BU26" s="100">
        <v>14094</v>
      </c>
      <c r="BV26" s="100">
        <v>38</v>
      </c>
      <c r="BW26" s="100">
        <v>18468</v>
      </c>
      <c r="BX26" s="100">
        <v>10</v>
      </c>
      <c r="BY26" s="100">
        <v>4860</v>
      </c>
      <c r="BZ26" s="100">
        <v>9</v>
      </c>
      <c r="CA26" s="100">
        <v>4374</v>
      </c>
      <c r="CB26" s="100">
        <v>11</v>
      </c>
      <c r="CC26" s="100">
        <v>5346</v>
      </c>
      <c r="CD26" s="100">
        <v>11</v>
      </c>
      <c r="CE26" s="100">
        <v>5346</v>
      </c>
      <c r="CF26" s="100">
        <v>17</v>
      </c>
      <c r="CG26" s="100">
        <v>8262</v>
      </c>
      <c r="CH26" s="100">
        <v>18</v>
      </c>
      <c r="CI26" s="100">
        <v>8748</v>
      </c>
      <c r="CJ26" s="100">
        <v>22</v>
      </c>
      <c r="CK26" s="100">
        <v>10692</v>
      </c>
      <c r="CL26" s="100">
        <v>22</v>
      </c>
      <c r="CM26" s="100">
        <v>10692</v>
      </c>
      <c r="CN26" s="100">
        <v>14</v>
      </c>
      <c r="CO26" s="100">
        <v>6804</v>
      </c>
      <c r="CP26" s="100">
        <v>14</v>
      </c>
      <c r="CQ26" s="100">
        <v>6804</v>
      </c>
      <c r="CR26" s="100">
        <v>14</v>
      </c>
      <c r="CS26" s="100">
        <v>6804</v>
      </c>
      <c r="CT26" s="100">
        <v>9</v>
      </c>
      <c r="CU26" s="100">
        <v>4374</v>
      </c>
    </row>
    <row r="27" spans="2:99">
      <c r="C27" s="99" t="s">
        <v>193</v>
      </c>
      <c r="D27" s="100">
        <v>27</v>
      </c>
      <c r="E27" s="100">
        <v>11534.4</v>
      </c>
      <c r="F27" s="100">
        <v>32</v>
      </c>
      <c r="G27" s="100">
        <v>13670.4</v>
      </c>
      <c r="H27" s="100">
        <v>32</v>
      </c>
      <c r="I27" s="100">
        <v>13670.4</v>
      </c>
      <c r="J27" s="100">
        <v>33</v>
      </c>
      <c r="K27" s="100">
        <v>14097.6</v>
      </c>
      <c r="L27" s="100">
        <v>8</v>
      </c>
      <c r="M27" s="100">
        <v>3417.6</v>
      </c>
      <c r="N27" s="100">
        <v>11</v>
      </c>
      <c r="O27" s="100">
        <v>4699.2</v>
      </c>
      <c r="P27" s="100">
        <v>9</v>
      </c>
      <c r="Q27" s="100">
        <v>3844.7999999999997</v>
      </c>
      <c r="R27" s="100">
        <v>8</v>
      </c>
      <c r="S27" s="100">
        <v>3417.6</v>
      </c>
      <c r="T27" s="100">
        <v>19</v>
      </c>
      <c r="U27" s="100">
        <v>8116.8</v>
      </c>
      <c r="V27" s="100">
        <v>28</v>
      </c>
      <c r="W27" s="100">
        <v>11961.6</v>
      </c>
      <c r="X27" s="100">
        <v>25</v>
      </c>
      <c r="Y27" s="100">
        <v>10680</v>
      </c>
      <c r="Z27" s="100">
        <v>19</v>
      </c>
      <c r="AA27" s="100">
        <v>8116.8</v>
      </c>
      <c r="AB27" s="100">
        <v>10</v>
      </c>
      <c r="AC27" s="100">
        <v>4272</v>
      </c>
      <c r="AD27" s="100">
        <v>5</v>
      </c>
      <c r="AE27" s="100">
        <v>2136</v>
      </c>
      <c r="AF27" s="100">
        <v>7</v>
      </c>
      <c r="AG27" s="100">
        <v>2990.4</v>
      </c>
      <c r="AH27" s="100">
        <v>7</v>
      </c>
      <c r="AI27" s="100">
        <v>2990.4</v>
      </c>
      <c r="AJ27" s="100">
        <v>17</v>
      </c>
      <c r="AK27" s="100">
        <v>7262.4</v>
      </c>
      <c r="AL27" s="100">
        <v>36</v>
      </c>
      <c r="AM27" s="100">
        <v>15379.199999999999</v>
      </c>
      <c r="AN27" s="100">
        <v>26</v>
      </c>
      <c r="AO27" s="100">
        <v>11107.199999999999</v>
      </c>
      <c r="AP27" s="100">
        <v>26</v>
      </c>
      <c r="AQ27" s="100">
        <v>11107.199999999999</v>
      </c>
      <c r="AR27" s="100">
        <v>22</v>
      </c>
      <c r="AS27" s="100">
        <v>9398.4</v>
      </c>
      <c r="AT27" s="100">
        <v>25</v>
      </c>
      <c r="AU27" s="100">
        <v>10680</v>
      </c>
      <c r="AV27" s="100">
        <v>16</v>
      </c>
      <c r="AW27" s="100">
        <v>6835.2</v>
      </c>
      <c r="AX27" s="100">
        <v>25</v>
      </c>
      <c r="AY27" s="100">
        <v>10680</v>
      </c>
      <c r="AZ27" s="100">
        <v>5</v>
      </c>
      <c r="BA27" s="100">
        <v>2136</v>
      </c>
      <c r="BB27" s="100">
        <v>7</v>
      </c>
      <c r="BC27" s="100">
        <v>2990.4</v>
      </c>
      <c r="BD27" s="100">
        <v>8</v>
      </c>
      <c r="BE27" s="100">
        <v>3417.6</v>
      </c>
      <c r="BF27" s="100">
        <v>9</v>
      </c>
      <c r="BG27" s="100">
        <v>3844.7999999999997</v>
      </c>
      <c r="BH27" s="100">
        <v>92</v>
      </c>
      <c r="BI27" s="100">
        <v>39302.400000000001</v>
      </c>
      <c r="BJ27" s="100">
        <v>94</v>
      </c>
      <c r="BK27" s="100">
        <v>40156.799999999996</v>
      </c>
      <c r="BL27" s="100">
        <v>53</v>
      </c>
      <c r="BM27" s="100">
        <v>22641.599999999999</v>
      </c>
      <c r="BN27" s="100">
        <v>95</v>
      </c>
      <c r="BO27" s="100">
        <v>40584</v>
      </c>
      <c r="BP27" s="100">
        <v>31</v>
      </c>
      <c r="BQ27" s="100">
        <v>13243.199999999999</v>
      </c>
      <c r="BR27" s="100">
        <v>22</v>
      </c>
      <c r="BS27" s="100">
        <v>9398.4</v>
      </c>
      <c r="BT27" s="100">
        <v>29</v>
      </c>
      <c r="BU27" s="100">
        <v>12388.8</v>
      </c>
      <c r="BV27" s="100">
        <v>35</v>
      </c>
      <c r="BW27" s="100">
        <v>14952</v>
      </c>
      <c r="BX27" s="100">
        <v>10</v>
      </c>
      <c r="BY27" s="100">
        <v>4272</v>
      </c>
      <c r="BZ27" s="100">
        <v>9</v>
      </c>
      <c r="CA27" s="100">
        <v>3844.7999999999997</v>
      </c>
      <c r="CB27" s="100">
        <v>10</v>
      </c>
      <c r="CC27" s="100">
        <v>4272</v>
      </c>
      <c r="CD27" s="100">
        <v>11</v>
      </c>
      <c r="CE27" s="100">
        <v>4699.2</v>
      </c>
      <c r="CF27" s="100">
        <v>18</v>
      </c>
      <c r="CG27" s="100">
        <v>7689.5999999999995</v>
      </c>
      <c r="CH27" s="100">
        <v>19</v>
      </c>
      <c r="CI27" s="100">
        <v>8116.8</v>
      </c>
      <c r="CJ27" s="100">
        <v>20</v>
      </c>
      <c r="CK27" s="100">
        <v>8544</v>
      </c>
      <c r="CL27" s="100">
        <v>20</v>
      </c>
      <c r="CM27" s="100">
        <v>8544</v>
      </c>
      <c r="CN27" s="100">
        <v>13</v>
      </c>
      <c r="CO27" s="100">
        <v>5553.5999999999995</v>
      </c>
      <c r="CP27" s="100">
        <v>14</v>
      </c>
      <c r="CQ27" s="100">
        <v>5980.8</v>
      </c>
      <c r="CR27" s="100">
        <v>13</v>
      </c>
      <c r="CS27" s="100">
        <v>5553.5999999999995</v>
      </c>
      <c r="CT27" s="100">
        <v>8</v>
      </c>
      <c r="CU27" s="100">
        <v>3417.6</v>
      </c>
    </row>
    <row r="28" spans="2:99">
      <c r="C28" s="99" t="s">
        <v>194</v>
      </c>
      <c r="D28" s="100">
        <v>26</v>
      </c>
      <c r="E28" s="100">
        <v>19188</v>
      </c>
      <c r="F28" s="100">
        <v>27</v>
      </c>
      <c r="G28" s="100">
        <v>19926</v>
      </c>
      <c r="H28" s="100">
        <v>30</v>
      </c>
      <c r="I28" s="100">
        <v>22140</v>
      </c>
      <c r="J28" s="100">
        <v>33</v>
      </c>
      <c r="K28" s="100">
        <v>24354</v>
      </c>
      <c r="L28" s="100">
        <v>8</v>
      </c>
      <c r="M28" s="100">
        <v>5904</v>
      </c>
      <c r="N28" s="100">
        <v>10</v>
      </c>
      <c r="O28" s="100">
        <v>7380</v>
      </c>
      <c r="P28" s="100">
        <v>9</v>
      </c>
      <c r="Q28" s="100">
        <v>6642</v>
      </c>
      <c r="R28" s="100">
        <v>7</v>
      </c>
      <c r="S28" s="100">
        <v>5166</v>
      </c>
      <c r="T28" s="100">
        <v>17</v>
      </c>
      <c r="U28" s="100">
        <v>12546</v>
      </c>
      <c r="V28" s="100">
        <v>31</v>
      </c>
      <c r="W28" s="100">
        <v>22878</v>
      </c>
      <c r="X28" s="100">
        <v>25</v>
      </c>
      <c r="Y28" s="100">
        <v>18450</v>
      </c>
      <c r="Z28" s="100">
        <v>17</v>
      </c>
      <c r="AA28" s="100">
        <v>12546</v>
      </c>
      <c r="AB28" s="100">
        <v>11</v>
      </c>
      <c r="AC28" s="100">
        <v>8118</v>
      </c>
      <c r="AD28" s="100">
        <v>6</v>
      </c>
      <c r="AE28" s="100">
        <v>4428</v>
      </c>
      <c r="AF28" s="100">
        <v>6</v>
      </c>
      <c r="AG28" s="100">
        <v>4428</v>
      </c>
      <c r="AH28" s="100">
        <v>6</v>
      </c>
      <c r="AI28" s="100">
        <v>4428</v>
      </c>
      <c r="AJ28" s="100">
        <v>17</v>
      </c>
      <c r="AK28" s="100">
        <v>12546</v>
      </c>
      <c r="AL28" s="100">
        <v>31</v>
      </c>
      <c r="AM28" s="100">
        <v>22878</v>
      </c>
      <c r="AN28" s="100">
        <v>23</v>
      </c>
      <c r="AO28" s="100">
        <v>16974</v>
      </c>
      <c r="AP28" s="100">
        <v>27</v>
      </c>
      <c r="AQ28" s="100">
        <v>19926</v>
      </c>
      <c r="AR28" s="100">
        <v>19</v>
      </c>
      <c r="AS28" s="100">
        <v>14022</v>
      </c>
      <c r="AT28" s="100">
        <v>25</v>
      </c>
      <c r="AU28" s="100">
        <v>18450</v>
      </c>
      <c r="AV28" s="100">
        <v>16</v>
      </c>
      <c r="AW28" s="100">
        <v>11808</v>
      </c>
      <c r="AX28" s="100">
        <v>26</v>
      </c>
      <c r="AY28" s="100">
        <v>19188</v>
      </c>
      <c r="AZ28" s="100">
        <v>5</v>
      </c>
      <c r="BA28" s="100">
        <v>3690</v>
      </c>
      <c r="BB28" s="100">
        <v>7</v>
      </c>
      <c r="BC28" s="100">
        <v>5166</v>
      </c>
      <c r="BD28" s="100">
        <v>7</v>
      </c>
      <c r="BE28" s="100">
        <v>5166</v>
      </c>
      <c r="BF28" s="100">
        <v>9</v>
      </c>
      <c r="BG28" s="100">
        <v>6642</v>
      </c>
      <c r="BH28" s="100">
        <v>84</v>
      </c>
      <c r="BI28" s="100">
        <v>61992</v>
      </c>
      <c r="BJ28" s="100">
        <v>91</v>
      </c>
      <c r="BK28" s="100">
        <v>67158</v>
      </c>
      <c r="BL28" s="100">
        <v>52</v>
      </c>
      <c r="BM28" s="100">
        <v>38376</v>
      </c>
      <c r="BN28" s="100">
        <v>92</v>
      </c>
      <c r="BO28" s="100">
        <v>67896</v>
      </c>
      <c r="BP28" s="100">
        <v>31</v>
      </c>
      <c r="BQ28" s="100">
        <v>22878</v>
      </c>
      <c r="BR28" s="100">
        <v>21</v>
      </c>
      <c r="BS28" s="100">
        <v>15498</v>
      </c>
      <c r="BT28" s="100">
        <v>26</v>
      </c>
      <c r="BU28" s="100">
        <v>19188</v>
      </c>
      <c r="BV28" s="100">
        <v>40</v>
      </c>
      <c r="BW28" s="100">
        <v>29520</v>
      </c>
      <c r="BX28" s="100">
        <v>9</v>
      </c>
      <c r="BY28" s="100">
        <v>6642</v>
      </c>
      <c r="BZ28" s="100">
        <v>9</v>
      </c>
      <c r="CA28" s="100">
        <v>6642</v>
      </c>
      <c r="CB28" s="100">
        <v>9</v>
      </c>
      <c r="CC28" s="100">
        <v>6642</v>
      </c>
      <c r="CD28" s="100">
        <v>12</v>
      </c>
      <c r="CE28" s="100">
        <v>8856</v>
      </c>
      <c r="CF28" s="100">
        <v>16</v>
      </c>
      <c r="CG28" s="100">
        <v>11808</v>
      </c>
      <c r="CH28" s="100">
        <v>20</v>
      </c>
      <c r="CI28" s="100">
        <v>14760</v>
      </c>
      <c r="CJ28" s="100">
        <v>20</v>
      </c>
      <c r="CK28" s="100">
        <v>14760</v>
      </c>
      <c r="CL28" s="100">
        <v>20</v>
      </c>
      <c r="CM28" s="100">
        <v>14760</v>
      </c>
      <c r="CN28" s="100">
        <v>12</v>
      </c>
      <c r="CO28" s="100">
        <v>8856</v>
      </c>
      <c r="CP28" s="100">
        <v>15</v>
      </c>
      <c r="CQ28" s="100">
        <v>11070</v>
      </c>
      <c r="CR28" s="100">
        <v>14</v>
      </c>
      <c r="CS28" s="100">
        <v>10332</v>
      </c>
      <c r="CT28" s="100">
        <v>8</v>
      </c>
      <c r="CU28" s="100">
        <v>5904</v>
      </c>
    </row>
    <row r="29" spans="2:99">
      <c r="C29" s="99" t="s">
        <v>195</v>
      </c>
      <c r="D29" s="100">
        <v>26</v>
      </c>
      <c r="E29" s="100">
        <v>8798.4</v>
      </c>
      <c r="F29" s="100">
        <v>29</v>
      </c>
      <c r="G29" s="100">
        <v>9813.5999999999985</v>
      </c>
      <c r="H29" s="100">
        <v>31</v>
      </c>
      <c r="I29" s="100">
        <v>10490.4</v>
      </c>
      <c r="J29" s="100">
        <v>35</v>
      </c>
      <c r="K29" s="100">
        <v>11844</v>
      </c>
      <c r="L29" s="100">
        <v>8</v>
      </c>
      <c r="M29" s="100">
        <v>2707.2</v>
      </c>
      <c r="N29" s="100">
        <v>10</v>
      </c>
      <c r="O29" s="100">
        <v>3384</v>
      </c>
      <c r="P29" s="100">
        <v>8</v>
      </c>
      <c r="Q29" s="100">
        <v>2707.2</v>
      </c>
      <c r="R29" s="100">
        <v>7</v>
      </c>
      <c r="S29" s="100">
        <v>2368.7999999999997</v>
      </c>
      <c r="T29" s="100">
        <v>19</v>
      </c>
      <c r="U29" s="100">
        <v>6429.5999999999995</v>
      </c>
      <c r="V29" s="100">
        <v>34</v>
      </c>
      <c r="W29" s="100">
        <v>11505.599999999999</v>
      </c>
      <c r="X29" s="100">
        <v>27</v>
      </c>
      <c r="Y29" s="100">
        <v>9136.7999999999993</v>
      </c>
      <c r="Z29" s="100">
        <v>20</v>
      </c>
      <c r="AA29" s="100">
        <v>6768</v>
      </c>
      <c r="AB29" s="100">
        <v>10</v>
      </c>
      <c r="AC29" s="100">
        <v>3384</v>
      </c>
      <c r="AD29" s="100">
        <v>6</v>
      </c>
      <c r="AE29" s="100">
        <v>2030.3999999999999</v>
      </c>
      <c r="AF29" s="100">
        <v>6</v>
      </c>
      <c r="AG29" s="100">
        <v>2030.3999999999999</v>
      </c>
      <c r="AH29" s="100">
        <v>6</v>
      </c>
      <c r="AI29" s="100">
        <v>2030.3999999999999</v>
      </c>
      <c r="AJ29" s="100">
        <v>19</v>
      </c>
      <c r="AK29" s="100">
        <v>6429.5999999999995</v>
      </c>
      <c r="AL29" s="100">
        <v>31</v>
      </c>
      <c r="AM29" s="100">
        <v>10490.4</v>
      </c>
      <c r="AN29" s="100">
        <v>24</v>
      </c>
      <c r="AO29" s="100">
        <v>8121.5999999999995</v>
      </c>
      <c r="AP29" s="100">
        <v>31</v>
      </c>
      <c r="AQ29" s="100">
        <v>10490.4</v>
      </c>
      <c r="AR29" s="100">
        <v>20</v>
      </c>
      <c r="AS29" s="100">
        <v>6768</v>
      </c>
      <c r="AT29" s="100">
        <v>26</v>
      </c>
      <c r="AU29" s="100">
        <v>8798.4</v>
      </c>
      <c r="AV29" s="100">
        <v>16</v>
      </c>
      <c r="AW29" s="100">
        <v>5414.4</v>
      </c>
      <c r="AX29" s="100">
        <v>28</v>
      </c>
      <c r="AY29" s="100">
        <v>9475.1999999999989</v>
      </c>
      <c r="AZ29" s="100">
        <v>5</v>
      </c>
      <c r="BA29" s="100">
        <v>1692</v>
      </c>
      <c r="BB29" s="100">
        <v>7</v>
      </c>
      <c r="BC29" s="100">
        <v>2368.7999999999997</v>
      </c>
      <c r="BD29" s="100">
        <v>7</v>
      </c>
      <c r="BE29" s="100">
        <v>2368.7999999999997</v>
      </c>
      <c r="BF29" s="100">
        <v>9</v>
      </c>
      <c r="BG29" s="100">
        <v>3045.6</v>
      </c>
      <c r="BH29" s="100">
        <v>100</v>
      </c>
      <c r="BI29" s="100">
        <v>33840</v>
      </c>
      <c r="BJ29" s="100">
        <v>82</v>
      </c>
      <c r="BK29" s="100">
        <v>27748.799999999999</v>
      </c>
      <c r="BL29" s="100">
        <v>52</v>
      </c>
      <c r="BM29" s="100">
        <v>17596.8</v>
      </c>
      <c r="BN29" s="100">
        <v>99</v>
      </c>
      <c r="BO29" s="100">
        <v>33501.599999999999</v>
      </c>
      <c r="BP29" s="100">
        <v>29</v>
      </c>
      <c r="BQ29" s="100">
        <v>9813.5999999999985</v>
      </c>
      <c r="BR29" s="100">
        <v>22</v>
      </c>
      <c r="BS29" s="100">
        <v>7444.7999999999993</v>
      </c>
      <c r="BT29" s="100">
        <v>32</v>
      </c>
      <c r="BU29" s="100">
        <v>10828.8</v>
      </c>
      <c r="BV29" s="100">
        <v>39</v>
      </c>
      <c r="BW29" s="100">
        <v>13197.599999999999</v>
      </c>
      <c r="BX29" s="100">
        <v>10</v>
      </c>
      <c r="BY29" s="100">
        <v>3384</v>
      </c>
      <c r="BZ29" s="100">
        <v>9</v>
      </c>
      <c r="CA29" s="100">
        <v>3045.6</v>
      </c>
      <c r="CB29" s="100">
        <v>9</v>
      </c>
      <c r="CC29" s="100">
        <v>3045.6</v>
      </c>
      <c r="CD29" s="100">
        <v>11</v>
      </c>
      <c r="CE29" s="100">
        <v>3722.3999999999996</v>
      </c>
      <c r="CF29" s="100">
        <v>16</v>
      </c>
      <c r="CG29" s="100">
        <v>5414.4</v>
      </c>
      <c r="CH29" s="100">
        <v>18</v>
      </c>
      <c r="CI29" s="100">
        <v>6091.2</v>
      </c>
      <c r="CJ29" s="100">
        <v>25</v>
      </c>
      <c r="CK29" s="100">
        <v>8460</v>
      </c>
      <c r="CL29" s="100">
        <v>19</v>
      </c>
      <c r="CM29" s="100">
        <v>6429.5999999999995</v>
      </c>
      <c r="CN29" s="100">
        <v>15</v>
      </c>
      <c r="CO29" s="100">
        <v>5076</v>
      </c>
      <c r="CP29" s="100">
        <v>14</v>
      </c>
      <c r="CQ29" s="100">
        <v>4737.5999999999995</v>
      </c>
      <c r="CR29" s="100">
        <v>13</v>
      </c>
      <c r="CS29" s="100">
        <v>4399.2</v>
      </c>
      <c r="CT29" s="100">
        <v>9</v>
      </c>
      <c r="CU29" s="100">
        <v>3045.6</v>
      </c>
    </row>
    <row r="30" spans="2:99">
      <c r="C30" s="99" t="s">
        <v>196</v>
      </c>
      <c r="D30" s="100">
        <v>26</v>
      </c>
      <c r="E30" s="100">
        <v>3619.2</v>
      </c>
      <c r="F30" s="100">
        <v>32</v>
      </c>
      <c r="G30" s="100">
        <v>4454.3999999999996</v>
      </c>
      <c r="H30" s="100">
        <v>32</v>
      </c>
      <c r="I30" s="100">
        <v>4454.3999999999996</v>
      </c>
      <c r="J30" s="100">
        <v>34</v>
      </c>
      <c r="K30" s="100">
        <v>4732.7999999999993</v>
      </c>
      <c r="L30" s="100">
        <v>8</v>
      </c>
      <c r="M30" s="100">
        <v>1113.5999999999999</v>
      </c>
      <c r="N30" s="100">
        <v>11</v>
      </c>
      <c r="O30" s="100">
        <v>1531.1999999999998</v>
      </c>
      <c r="P30" s="100">
        <v>8</v>
      </c>
      <c r="Q30" s="100">
        <v>1113.5999999999999</v>
      </c>
      <c r="R30" s="100">
        <v>7</v>
      </c>
      <c r="S30" s="100">
        <v>974.39999999999986</v>
      </c>
      <c r="T30" s="100">
        <v>19</v>
      </c>
      <c r="U30" s="100">
        <v>2644.7999999999997</v>
      </c>
      <c r="V30" s="100">
        <v>29</v>
      </c>
      <c r="W30" s="100">
        <v>4036.7999999999997</v>
      </c>
      <c r="X30" s="100">
        <v>24</v>
      </c>
      <c r="Y30" s="100">
        <v>3340.7999999999997</v>
      </c>
      <c r="Z30" s="100">
        <v>21</v>
      </c>
      <c r="AA30" s="100">
        <v>2923.2</v>
      </c>
      <c r="AB30" s="100">
        <v>10</v>
      </c>
      <c r="AC30" s="100">
        <v>1392</v>
      </c>
      <c r="AD30" s="100">
        <v>6</v>
      </c>
      <c r="AE30" s="100">
        <v>835.19999999999993</v>
      </c>
      <c r="AF30" s="100">
        <v>7</v>
      </c>
      <c r="AG30" s="100">
        <v>974.39999999999986</v>
      </c>
      <c r="AH30" s="100">
        <v>6</v>
      </c>
      <c r="AI30" s="100">
        <v>835.19999999999993</v>
      </c>
      <c r="AJ30" s="100">
        <v>18</v>
      </c>
      <c r="AK30" s="100">
        <v>2505.6</v>
      </c>
      <c r="AL30" s="100">
        <v>35</v>
      </c>
      <c r="AM30" s="100">
        <v>4872</v>
      </c>
      <c r="AN30" s="100">
        <v>28</v>
      </c>
      <c r="AO30" s="100">
        <v>3897.5999999999995</v>
      </c>
      <c r="AP30" s="100">
        <v>28</v>
      </c>
      <c r="AQ30" s="100">
        <v>3897.5999999999995</v>
      </c>
      <c r="AR30" s="100">
        <v>21</v>
      </c>
      <c r="AS30" s="100">
        <v>2923.2</v>
      </c>
      <c r="AT30" s="100">
        <v>25</v>
      </c>
      <c r="AU30" s="100">
        <v>3479.9999999999995</v>
      </c>
      <c r="AV30" s="100">
        <v>16</v>
      </c>
      <c r="AW30" s="100">
        <v>2227.1999999999998</v>
      </c>
      <c r="AX30" s="100">
        <v>24</v>
      </c>
      <c r="AY30" s="100">
        <v>3340.7999999999997</v>
      </c>
      <c r="AZ30" s="100">
        <v>6</v>
      </c>
      <c r="BA30" s="100">
        <v>835.19999999999993</v>
      </c>
      <c r="BB30" s="100">
        <v>7</v>
      </c>
      <c r="BC30" s="100">
        <v>974.39999999999986</v>
      </c>
      <c r="BD30" s="100">
        <v>8</v>
      </c>
      <c r="BE30" s="100">
        <v>1113.5999999999999</v>
      </c>
      <c r="BF30" s="100">
        <v>9</v>
      </c>
      <c r="BG30" s="100">
        <v>1252.8</v>
      </c>
      <c r="BH30" s="100">
        <v>98</v>
      </c>
      <c r="BI30" s="100">
        <v>13641.599999999999</v>
      </c>
      <c r="BJ30" s="100">
        <v>87</v>
      </c>
      <c r="BK30" s="100">
        <v>12110.4</v>
      </c>
      <c r="BL30" s="100">
        <v>54</v>
      </c>
      <c r="BM30" s="100">
        <v>7516.7999999999993</v>
      </c>
      <c r="BN30" s="100">
        <v>93</v>
      </c>
      <c r="BO30" s="100">
        <v>12945.599999999999</v>
      </c>
      <c r="BP30" s="100">
        <v>28</v>
      </c>
      <c r="BQ30" s="100">
        <v>3897.5999999999995</v>
      </c>
      <c r="BR30" s="100">
        <v>21</v>
      </c>
      <c r="BS30" s="100">
        <v>2923.2</v>
      </c>
      <c r="BT30" s="100">
        <v>29</v>
      </c>
      <c r="BU30" s="100">
        <v>4036.7999999999997</v>
      </c>
      <c r="BV30" s="100">
        <v>37</v>
      </c>
      <c r="BW30" s="100">
        <v>5150.3999999999996</v>
      </c>
      <c r="BX30" s="100">
        <v>10</v>
      </c>
      <c r="BY30" s="100">
        <v>1392</v>
      </c>
      <c r="BZ30" s="100">
        <v>10</v>
      </c>
      <c r="CA30" s="100">
        <v>1392</v>
      </c>
      <c r="CB30" s="100">
        <v>10</v>
      </c>
      <c r="CC30" s="100">
        <v>1392</v>
      </c>
      <c r="CD30" s="100">
        <v>12</v>
      </c>
      <c r="CE30" s="100">
        <v>1670.3999999999999</v>
      </c>
      <c r="CF30" s="100">
        <v>19</v>
      </c>
      <c r="CG30" s="100">
        <v>2644.7999999999997</v>
      </c>
      <c r="CH30" s="100">
        <v>18</v>
      </c>
      <c r="CI30" s="100">
        <v>2505.6</v>
      </c>
      <c r="CJ30" s="100">
        <v>24</v>
      </c>
      <c r="CK30" s="100">
        <v>3340.7999999999997</v>
      </c>
      <c r="CL30" s="100">
        <v>23</v>
      </c>
      <c r="CM30" s="100">
        <v>3201.6</v>
      </c>
      <c r="CN30" s="100">
        <v>13</v>
      </c>
      <c r="CO30" s="100">
        <v>1809.6</v>
      </c>
      <c r="CP30" s="100">
        <v>14</v>
      </c>
      <c r="CQ30" s="100">
        <v>1948.7999999999997</v>
      </c>
      <c r="CR30" s="100">
        <v>16</v>
      </c>
      <c r="CS30" s="100">
        <v>2227.1999999999998</v>
      </c>
      <c r="CT30" s="100">
        <v>8</v>
      </c>
      <c r="CU30" s="100">
        <v>1113.5999999999999</v>
      </c>
    </row>
    <row r="31" spans="2:99">
      <c r="C31" s="99" t="s">
        <v>197</v>
      </c>
      <c r="D31" s="100">
        <v>25</v>
      </c>
      <c r="E31" s="100">
        <v>8520</v>
      </c>
      <c r="F31" s="100">
        <v>32</v>
      </c>
      <c r="G31" s="100">
        <v>10905.6</v>
      </c>
      <c r="H31" s="100">
        <v>32</v>
      </c>
      <c r="I31" s="100">
        <v>10905.6</v>
      </c>
      <c r="J31" s="100">
        <v>33</v>
      </c>
      <c r="K31" s="100">
        <v>11246.4</v>
      </c>
      <c r="L31" s="100">
        <v>8</v>
      </c>
      <c r="M31" s="100">
        <v>2726.4</v>
      </c>
      <c r="N31" s="100">
        <v>10</v>
      </c>
      <c r="O31" s="100">
        <v>3408</v>
      </c>
      <c r="P31" s="100">
        <v>9</v>
      </c>
      <c r="Q31" s="100">
        <v>3067.2000000000003</v>
      </c>
      <c r="R31" s="100">
        <v>7</v>
      </c>
      <c r="S31" s="100">
        <v>2385.6</v>
      </c>
      <c r="T31" s="100">
        <v>18</v>
      </c>
      <c r="U31" s="100">
        <v>6134.4000000000005</v>
      </c>
      <c r="V31" s="100">
        <v>34</v>
      </c>
      <c r="W31" s="100">
        <v>11587.2</v>
      </c>
      <c r="X31" s="100">
        <v>26</v>
      </c>
      <c r="Y31" s="100">
        <v>8860.8000000000011</v>
      </c>
      <c r="Z31" s="100">
        <v>18</v>
      </c>
      <c r="AA31" s="100">
        <v>6134.4000000000005</v>
      </c>
      <c r="AB31" s="100">
        <v>12</v>
      </c>
      <c r="AC31" s="100">
        <v>4089.6000000000004</v>
      </c>
      <c r="AD31" s="100">
        <v>6</v>
      </c>
      <c r="AE31" s="100">
        <v>2044.8000000000002</v>
      </c>
      <c r="AF31" s="100">
        <v>7</v>
      </c>
      <c r="AG31" s="100">
        <v>2385.6</v>
      </c>
      <c r="AH31" s="100">
        <v>6</v>
      </c>
      <c r="AI31" s="100">
        <v>2044.8000000000002</v>
      </c>
      <c r="AJ31" s="100">
        <v>17</v>
      </c>
      <c r="AK31" s="100">
        <v>5793.6</v>
      </c>
      <c r="AL31" s="100">
        <v>34</v>
      </c>
      <c r="AM31" s="100">
        <v>11587.2</v>
      </c>
      <c r="AN31" s="100">
        <v>26</v>
      </c>
      <c r="AO31" s="100">
        <v>8860.8000000000011</v>
      </c>
      <c r="AP31" s="100">
        <v>27</v>
      </c>
      <c r="AQ31" s="100">
        <v>9201.6</v>
      </c>
      <c r="AR31" s="100">
        <v>21</v>
      </c>
      <c r="AS31" s="100">
        <v>7156.8</v>
      </c>
      <c r="AT31" s="100">
        <v>26</v>
      </c>
      <c r="AU31" s="100">
        <v>8860.8000000000011</v>
      </c>
      <c r="AV31" s="100">
        <v>15</v>
      </c>
      <c r="AW31" s="100">
        <v>5112</v>
      </c>
      <c r="AX31" s="100">
        <v>28</v>
      </c>
      <c r="AY31" s="100">
        <v>9542.4</v>
      </c>
      <c r="AZ31" s="100">
        <v>5</v>
      </c>
      <c r="BA31" s="100">
        <v>1704</v>
      </c>
      <c r="BB31" s="100">
        <v>7</v>
      </c>
      <c r="BC31" s="100">
        <v>2385.6</v>
      </c>
      <c r="BD31" s="100">
        <v>8</v>
      </c>
      <c r="BE31" s="100">
        <v>2726.4</v>
      </c>
      <c r="BF31" s="100">
        <v>10</v>
      </c>
      <c r="BG31" s="100">
        <v>3408</v>
      </c>
      <c r="BH31" s="100">
        <v>106</v>
      </c>
      <c r="BI31" s="100">
        <v>36124.800000000003</v>
      </c>
      <c r="BJ31" s="100">
        <v>90</v>
      </c>
      <c r="BK31" s="100">
        <v>30672</v>
      </c>
      <c r="BL31" s="100">
        <v>51</v>
      </c>
      <c r="BM31" s="100">
        <v>17380.8</v>
      </c>
      <c r="BN31" s="100">
        <v>92</v>
      </c>
      <c r="BO31" s="100">
        <v>31353.600000000002</v>
      </c>
      <c r="BP31" s="100">
        <v>28</v>
      </c>
      <c r="BQ31" s="100">
        <v>9542.4</v>
      </c>
      <c r="BR31" s="100">
        <v>20</v>
      </c>
      <c r="BS31" s="100">
        <v>6816</v>
      </c>
      <c r="BT31" s="100">
        <v>29</v>
      </c>
      <c r="BU31" s="100">
        <v>9883.2000000000007</v>
      </c>
      <c r="BV31" s="100">
        <v>36</v>
      </c>
      <c r="BW31" s="100">
        <v>12268.800000000001</v>
      </c>
      <c r="BX31" s="100">
        <v>9</v>
      </c>
      <c r="BY31" s="100">
        <v>3067.2000000000003</v>
      </c>
      <c r="BZ31" s="100">
        <v>10</v>
      </c>
      <c r="CA31" s="100">
        <v>3408</v>
      </c>
      <c r="CB31" s="100">
        <v>10</v>
      </c>
      <c r="CC31" s="100">
        <v>3408</v>
      </c>
      <c r="CD31" s="100">
        <v>11</v>
      </c>
      <c r="CE31" s="100">
        <v>3748.8</v>
      </c>
      <c r="CF31" s="100">
        <v>18</v>
      </c>
      <c r="CG31" s="100">
        <v>6134.4000000000005</v>
      </c>
      <c r="CH31" s="100">
        <v>18</v>
      </c>
      <c r="CI31" s="100">
        <v>6134.4000000000005</v>
      </c>
      <c r="CJ31" s="100">
        <v>22</v>
      </c>
      <c r="CK31" s="100">
        <v>7497.6</v>
      </c>
      <c r="CL31" s="100">
        <v>20</v>
      </c>
      <c r="CM31" s="100">
        <v>6816</v>
      </c>
      <c r="CN31" s="100">
        <v>13</v>
      </c>
      <c r="CO31" s="100">
        <v>4430.4000000000005</v>
      </c>
      <c r="CP31" s="100">
        <v>15</v>
      </c>
      <c r="CQ31" s="100">
        <v>5112</v>
      </c>
      <c r="CR31" s="100">
        <v>13</v>
      </c>
      <c r="CS31" s="100">
        <v>4430.4000000000005</v>
      </c>
      <c r="CT31" s="100">
        <v>9</v>
      </c>
      <c r="CU31" s="100">
        <v>3067.2000000000003</v>
      </c>
    </row>
    <row r="32" spans="2:99">
      <c r="C32" s="99" t="s">
        <v>198</v>
      </c>
      <c r="D32" s="100">
        <v>25</v>
      </c>
      <c r="E32" s="100">
        <v>21000</v>
      </c>
      <c r="F32" s="100">
        <v>29</v>
      </c>
      <c r="G32" s="100">
        <v>24360</v>
      </c>
      <c r="H32" s="100">
        <v>30</v>
      </c>
      <c r="I32" s="100">
        <v>25200</v>
      </c>
      <c r="J32" s="100">
        <v>31</v>
      </c>
      <c r="K32" s="100">
        <v>26040</v>
      </c>
      <c r="L32" s="100">
        <v>8</v>
      </c>
      <c r="M32" s="100">
        <v>6720</v>
      </c>
      <c r="N32" s="100">
        <v>9</v>
      </c>
      <c r="O32" s="100">
        <v>7560</v>
      </c>
      <c r="P32" s="100">
        <v>8</v>
      </c>
      <c r="Q32" s="100">
        <v>6720</v>
      </c>
      <c r="R32" s="100">
        <v>6</v>
      </c>
      <c r="S32" s="100">
        <v>5040</v>
      </c>
      <c r="T32" s="100">
        <v>18</v>
      </c>
      <c r="U32" s="100">
        <v>15120</v>
      </c>
      <c r="V32" s="100">
        <v>31</v>
      </c>
      <c r="W32" s="100">
        <v>26040</v>
      </c>
      <c r="X32" s="100">
        <v>23</v>
      </c>
      <c r="Y32" s="100">
        <v>19320</v>
      </c>
      <c r="Z32" s="100">
        <v>19</v>
      </c>
      <c r="AA32" s="100">
        <v>15960</v>
      </c>
      <c r="AB32" s="100">
        <v>11</v>
      </c>
      <c r="AC32" s="100">
        <v>9240</v>
      </c>
      <c r="AD32" s="100">
        <v>5</v>
      </c>
      <c r="AE32" s="100">
        <v>4200</v>
      </c>
      <c r="AF32" s="100">
        <v>6</v>
      </c>
      <c r="AG32" s="100">
        <v>5040</v>
      </c>
      <c r="AH32" s="100">
        <v>6</v>
      </c>
      <c r="AI32" s="100">
        <v>5040</v>
      </c>
      <c r="AJ32" s="100">
        <v>18</v>
      </c>
      <c r="AK32" s="100">
        <v>15120</v>
      </c>
      <c r="AL32" s="100">
        <v>34</v>
      </c>
      <c r="AM32" s="100">
        <v>28560</v>
      </c>
      <c r="AN32" s="100">
        <v>23</v>
      </c>
      <c r="AO32" s="100">
        <v>19320</v>
      </c>
      <c r="AP32" s="100">
        <v>28</v>
      </c>
      <c r="AQ32" s="100">
        <v>23520</v>
      </c>
      <c r="AR32" s="100">
        <v>22</v>
      </c>
      <c r="AS32" s="100">
        <v>18480</v>
      </c>
      <c r="AT32" s="100">
        <v>24</v>
      </c>
      <c r="AU32" s="100">
        <v>20160</v>
      </c>
      <c r="AV32" s="100">
        <v>14</v>
      </c>
      <c r="AW32" s="100">
        <v>11760</v>
      </c>
      <c r="AX32" s="100">
        <v>27</v>
      </c>
      <c r="AY32" s="100">
        <v>22680</v>
      </c>
      <c r="AZ32" s="100">
        <v>5</v>
      </c>
      <c r="BA32" s="100">
        <v>4200</v>
      </c>
      <c r="BB32" s="100">
        <v>7</v>
      </c>
      <c r="BC32" s="100">
        <v>5880</v>
      </c>
      <c r="BD32" s="100">
        <v>8</v>
      </c>
      <c r="BE32" s="100">
        <v>6720</v>
      </c>
      <c r="BF32" s="100">
        <v>9</v>
      </c>
      <c r="BG32" s="100">
        <v>7560</v>
      </c>
      <c r="BH32" s="100">
        <v>93</v>
      </c>
      <c r="BI32" s="100">
        <v>78120</v>
      </c>
      <c r="BJ32" s="100">
        <v>74</v>
      </c>
      <c r="BK32" s="100">
        <v>62160</v>
      </c>
      <c r="BL32" s="100">
        <v>45</v>
      </c>
      <c r="BM32" s="100">
        <v>37800</v>
      </c>
      <c r="BN32" s="100">
        <v>80</v>
      </c>
      <c r="BO32" s="100">
        <v>67200</v>
      </c>
      <c r="BP32" s="100">
        <v>27</v>
      </c>
      <c r="BQ32" s="100">
        <v>22680</v>
      </c>
      <c r="BR32" s="100">
        <v>18</v>
      </c>
      <c r="BS32" s="100">
        <v>15120</v>
      </c>
      <c r="BT32" s="100">
        <v>27</v>
      </c>
      <c r="BU32" s="100">
        <v>22680</v>
      </c>
      <c r="BV32" s="100">
        <v>35</v>
      </c>
      <c r="BW32" s="100">
        <v>29400</v>
      </c>
      <c r="BX32" s="100">
        <v>8</v>
      </c>
      <c r="BY32" s="100">
        <v>6720</v>
      </c>
      <c r="BZ32" s="100">
        <v>10</v>
      </c>
      <c r="CA32" s="100">
        <v>8400</v>
      </c>
      <c r="CB32" s="100">
        <v>9</v>
      </c>
      <c r="CC32" s="100">
        <v>7560</v>
      </c>
      <c r="CD32" s="100">
        <v>10</v>
      </c>
      <c r="CE32" s="100">
        <v>8400</v>
      </c>
      <c r="CF32" s="100">
        <v>15</v>
      </c>
      <c r="CG32" s="100">
        <v>12600</v>
      </c>
      <c r="CH32" s="100">
        <v>16</v>
      </c>
      <c r="CI32" s="100">
        <v>13440</v>
      </c>
      <c r="CJ32" s="100">
        <v>21</v>
      </c>
      <c r="CK32" s="100">
        <v>17640</v>
      </c>
      <c r="CL32" s="100">
        <v>18</v>
      </c>
      <c r="CM32" s="100">
        <v>15120</v>
      </c>
      <c r="CN32" s="100">
        <v>13</v>
      </c>
      <c r="CO32" s="100">
        <v>10920</v>
      </c>
      <c r="CP32" s="100">
        <v>13</v>
      </c>
      <c r="CQ32" s="100">
        <v>10920</v>
      </c>
      <c r="CR32" s="100">
        <v>15</v>
      </c>
      <c r="CS32" s="100">
        <v>12600</v>
      </c>
      <c r="CT32" s="100">
        <v>7</v>
      </c>
      <c r="CU32" s="100">
        <v>5880</v>
      </c>
    </row>
    <row r="33" spans="2:99">
      <c r="C33" s="99" t="s">
        <v>199</v>
      </c>
      <c r="D33" s="100">
        <v>28</v>
      </c>
      <c r="E33" s="100">
        <v>13272</v>
      </c>
      <c r="F33" s="100">
        <v>30</v>
      </c>
      <c r="G33" s="100">
        <v>14220</v>
      </c>
      <c r="H33" s="100">
        <v>30</v>
      </c>
      <c r="I33" s="100">
        <v>14220</v>
      </c>
      <c r="J33" s="100">
        <v>32</v>
      </c>
      <c r="K33" s="100">
        <v>15168</v>
      </c>
      <c r="L33" s="100">
        <v>8</v>
      </c>
      <c r="M33" s="100">
        <v>3792</v>
      </c>
      <c r="N33" s="100">
        <v>10</v>
      </c>
      <c r="O33" s="100">
        <v>4740</v>
      </c>
      <c r="P33" s="100">
        <v>8</v>
      </c>
      <c r="Q33" s="100">
        <v>3792</v>
      </c>
      <c r="R33" s="100">
        <v>7</v>
      </c>
      <c r="S33" s="100">
        <v>3318</v>
      </c>
      <c r="T33" s="100">
        <v>20</v>
      </c>
      <c r="U33" s="100">
        <v>9480</v>
      </c>
      <c r="V33" s="100">
        <v>31</v>
      </c>
      <c r="W33" s="100">
        <v>14694</v>
      </c>
      <c r="X33" s="100">
        <v>25</v>
      </c>
      <c r="Y33" s="100">
        <v>11850</v>
      </c>
      <c r="Z33" s="100">
        <v>18</v>
      </c>
      <c r="AA33" s="100">
        <v>8532</v>
      </c>
      <c r="AB33" s="100">
        <v>11</v>
      </c>
      <c r="AC33" s="100">
        <v>5214</v>
      </c>
      <c r="AD33" s="100">
        <v>5</v>
      </c>
      <c r="AE33" s="100">
        <v>2370</v>
      </c>
      <c r="AF33" s="100">
        <v>6</v>
      </c>
      <c r="AG33" s="100">
        <v>2844</v>
      </c>
      <c r="AH33" s="100">
        <v>6</v>
      </c>
      <c r="AI33" s="100">
        <v>2844</v>
      </c>
      <c r="AJ33" s="100">
        <v>17</v>
      </c>
      <c r="AK33" s="100">
        <v>8058</v>
      </c>
      <c r="AL33" s="100">
        <v>32</v>
      </c>
      <c r="AM33" s="100">
        <v>15168</v>
      </c>
      <c r="AN33" s="100">
        <v>24</v>
      </c>
      <c r="AO33" s="100">
        <v>11376</v>
      </c>
      <c r="AP33" s="100">
        <v>30</v>
      </c>
      <c r="AQ33" s="100">
        <v>14220</v>
      </c>
      <c r="AR33" s="100">
        <v>21</v>
      </c>
      <c r="AS33" s="100">
        <v>9954</v>
      </c>
      <c r="AT33" s="100">
        <v>26</v>
      </c>
      <c r="AU33" s="100">
        <v>12324</v>
      </c>
      <c r="AV33" s="100">
        <v>17</v>
      </c>
      <c r="AW33" s="100">
        <v>8058</v>
      </c>
      <c r="AX33" s="100">
        <v>26</v>
      </c>
      <c r="AY33" s="100">
        <v>12324</v>
      </c>
      <c r="AZ33" s="100">
        <v>6</v>
      </c>
      <c r="BA33" s="100">
        <v>2844</v>
      </c>
      <c r="BB33" s="100">
        <v>7</v>
      </c>
      <c r="BC33" s="100">
        <v>3318</v>
      </c>
      <c r="BD33" s="100">
        <v>8</v>
      </c>
      <c r="BE33" s="100">
        <v>3792</v>
      </c>
      <c r="BF33" s="100">
        <v>9</v>
      </c>
      <c r="BG33" s="100">
        <v>4266</v>
      </c>
      <c r="BH33" s="100">
        <v>96</v>
      </c>
      <c r="BI33" s="100">
        <v>45504</v>
      </c>
      <c r="BJ33" s="100">
        <v>89</v>
      </c>
      <c r="BK33" s="100">
        <v>42186</v>
      </c>
      <c r="BL33" s="100">
        <v>49</v>
      </c>
      <c r="BM33" s="100">
        <v>23226</v>
      </c>
      <c r="BN33" s="100">
        <v>87</v>
      </c>
      <c r="BO33" s="100">
        <v>41238</v>
      </c>
      <c r="BP33" s="100">
        <v>31</v>
      </c>
      <c r="BQ33" s="100">
        <v>14694</v>
      </c>
      <c r="BR33" s="100">
        <v>22</v>
      </c>
      <c r="BS33" s="100">
        <v>10428</v>
      </c>
      <c r="BT33" s="100">
        <v>31</v>
      </c>
      <c r="BU33" s="100">
        <v>14694</v>
      </c>
      <c r="BV33" s="100">
        <v>37</v>
      </c>
      <c r="BW33" s="100">
        <v>17538</v>
      </c>
      <c r="BX33" s="100">
        <v>9</v>
      </c>
      <c r="BY33" s="100">
        <v>4266</v>
      </c>
      <c r="BZ33" s="100">
        <v>10</v>
      </c>
      <c r="CA33" s="100">
        <v>4740</v>
      </c>
      <c r="CB33" s="100">
        <v>10</v>
      </c>
      <c r="CC33" s="100">
        <v>4740</v>
      </c>
      <c r="CD33" s="100">
        <v>11</v>
      </c>
      <c r="CE33" s="100">
        <v>5214</v>
      </c>
      <c r="CF33" s="100">
        <v>18</v>
      </c>
      <c r="CG33" s="100">
        <v>8532</v>
      </c>
      <c r="CH33" s="100">
        <v>20</v>
      </c>
      <c r="CI33" s="100">
        <v>9480</v>
      </c>
      <c r="CJ33" s="100">
        <v>24</v>
      </c>
      <c r="CK33" s="100">
        <v>11376</v>
      </c>
      <c r="CL33" s="100">
        <v>21</v>
      </c>
      <c r="CM33" s="100">
        <v>9954</v>
      </c>
      <c r="CN33" s="100">
        <v>14</v>
      </c>
      <c r="CO33" s="100">
        <v>6636</v>
      </c>
      <c r="CP33" s="100">
        <v>15</v>
      </c>
      <c r="CQ33" s="100">
        <v>7110</v>
      </c>
      <c r="CR33" s="100">
        <v>14</v>
      </c>
      <c r="CS33" s="100">
        <v>6636</v>
      </c>
      <c r="CT33" s="100">
        <v>8</v>
      </c>
      <c r="CU33" s="100">
        <v>3792</v>
      </c>
    </row>
    <row r="34" spans="2:99">
      <c r="C34" s="99" t="s">
        <v>200</v>
      </c>
      <c r="D34" s="100">
        <v>27</v>
      </c>
      <c r="E34" s="100">
        <v>14806.8</v>
      </c>
      <c r="F34" s="100">
        <v>27</v>
      </c>
      <c r="G34" s="100">
        <v>14806.8</v>
      </c>
      <c r="H34" s="100">
        <v>29</v>
      </c>
      <c r="I34" s="100">
        <v>15903.599999999999</v>
      </c>
      <c r="J34" s="100">
        <v>36</v>
      </c>
      <c r="K34" s="100">
        <v>19742.399999999998</v>
      </c>
      <c r="L34" s="100">
        <v>8</v>
      </c>
      <c r="M34" s="100">
        <v>4387.2</v>
      </c>
      <c r="N34" s="100">
        <v>11</v>
      </c>
      <c r="O34" s="100">
        <v>6032.4</v>
      </c>
      <c r="P34" s="100">
        <v>8</v>
      </c>
      <c r="Q34" s="100">
        <v>4387.2</v>
      </c>
      <c r="R34" s="100">
        <v>7</v>
      </c>
      <c r="S34" s="100">
        <v>3838.7999999999997</v>
      </c>
      <c r="T34" s="100">
        <v>20</v>
      </c>
      <c r="U34" s="100">
        <v>10968</v>
      </c>
      <c r="V34" s="100">
        <v>29</v>
      </c>
      <c r="W34" s="100">
        <v>15903.599999999999</v>
      </c>
      <c r="X34" s="100">
        <v>27</v>
      </c>
      <c r="Y34" s="100">
        <v>14806.8</v>
      </c>
      <c r="Z34" s="100">
        <v>19</v>
      </c>
      <c r="AA34" s="100">
        <v>10419.6</v>
      </c>
      <c r="AB34" s="100">
        <v>11</v>
      </c>
      <c r="AC34" s="100">
        <v>6032.4</v>
      </c>
      <c r="AD34" s="100">
        <v>6</v>
      </c>
      <c r="AE34" s="100">
        <v>3290.3999999999996</v>
      </c>
      <c r="AF34" s="100">
        <v>6</v>
      </c>
      <c r="AG34" s="100">
        <v>3290.3999999999996</v>
      </c>
      <c r="AH34" s="100">
        <v>6</v>
      </c>
      <c r="AI34" s="100">
        <v>3290.3999999999996</v>
      </c>
      <c r="AJ34" s="100">
        <v>18</v>
      </c>
      <c r="AK34" s="100">
        <v>9871.1999999999989</v>
      </c>
      <c r="AL34" s="100">
        <v>32</v>
      </c>
      <c r="AM34" s="100">
        <v>17548.8</v>
      </c>
      <c r="AN34" s="100">
        <v>26</v>
      </c>
      <c r="AO34" s="100">
        <v>14258.4</v>
      </c>
      <c r="AP34" s="100">
        <v>26</v>
      </c>
      <c r="AQ34" s="100">
        <v>14258.4</v>
      </c>
      <c r="AR34" s="100">
        <v>21</v>
      </c>
      <c r="AS34" s="100">
        <v>11516.4</v>
      </c>
      <c r="AT34" s="100">
        <v>26</v>
      </c>
      <c r="AU34" s="100">
        <v>14258.4</v>
      </c>
      <c r="AV34" s="100">
        <v>16</v>
      </c>
      <c r="AW34" s="100">
        <v>8774.4</v>
      </c>
      <c r="AX34" s="100">
        <v>27</v>
      </c>
      <c r="AY34" s="100">
        <v>14806.8</v>
      </c>
      <c r="AZ34" s="100">
        <v>5</v>
      </c>
      <c r="BA34" s="100">
        <v>2742</v>
      </c>
      <c r="BB34" s="100">
        <v>7</v>
      </c>
      <c r="BC34" s="100">
        <v>3838.7999999999997</v>
      </c>
      <c r="BD34" s="100">
        <v>8</v>
      </c>
      <c r="BE34" s="100">
        <v>4387.2</v>
      </c>
      <c r="BF34" s="100">
        <v>8</v>
      </c>
      <c r="BG34" s="100">
        <v>4387.2</v>
      </c>
      <c r="BH34" s="100">
        <v>97</v>
      </c>
      <c r="BI34" s="100">
        <v>53194.799999999996</v>
      </c>
      <c r="BJ34" s="100">
        <v>89</v>
      </c>
      <c r="BK34" s="100">
        <v>48807.6</v>
      </c>
      <c r="BL34" s="100">
        <v>47</v>
      </c>
      <c r="BM34" s="100">
        <v>25774.799999999999</v>
      </c>
      <c r="BN34" s="100">
        <v>82</v>
      </c>
      <c r="BO34" s="100">
        <v>44968.799999999996</v>
      </c>
      <c r="BP34" s="100">
        <v>32</v>
      </c>
      <c r="BQ34" s="100">
        <v>17548.8</v>
      </c>
      <c r="BR34" s="100">
        <v>19</v>
      </c>
      <c r="BS34" s="100">
        <v>10419.6</v>
      </c>
      <c r="BT34" s="100">
        <v>32</v>
      </c>
      <c r="BU34" s="100">
        <v>17548.8</v>
      </c>
      <c r="BV34" s="100">
        <v>41</v>
      </c>
      <c r="BW34" s="100">
        <v>22484.399999999998</v>
      </c>
      <c r="BX34" s="100">
        <v>9</v>
      </c>
      <c r="BY34" s="100">
        <v>4935.5999999999995</v>
      </c>
      <c r="BZ34" s="100">
        <v>9</v>
      </c>
      <c r="CA34" s="100">
        <v>4935.5999999999995</v>
      </c>
      <c r="CB34" s="100">
        <v>10</v>
      </c>
      <c r="CC34" s="100">
        <v>5484</v>
      </c>
      <c r="CD34" s="100">
        <v>11</v>
      </c>
      <c r="CE34" s="100">
        <v>6032.4</v>
      </c>
      <c r="CF34" s="100">
        <v>17</v>
      </c>
      <c r="CG34" s="100">
        <v>9322.7999999999993</v>
      </c>
      <c r="CH34" s="100">
        <v>17</v>
      </c>
      <c r="CI34" s="100">
        <v>9322.7999999999993</v>
      </c>
      <c r="CJ34" s="100">
        <v>22</v>
      </c>
      <c r="CK34" s="100">
        <v>12064.8</v>
      </c>
      <c r="CL34" s="100">
        <v>21</v>
      </c>
      <c r="CM34" s="100">
        <v>11516.4</v>
      </c>
      <c r="CN34" s="100">
        <v>14</v>
      </c>
      <c r="CO34" s="100">
        <v>7677.5999999999995</v>
      </c>
      <c r="CP34" s="100">
        <v>14</v>
      </c>
      <c r="CQ34" s="100">
        <v>7677.5999999999995</v>
      </c>
      <c r="CR34" s="100">
        <v>15</v>
      </c>
      <c r="CS34" s="100">
        <v>8226</v>
      </c>
      <c r="CT34" s="100">
        <v>9</v>
      </c>
      <c r="CU34" s="100">
        <v>4935.5999999999995</v>
      </c>
    </row>
    <row r="35" spans="2:99">
      <c r="C35" s="99" t="s">
        <v>201</v>
      </c>
      <c r="D35" s="100">
        <v>27</v>
      </c>
      <c r="E35" s="100">
        <v>13575.599999999997</v>
      </c>
      <c r="F35" s="100">
        <v>31</v>
      </c>
      <c r="G35" s="100">
        <v>15586.799999999997</v>
      </c>
      <c r="H35" s="100">
        <v>32</v>
      </c>
      <c r="I35" s="100">
        <v>16089.599999999997</v>
      </c>
      <c r="J35" s="100">
        <v>34</v>
      </c>
      <c r="K35" s="100">
        <v>17095.199999999997</v>
      </c>
      <c r="L35" s="100">
        <v>7</v>
      </c>
      <c r="M35" s="100">
        <v>3519.5999999999995</v>
      </c>
      <c r="N35" s="100">
        <v>10</v>
      </c>
      <c r="O35" s="100">
        <v>5027.9999999999991</v>
      </c>
      <c r="P35" s="100">
        <v>8</v>
      </c>
      <c r="Q35" s="100">
        <v>4022.3999999999992</v>
      </c>
      <c r="R35" s="100">
        <v>8</v>
      </c>
      <c r="S35" s="100">
        <v>4022.3999999999992</v>
      </c>
      <c r="T35" s="100">
        <v>18</v>
      </c>
      <c r="U35" s="100">
        <v>9050.3999999999978</v>
      </c>
      <c r="V35" s="100">
        <v>28</v>
      </c>
      <c r="W35" s="100">
        <v>14078.399999999998</v>
      </c>
      <c r="X35" s="100">
        <v>27</v>
      </c>
      <c r="Y35" s="100">
        <v>13575.599999999997</v>
      </c>
      <c r="Z35" s="100">
        <v>20</v>
      </c>
      <c r="AA35" s="100">
        <v>10055.999999999998</v>
      </c>
      <c r="AB35" s="100">
        <v>10</v>
      </c>
      <c r="AC35" s="100">
        <v>5027.9999999999991</v>
      </c>
      <c r="AD35" s="100">
        <v>5</v>
      </c>
      <c r="AE35" s="100">
        <v>2513.9999999999995</v>
      </c>
      <c r="AF35" s="100">
        <v>7</v>
      </c>
      <c r="AG35" s="100">
        <v>3519.5999999999995</v>
      </c>
      <c r="AH35" s="100">
        <v>6</v>
      </c>
      <c r="AI35" s="100">
        <v>3016.7999999999993</v>
      </c>
      <c r="AJ35" s="100">
        <v>17</v>
      </c>
      <c r="AK35" s="100">
        <v>8547.5999999999985</v>
      </c>
      <c r="AL35" s="100">
        <v>32</v>
      </c>
      <c r="AM35" s="100">
        <v>16089.599999999997</v>
      </c>
      <c r="AN35" s="100">
        <v>24</v>
      </c>
      <c r="AO35" s="100">
        <v>12067.199999999997</v>
      </c>
      <c r="AP35" s="100">
        <v>26</v>
      </c>
      <c r="AQ35" s="100">
        <v>13072.799999999997</v>
      </c>
      <c r="AR35" s="100">
        <v>23</v>
      </c>
      <c r="AS35" s="100">
        <v>11564.399999999998</v>
      </c>
      <c r="AT35" s="100">
        <v>24</v>
      </c>
      <c r="AU35" s="100">
        <v>12067.199999999997</v>
      </c>
      <c r="AV35" s="100">
        <v>16</v>
      </c>
      <c r="AW35" s="100">
        <v>8044.7999999999984</v>
      </c>
      <c r="AX35" s="100">
        <v>26</v>
      </c>
      <c r="AY35" s="100">
        <v>13072.799999999997</v>
      </c>
      <c r="AZ35" s="100">
        <v>5</v>
      </c>
      <c r="BA35" s="100">
        <v>2513.9999999999995</v>
      </c>
      <c r="BB35" s="100">
        <v>8</v>
      </c>
      <c r="BC35" s="100">
        <v>4022.3999999999992</v>
      </c>
      <c r="BD35" s="100">
        <v>8</v>
      </c>
      <c r="BE35" s="100">
        <v>4022.3999999999992</v>
      </c>
      <c r="BF35" s="100">
        <v>10</v>
      </c>
      <c r="BG35" s="100">
        <v>5027.9999999999991</v>
      </c>
      <c r="BH35" s="100">
        <v>102</v>
      </c>
      <c r="BI35" s="100">
        <v>51285.599999999991</v>
      </c>
      <c r="BJ35" s="100">
        <v>92</v>
      </c>
      <c r="BK35" s="100">
        <v>46257.599999999991</v>
      </c>
      <c r="BL35" s="100">
        <v>47</v>
      </c>
      <c r="BM35" s="100">
        <v>23631.599999999995</v>
      </c>
      <c r="BN35" s="100">
        <v>91</v>
      </c>
      <c r="BO35" s="100">
        <v>45754.799999999988</v>
      </c>
      <c r="BP35" s="100">
        <v>28</v>
      </c>
      <c r="BQ35" s="100">
        <v>14078.399999999998</v>
      </c>
      <c r="BR35" s="100">
        <v>21</v>
      </c>
      <c r="BS35" s="100">
        <v>10558.799999999997</v>
      </c>
      <c r="BT35" s="100">
        <v>29</v>
      </c>
      <c r="BU35" s="100">
        <v>14581.199999999997</v>
      </c>
      <c r="BV35" s="100">
        <v>39</v>
      </c>
      <c r="BW35" s="100">
        <v>19609.199999999997</v>
      </c>
      <c r="BX35" s="100">
        <v>8</v>
      </c>
      <c r="BY35" s="100">
        <v>4022.3999999999992</v>
      </c>
      <c r="BZ35" s="100">
        <v>9</v>
      </c>
      <c r="CA35" s="100">
        <v>4525.1999999999989</v>
      </c>
      <c r="CB35" s="100">
        <v>10</v>
      </c>
      <c r="CC35" s="100">
        <v>5027.9999999999991</v>
      </c>
      <c r="CD35" s="100">
        <v>11</v>
      </c>
      <c r="CE35" s="100">
        <v>5530.7999999999993</v>
      </c>
      <c r="CF35" s="100">
        <v>18</v>
      </c>
      <c r="CG35" s="100">
        <v>9050.3999999999978</v>
      </c>
      <c r="CH35" s="100">
        <v>19</v>
      </c>
      <c r="CI35" s="100">
        <v>9553.1999999999989</v>
      </c>
      <c r="CJ35" s="100">
        <v>24</v>
      </c>
      <c r="CK35" s="100">
        <v>12067.199999999997</v>
      </c>
      <c r="CL35" s="100">
        <v>19</v>
      </c>
      <c r="CM35" s="100">
        <v>9553.1999999999989</v>
      </c>
      <c r="CN35" s="100">
        <v>12</v>
      </c>
      <c r="CO35" s="100">
        <v>6033.5999999999985</v>
      </c>
      <c r="CP35" s="100">
        <v>14</v>
      </c>
      <c r="CQ35" s="100">
        <v>7039.1999999999989</v>
      </c>
      <c r="CR35" s="100">
        <v>14</v>
      </c>
      <c r="CS35" s="100">
        <v>7039.1999999999989</v>
      </c>
      <c r="CT35" s="100">
        <v>8</v>
      </c>
      <c r="CU35" s="100">
        <v>4022.3999999999992</v>
      </c>
    </row>
    <row r="36" spans="2:99">
      <c r="C36" s="99" t="s">
        <v>202</v>
      </c>
      <c r="D36" s="100">
        <v>23</v>
      </c>
      <c r="E36" s="100">
        <v>17498.399999999998</v>
      </c>
      <c r="F36" s="100">
        <v>26</v>
      </c>
      <c r="G36" s="100">
        <v>19780.8</v>
      </c>
      <c r="H36" s="100">
        <v>31</v>
      </c>
      <c r="I36" s="100">
        <v>23584.799999999999</v>
      </c>
      <c r="J36" s="100">
        <v>35</v>
      </c>
      <c r="K36" s="100">
        <v>26628</v>
      </c>
      <c r="L36" s="100">
        <v>8</v>
      </c>
      <c r="M36" s="100">
        <v>6086.4</v>
      </c>
      <c r="N36" s="100">
        <v>11</v>
      </c>
      <c r="O36" s="100">
        <v>8368.7999999999993</v>
      </c>
      <c r="P36" s="100">
        <v>8</v>
      </c>
      <c r="Q36" s="100">
        <v>6086.4</v>
      </c>
      <c r="R36" s="100">
        <v>7</v>
      </c>
      <c r="S36" s="100">
        <v>5325.5999999999995</v>
      </c>
      <c r="T36" s="100">
        <v>17</v>
      </c>
      <c r="U36" s="100">
        <v>12933.599999999999</v>
      </c>
      <c r="V36" s="100">
        <v>32</v>
      </c>
      <c r="W36" s="100">
        <v>24345.599999999999</v>
      </c>
      <c r="X36" s="100">
        <v>24</v>
      </c>
      <c r="Y36" s="100">
        <v>18259.199999999997</v>
      </c>
      <c r="Z36" s="100">
        <v>19</v>
      </c>
      <c r="AA36" s="100">
        <v>14455.199999999999</v>
      </c>
      <c r="AB36" s="100">
        <v>11</v>
      </c>
      <c r="AC36" s="100">
        <v>8368.7999999999993</v>
      </c>
      <c r="AD36" s="100">
        <v>5</v>
      </c>
      <c r="AE36" s="100">
        <v>3804</v>
      </c>
      <c r="AF36" s="100">
        <v>6</v>
      </c>
      <c r="AG36" s="100">
        <v>4564.7999999999993</v>
      </c>
      <c r="AH36" s="100">
        <v>6</v>
      </c>
      <c r="AI36" s="100">
        <v>4564.7999999999993</v>
      </c>
      <c r="AJ36" s="100">
        <v>17</v>
      </c>
      <c r="AK36" s="100">
        <v>12933.599999999999</v>
      </c>
      <c r="AL36" s="100">
        <v>30</v>
      </c>
      <c r="AM36" s="100">
        <v>22824</v>
      </c>
      <c r="AN36" s="100">
        <v>24</v>
      </c>
      <c r="AO36" s="100">
        <v>18259.199999999997</v>
      </c>
      <c r="AP36" s="100">
        <v>25</v>
      </c>
      <c r="AQ36" s="100">
        <v>19020</v>
      </c>
      <c r="AR36" s="100">
        <v>22</v>
      </c>
      <c r="AS36" s="100">
        <v>16737.599999999999</v>
      </c>
      <c r="AT36" s="100">
        <v>25</v>
      </c>
      <c r="AU36" s="100">
        <v>19020</v>
      </c>
      <c r="AV36" s="100">
        <v>16</v>
      </c>
      <c r="AW36" s="100">
        <v>12172.8</v>
      </c>
      <c r="AX36" s="100">
        <v>23</v>
      </c>
      <c r="AY36" s="100">
        <v>17498.399999999998</v>
      </c>
      <c r="AZ36" s="100">
        <v>5</v>
      </c>
      <c r="BA36" s="100">
        <v>3804</v>
      </c>
      <c r="BB36" s="100">
        <v>7</v>
      </c>
      <c r="BC36" s="100">
        <v>5325.5999999999995</v>
      </c>
      <c r="BD36" s="100">
        <v>8</v>
      </c>
      <c r="BE36" s="100">
        <v>6086.4</v>
      </c>
      <c r="BF36" s="100">
        <v>10</v>
      </c>
      <c r="BG36" s="100">
        <v>7608</v>
      </c>
      <c r="BH36" s="100">
        <v>87</v>
      </c>
      <c r="BI36" s="100">
        <v>66189.599999999991</v>
      </c>
      <c r="BJ36" s="100">
        <v>85</v>
      </c>
      <c r="BK36" s="100">
        <v>64667.999999999993</v>
      </c>
      <c r="BL36" s="100">
        <v>51</v>
      </c>
      <c r="BM36" s="100">
        <v>38800.799999999996</v>
      </c>
      <c r="BN36" s="100">
        <v>88</v>
      </c>
      <c r="BO36" s="100">
        <v>66950.399999999994</v>
      </c>
      <c r="BP36" s="100">
        <v>29</v>
      </c>
      <c r="BQ36" s="100">
        <v>22063.199999999997</v>
      </c>
      <c r="BR36" s="100">
        <v>18</v>
      </c>
      <c r="BS36" s="100">
        <v>13694.4</v>
      </c>
      <c r="BT36" s="100">
        <v>30</v>
      </c>
      <c r="BU36" s="100">
        <v>22824</v>
      </c>
      <c r="BV36" s="100">
        <v>40</v>
      </c>
      <c r="BW36" s="100">
        <v>30432</v>
      </c>
      <c r="BX36" s="100">
        <v>9</v>
      </c>
      <c r="BY36" s="100">
        <v>6847.2</v>
      </c>
      <c r="BZ36" s="100">
        <v>10</v>
      </c>
      <c r="CA36" s="100">
        <v>7608</v>
      </c>
      <c r="CB36" s="100">
        <v>9</v>
      </c>
      <c r="CC36" s="100">
        <v>6847.2</v>
      </c>
      <c r="CD36" s="100">
        <v>11</v>
      </c>
      <c r="CE36" s="100">
        <v>8368.7999999999993</v>
      </c>
      <c r="CF36" s="100">
        <v>15</v>
      </c>
      <c r="CG36" s="100">
        <v>11412</v>
      </c>
      <c r="CH36" s="100">
        <v>18</v>
      </c>
      <c r="CI36" s="100">
        <v>13694.4</v>
      </c>
      <c r="CJ36" s="100">
        <v>22</v>
      </c>
      <c r="CK36" s="100">
        <v>16737.599999999999</v>
      </c>
      <c r="CL36" s="100">
        <v>19</v>
      </c>
      <c r="CM36" s="100">
        <v>14455.199999999999</v>
      </c>
      <c r="CN36" s="100">
        <v>12</v>
      </c>
      <c r="CO36" s="100">
        <v>9129.5999999999985</v>
      </c>
      <c r="CP36" s="100">
        <v>15</v>
      </c>
      <c r="CQ36" s="100">
        <v>11412</v>
      </c>
      <c r="CR36" s="100">
        <v>14</v>
      </c>
      <c r="CS36" s="100">
        <v>10651.199999999999</v>
      </c>
      <c r="CT36" s="100">
        <v>9</v>
      </c>
      <c r="CU36" s="100">
        <v>6847.2</v>
      </c>
    </row>
    <row r="37" spans="2:99">
      <c r="B37" s="99" t="s">
        <v>128</v>
      </c>
      <c r="C37" s="99" t="s">
        <v>203</v>
      </c>
      <c r="D37" s="100">
        <v>6</v>
      </c>
      <c r="E37" s="100">
        <v>5162.3999999999996</v>
      </c>
      <c r="F37" s="100">
        <v>5</v>
      </c>
      <c r="G37" s="100">
        <v>4302</v>
      </c>
      <c r="H37" s="100">
        <v>6</v>
      </c>
      <c r="I37" s="100">
        <v>5162.3999999999996</v>
      </c>
      <c r="J37" s="100">
        <v>4</v>
      </c>
      <c r="K37" s="100">
        <v>3441.6</v>
      </c>
      <c r="L37" s="100">
        <v>48</v>
      </c>
      <c r="M37" s="100">
        <v>41299.199999999997</v>
      </c>
      <c r="N37" s="100">
        <v>91</v>
      </c>
      <c r="O37" s="100">
        <v>78296.399999999994</v>
      </c>
      <c r="P37" s="100">
        <v>70</v>
      </c>
      <c r="Q37" s="100">
        <v>60228</v>
      </c>
      <c r="R37" s="100">
        <v>73</v>
      </c>
      <c r="S37" s="100">
        <v>62809.2</v>
      </c>
      <c r="T37" s="100">
        <v>45</v>
      </c>
      <c r="U37" s="100">
        <v>38718</v>
      </c>
      <c r="V37" s="100">
        <v>58</v>
      </c>
      <c r="W37" s="100">
        <v>49903.199999999997</v>
      </c>
      <c r="X37" s="100">
        <v>76</v>
      </c>
      <c r="Y37" s="100">
        <v>65390.400000000001</v>
      </c>
      <c r="Z37" s="100">
        <v>69</v>
      </c>
      <c r="AA37" s="100">
        <v>59367.6</v>
      </c>
      <c r="AB37" s="100">
        <v>6</v>
      </c>
      <c r="AC37" s="100">
        <v>5162.3999999999996</v>
      </c>
      <c r="AD37" s="100">
        <v>8</v>
      </c>
      <c r="AE37" s="100">
        <v>6883.2</v>
      </c>
      <c r="AF37" s="100">
        <v>6</v>
      </c>
      <c r="AG37" s="100">
        <v>5162.3999999999996</v>
      </c>
      <c r="AH37" s="100">
        <v>9</v>
      </c>
      <c r="AI37" s="100">
        <v>7743.5999999999995</v>
      </c>
      <c r="AJ37" s="100">
        <v>23</v>
      </c>
      <c r="AK37" s="100">
        <v>19789.2</v>
      </c>
      <c r="AL37" s="100">
        <v>14</v>
      </c>
      <c r="AM37" s="100">
        <v>12045.6</v>
      </c>
      <c r="AN37" s="100">
        <v>20</v>
      </c>
      <c r="AO37" s="100">
        <v>17208</v>
      </c>
      <c r="AP37" s="100">
        <v>13</v>
      </c>
      <c r="AQ37" s="100">
        <v>11185.199999999999</v>
      </c>
      <c r="AR37" s="100">
        <v>19</v>
      </c>
      <c r="AS37" s="100">
        <v>16347.6</v>
      </c>
      <c r="AT37" s="100">
        <v>30</v>
      </c>
      <c r="AU37" s="100">
        <v>25812</v>
      </c>
      <c r="AV37" s="100">
        <v>21</v>
      </c>
      <c r="AW37" s="100">
        <v>18068.399999999998</v>
      </c>
      <c r="AX37" s="100">
        <v>27</v>
      </c>
      <c r="AY37" s="100">
        <v>23230.799999999999</v>
      </c>
      <c r="AZ37" s="100">
        <v>5</v>
      </c>
      <c r="BA37" s="100">
        <v>4302</v>
      </c>
      <c r="BB37" s="100">
        <v>8</v>
      </c>
      <c r="BC37" s="100">
        <v>6883.2</v>
      </c>
      <c r="BD37" s="100">
        <v>7</v>
      </c>
      <c r="BE37" s="100">
        <v>6022.8</v>
      </c>
      <c r="BF37" s="100">
        <v>5</v>
      </c>
      <c r="BG37" s="100">
        <v>4302</v>
      </c>
      <c r="BH37" s="100">
        <v>7</v>
      </c>
      <c r="BI37" s="100">
        <v>6022.8</v>
      </c>
      <c r="BJ37" s="100">
        <v>9</v>
      </c>
      <c r="BK37" s="100">
        <v>7743.5999999999995</v>
      </c>
      <c r="BL37" s="100">
        <v>5</v>
      </c>
      <c r="BM37" s="100">
        <v>4302</v>
      </c>
      <c r="BN37" s="100">
        <v>7</v>
      </c>
      <c r="BO37" s="100">
        <v>6022.8</v>
      </c>
      <c r="BP37" s="100">
        <v>13</v>
      </c>
      <c r="BQ37" s="100">
        <v>11185.199999999999</v>
      </c>
      <c r="BR37" s="100">
        <v>12</v>
      </c>
      <c r="BS37" s="100">
        <v>10324.799999999999</v>
      </c>
      <c r="BT37" s="100">
        <v>13</v>
      </c>
      <c r="BU37" s="100">
        <v>11185.199999999999</v>
      </c>
      <c r="BV37" s="100">
        <v>10</v>
      </c>
      <c r="BW37" s="100">
        <v>8604</v>
      </c>
      <c r="BX37" s="100">
        <v>8</v>
      </c>
      <c r="BY37" s="100">
        <v>6883.2</v>
      </c>
      <c r="BZ37" s="100">
        <v>8</v>
      </c>
      <c r="CA37" s="100">
        <v>6883.2</v>
      </c>
      <c r="CB37" s="100">
        <v>7</v>
      </c>
      <c r="CC37" s="100">
        <v>6022.8</v>
      </c>
      <c r="CD37" s="100">
        <v>8</v>
      </c>
      <c r="CE37" s="100">
        <v>6883.2</v>
      </c>
      <c r="CF37" s="100">
        <v>32</v>
      </c>
      <c r="CG37" s="100">
        <v>27532.799999999999</v>
      </c>
      <c r="CH37" s="100">
        <v>26</v>
      </c>
      <c r="CI37" s="100">
        <v>22370.399999999998</v>
      </c>
      <c r="CJ37" s="100">
        <v>37</v>
      </c>
      <c r="CK37" s="100">
        <v>31834.799999999999</v>
      </c>
      <c r="CL37" s="100">
        <v>28</v>
      </c>
      <c r="CM37" s="100">
        <v>24091.200000000001</v>
      </c>
      <c r="CN37" s="100">
        <v>8</v>
      </c>
      <c r="CO37" s="100">
        <v>6883.2</v>
      </c>
      <c r="CP37" s="100">
        <v>6</v>
      </c>
      <c r="CQ37" s="100">
        <v>5162.3999999999996</v>
      </c>
      <c r="CR37" s="100">
        <v>8</v>
      </c>
      <c r="CS37" s="100">
        <v>6883.2</v>
      </c>
      <c r="CT37" s="100">
        <v>7</v>
      </c>
      <c r="CU37" s="100">
        <v>6022.8</v>
      </c>
    </row>
    <row r="38" spans="2:99">
      <c r="C38" s="99" t="s">
        <v>204</v>
      </c>
      <c r="D38" s="100">
        <v>6</v>
      </c>
      <c r="E38" s="100">
        <v>7452</v>
      </c>
      <c r="F38" s="100">
        <v>5</v>
      </c>
      <c r="G38" s="100">
        <v>6210</v>
      </c>
      <c r="H38" s="100">
        <v>6</v>
      </c>
      <c r="I38" s="100">
        <v>7452</v>
      </c>
      <c r="J38" s="100">
        <v>3</v>
      </c>
      <c r="K38" s="100">
        <v>3726</v>
      </c>
      <c r="L38" s="100">
        <v>44</v>
      </c>
      <c r="M38" s="100">
        <v>54648</v>
      </c>
      <c r="N38" s="100">
        <v>92</v>
      </c>
      <c r="O38" s="100">
        <v>114264</v>
      </c>
      <c r="P38" s="100">
        <v>63</v>
      </c>
      <c r="Q38" s="100">
        <v>78246</v>
      </c>
      <c r="R38" s="100">
        <v>69</v>
      </c>
      <c r="S38" s="100">
        <v>85698</v>
      </c>
      <c r="T38" s="100">
        <v>41</v>
      </c>
      <c r="U38" s="100">
        <v>50922</v>
      </c>
      <c r="V38" s="100">
        <v>53</v>
      </c>
      <c r="W38" s="100">
        <v>65826</v>
      </c>
      <c r="X38" s="100">
        <v>59</v>
      </c>
      <c r="Y38" s="100">
        <v>73278</v>
      </c>
      <c r="Z38" s="100">
        <v>62</v>
      </c>
      <c r="AA38" s="100">
        <v>77004</v>
      </c>
      <c r="AB38" s="100">
        <v>6</v>
      </c>
      <c r="AC38" s="100">
        <v>7452</v>
      </c>
      <c r="AD38" s="100">
        <v>8</v>
      </c>
      <c r="AE38" s="100">
        <v>9936</v>
      </c>
      <c r="AF38" s="100">
        <v>7</v>
      </c>
      <c r="AG38" s="100">
        <v>8694</v>
      </c>
      <c r="AH38" s="100">
        <v>9</v>
      </c>
      <c r="AI38" s="100">
        <v>11178</v>
      </c>
      <c r="AJ38" s="100">
        <v>20</v>
      </c>
      <c r="AK38" s="100">
        <v>24840</v>
      </c>
      <c r="AL38" s="100">
        <v>13</v>
      </c>
      <c r="AM38" s="100">
        <v>16146</v>
      </c>
      <c r="AN38" s="100">
        <v>18</v>
      </c>
      <c r="AO38" s="100">
        <v>22356</v>
      </c>
      <c r="AP38" s="100">
        <v>14</v>
      </c>
      <c r="AQ38" s="100">
        <v>17388</v>
      </c>
      <c r="AR38" s="100">
        <v>21</v>
      </c>
      <c r="AS38" s="100">
        <v>26082</v>
      </c>
      <c r="AT38" s="100">
        <v>25</v>
      </c>
      <c r="AU38" s="100">
        <v>31050</v>
      </c>
      <c r="AV38" s="100">
        <v>17</v>
      </c>
      <c r="AW38" s="100">
        <v>21114</v>
      </c>
      <c r="AX38" s="100">
        <v>27</v>
      </c>
      <c r="AY38" s="100">
        <v>33534</v>
      </c>
      <c r="AZ38" s="100">
        <v>5</v>
      </c>
      <c r="BA38" s="100">
        <v>6210</v>
      </c>
      <c r="BB38" s="100">
        <v>8</v>
      </c>
      <c r="BC38" s="100">
        <v>9936</v>
      </c>
      <c r="BD38" s="100">
        <v>7</v>
      </c>
      <c r="BE38" s="100">
        <v>8694</v>
      </c>
      <c r="BF38" s="100">
        <v>5</v>
      </c>
      <c r="BG38" s="100">
        <v>6210</v>
      </c>
      <c r="BH38" s="100">
        <v>8</v>
      </c>
      <c r="BI38" s="100">
        <v>9936</v>
      </c>
      <c r="BJ38" s="100">
        <v>8</v>
      </c>
      <c r="BK38" s="100">
        <v>9936</v>
      </c>
      <c r="BL38" s="100">
        <v>5</v>
      </c>
      <c r="BM38" s="100">
        <v>6210</v>
      </c>
      <c r="BN38" s="100">
        <v>8</v>
      </c>
      <c r="BO38" s="100">
        <v>9936</v>
      </c>
      <c r="BP38" s="100">
        <v>12</v>
      </c>
      <c r="BQ38" s="100">
        <v>14904</v>
      </c>
      <c r="BR38" s="100">
        <v>13</v>
      </c>
      <c r="BS38" s="100">
        <v>16146</v>
      </c>
      <c r="BT38" s="100">
        <v>13</v>
      </c>
      <c r="BU38" s="100">
        <v>16146</v>
      </c>
      <c r="BV38" s="100">
        <v>10</v>
      </c>
      <c r="BW38" s="100">
        <v>12420</v>
      </c>
      <c r="BX38" s="100">
        <v>7</v>
      </c>
      <c r="BY38" s="100">
        <v>8694</v>
      </c>
      <c r="BZ38" s="100">
        <v>7</v>
      </c>
      <c r="CA38" s="100">
        <v>8694</v>
      </c>
      <c r="CB38" s="100">
        <v>7</v>
      </c>
      <c r="CC38" s="100">
        <v>8694</v>
      </c>
      <c r="CD38" s="100">
        <v>8</v>
      </c>
      <c r="CE38" s="100">
        <v>9936</v>
      </c>
      <c r="CF38" s="100">
        <v>30</v>
      </c>
      <c r="CG38" s="100">
        <v>37260</v>
      </c>
      <c r="CH38" s="100">
        <v>27</v>
      </c>
      <c r="CI38" s="100">
        <v>33534</v>
      </c>
      <c r="CJ38" s="100">
        <v>33</v>
      </c>
      <c r="CK38" s="100">
        <v>40986</v>
      </c>
      <c r="CL38" s="100">
        <v>28</v>
      </c>
      <c r="CM38" s="100">
        <v>34776</v>
      </c>
      <c r="CN38" s="100">
        <v>8</v>
      </c>
      <c r="CO38" s="100">
        <v>9936</v>
      </c>
      <c r="CP38" s="100">
        <v>6</v>
      </c>
      <c r="CQ38" s="100">
        <v>7452</v>
      </c>
      <c r="CR38" s="100">
        <v>8</v>
      </c>
      <c r="CS38" s="100">
        <v>9936</v>
      </c>
      <c r="CT38" s="100">
        <v>7</v>
      </c>
      <c r="CU38" s="100">
        <v>8694</v>
      </c>
    </row>
    <row r="39" spans="2:99">
      <c r="C39" s="99" t="s">
        <v>205</v>
      </c>
      <c r="D39" s="100">
        <v>6</v>
      </c>
      <c r="E39" s="100">
        <v>8539.2000000000007</v>
      </c>
      <c r="F39" s="100">
        <v>5</v>
      </c>
      <c r="G39" s="100">
        <v>7116</v>
      </c>
      <c r="H39" s="100">
        <v>5</v>
      </c>
      <c r="I39" s="100">
        <v>7116</v>
      </c>
      <c r="J39" s="100">
        <v>3</v>
      </c>
      <c r="K39" s="100">
        <v>4269.6000000000004</v>
      </c>
      <c r="L39" s="100">
        <v>50</v>
      </c>
      <c r="M39" s="100">
        <v>71160</v>
      </c>
      <c r="N39" s="100">
        <v>87</v>
      </c>
      <c r="O39" s="100">
        <v>123818.40000000001</v>
      </c>
      <c r="P39" s="100">
        <v>64</v>
      </c>
      <c r="Q39" s="100">
        <v>91084.800000000003</v>
      </c>
      <c r="R39" s="100">
        <v>61</v>
      </c>
      <c r="S39" s="100">
        <v>86815.2</v>
      </c>
      <c r="T39" s="100">
        <v>45</v>
      </c>
      <c r="U39" s="100">
        <v>64044</v>
      </c>
      <c r="V39" s="100">
        <v>56</v>
      </c>
      <c r="W39" s="100">
        <v>79699.199999999997</v>
      </c>
      <c r="X39" s="100">
        <v>58</v>
      </c>
      <c r="Y39" s="100">
        <v>82545.600000000006</v>
      </c>
      <c r="Z39" s="100">
        <v>64</v>
      </c>
      <c r="AA39" s="100">
        <v>91084.800000000003</v>
      </c>
      <c r="AB39" s="100">
        <v>7</v>
      </c>
      <c r="AC39" s="100">
        <v>9962.4</v>
      </c>
      <c r="AD39" s="100">
        <v>8</v>
      </c>
      <c r="AE39" s="100">
        <v>11385.6</v>
      </c>
      <c r="AF39" s="100">
        <v>6</v>
      </c>
      <c r="AG39" s="100">
        <v>8539.2000000000007</v>
      </c>
      <c r="AH39" s="100">
        <v>8</v>
      </c>
      <c r="AI39" s="100">
        <v>11385.6</v>
      </c>
      <c r="AJ39" s="100">
        <v>18</v>
      </c>
      <c r="AK39" s="100">
        <v>25617.600000000002</v>
      </c>
      <c r="AL39" s="100">
        <v>12</v>
      </c>
      <c r="AM39" s="100">
        <v>17078.400000000001</v>
      </c>
      <c r="AN39" s="100">
        <v>17</v>
      </c>
      <c r="AO39" s="100">
        <v>24194.400000000001</v>
      </c>
      <c r="AP39" s="100">
        <v>13</v>
      </c>
      <c r="AQ39" s="100">
        <v>18501.600000000002</v>
      </c>
      <c r="AR39" s="100">
        <v>19</v>
      </c>
      <c r="AS39" s="100">
        <v>27040.799999999999</v>
      </c>
      <c r="AT39" s="100">
        <v>25</v>
      </c>
      <c r="AU39" s="100">
        <v>35580</v>
      </c>
      <c r="AV39" s="100">
        <v>19</v>
      </c>
      <c r="AW39" s="100">
        <v>27040.799999999999</v>
      </c>
      <c r="AX39" s="100">
        <v>29</v>
      </c>
      <c r="AY39" s="100">
        <v>41272.800000000003</v>
      </c>
      <c r="AZ39" s="100">
        <v>5</v>
      </c>
      <c r="BA39" s="100">
        <v>7116</v>
      </c>
      <c r="BB39" s="100">
        <v>8</v>
      </c>
      <c r="BC39" s="100">
        <v>11385.6</v>
      </c>
      <c r="BD39" s="100">
        <v>8</v>
      </c>
      <c r="BE39" s="100">
        <v>11385.6</v>
      </c>
      <c r="BF39" s="100">
        <v>5</v>
      </c>
      <c r="BG39" s="100">
        <v>7116</v>
      </c>
      <c r="BH39" s="100">
        <v>8</v>
      </c>
      <c r="BI39" s="100">
        <v>11385.6</v>
      </c>
      <c r="BJ39" s="100">
        <v>8</v>
      </c>
      <c r="BK39" s="100">
        <v>11385.6</v>
      </c>
      <c r="BL39" s="100">
        <v>5</v>
      </c>
      <c r="BM39" s="100">
        <v>7116</v>
      </c>
      <c r="BN39" s="100">
        <v>7</v>
      </c>
      <c r="BO39" s="100">
        <v>9962.4</v>
      </c>
      <c r="BP39" s="100">
        <v>11</v>
      </c>
      <c r="BQ39" s="100">
        <v>15655.2</v>
      </c>
      <c r="BR39" s="100">
        <v>11</v>
      </c>
      <c r="BS39" s="100">
        <v>15655.2</v>
      </c>
      <c r="BT39" s="100">
        <v>13</v>
      </c>
      <c r="BU39" s="100">
        <v>18501.600000000002</v>
      </c>
      <c r="BV39" s="100">
        <v>10</v>
      </c>
      <c r="BW39" s="100">
        <v>14232</v>
      </c>
      <c r="BX39" s="100">
        <v>8</v>
      </c>
      <c r="BY39" s="100">
        <v>11385.6</v>
      </c>
      <c r="BZ39" s="100">
        <v>7</v>
      </c>
      <c r="CA39" s="100">
        <v>9962.4</v>
      </c>
      <c r="CB39" s="100">
        <v>7</v>
      </c>
      <c r="CC39" s="100">
        <v>9962.4</v>
      </c>
      <c r="CD39" s="100">
        <v>8</v>
      </c>
      <c r="CE39" s="100">
        <v>11385.6</v>
      </c>
      <c r="CF39" s="100">
        <v>29</v>
      </c>
      <c r="CG39" s="100">
        <v>41272.800000000003</v>
      </c>
      <c r="CH39" s="100">
        <v>24</v>
      </c>
      <c r="CI39" s="100">
        <v>34156.800000000003</v>
      </c>
      <c r="CJ39" s="100">
        <v>35</v>
      </c>
      <c r="CK39" s="100">
        <v>49812</v>
      </c>
      <c r="CL39" s="100">
        <v>25</v>
      </c>
      <c r="CM39" s="100">
        <v>35580</v>
      </c>
      <c r="CN39" s="100">
        <v>8</v>
      </c>
      <c r="CO39" s="100">
        <v>11385.6</v>
      </c>
      <c r="CP39" s="100">
        <v>6</v>
      </c>
      <c r="CQ39" s="100">
        <v>8539.2000000000007</v>
      </c>
      <c r="CR39" s="100">
        <v>7</v>
      </c>
      <c r="CS39" s="100">
        <v>9962.4</v>
      </c>
      <c r="CT39" s="100">
        <v>7</v>
      </c>
      <c r="CU39" s="100">
        <v>9962.4</v>
      </c>
    </row>
    <row r="40" spans="2:99">
      <c r="C40" s="99" t="s">
        <v>206</v>
      </c>
      <c r="D40" s="100">
        <v>7</v>
      </c>
      <c r="E40" s="100">
        <v>5073.5999999999995</v>
      </c>
      <c r="F40" s="100">
        <v>5</v>
      </c>
      <c r="G40" s="100">
        <v>3624</v>
      </c>
      <c r="H40" s="100">
        <v>6</v>
      </c>
      <c r="I40" s="100">
        <v>4348.7999999999993</v>
      </c>
      <c r="J40" s="100">
        <v>4</v>
      </c>
      <c r="K40" s="100">
        <v>2899.2</v>
      </c>
      <c r="L40" s="100">
        <v>51</v>
      </c>
      <c r="M40" s="100">
        <v>36964.799999999996</v>
      </c>
      <c r="N40" s="100">
        <v>91</v>
      </c>
      <c r="O40" s="100">
        <v>65956.800000000003</v>
      </c>
      <c r="P40" s="100">
        <v>81</v>
      </c>
      <c r="Q40" s="100">
        <v>58708.799999999996</v>
      </c>
      <c r="R40" s="100">
        <v>84</v>
      </c>
      <c r="S40" s="100">
        <v>60883.199999999997</v>
      </c>
      <c r="T40" s="100">
        <v>49</v>
      </c>
      <c r="U40" s="100">
        <v>35515.199999999997</v>
      </c>
      <c r="V40" s="100">
        <v>56</v>
      </c>
      <c r="W40" s="100">
        <v>40588.799999999996</v>
      </c>
      <c r="X40" s="100">
        <v>65</v>
      </c>
      <c r="Y40" s="100">
        <v>47112</v>
      </c>
      <c r="Z40" s="100">
        <v>69</v>
      </c>
      <c r="AA40" s="100">
        <v>50011.199999999997</v>
      </c>
      <c r="AB40" s="100">
        <v>7</v>
      </c>
      <c r="AC40" s="100">
        <v>5073.5999999999995</v>
      </c>
      <c r="AD40" s="100">
        <v>9</v>
      </c>
      <c r="AE40" s="100">
        <v>6523.2</v>
      </c>
      <c r="AF40" s="100">
        <v>7</v>
      </c>
      <c r="AG40" s="100">
        <v>5073.5999999999995</v>
      </c>
      <c r="AH40" s="100">
        <v>9</v>
      </c>
      <c r="AI40" s="100">
        <v>6523.2</v>
      </c>
      <c r="AJ40" s="100">
        <v>21</v>
      </c>
      <c r="AK40" s="100">
        <v>15220.8</v>
      </c>
      <c r="AL40" s="100">
        <v>13</v>
      </c>
      <c r="AM40" s="100">
        <v>9422.4</v>
      </c>
      <c r="AN40" s="100">
        <v>18</v>
      </c>
      <c r="AO40" s="100">
        <v>13046.4</v>
      </c>
      <c r="AP40" s="100">
        <v>14</v>
      </c>
      <c r="AQ40" s="100">
        <v>10147.199999999999</v>
      </c>
      <c r="AR40" s="100">
        <v>20</v>
      </c>
      <c r="AS40" s="100">
        <v>14496</v>
      </c>
      <c r="AT40" s="100">
        <v>28</v>
      </c>
      <c r="AU40" s="100">
        <v>20294.399999999998</v>
      </c>
      <c r="AV40" s="100">
        <v>19</v>
      </c>
      <c r="AW40" s="100">
        <v>13771.199999999999</v>
      </c>
      <c r="AX40" s="100">
        <v>28</v>
      </c>
      <c r="AY40" s="100">
        <v>20294.399999999998</v>
      </c>
      <c r="AZ40" s="100">
        <v>5</v>
      </c>
      <c r="BA40" s="100">
        <v>3624</v>
      </c>
      <c r="BB40" s="100">
        <v>9</v>
      </c>
      <c r="BC40" s="100">
        <v>6523.2</v>
      </c>
      <c r="BD40" s="100">
        <v>7</v>
      </c>
      <c r="BE40" s="100">
        <v>5073.5999999999995</v>
      </c>
      <c r="BF40" s="100">
        <v>5</v>
      </c>
      <c r="BG40" s="100">
        <v>3624</v>
      </c>
      <c r="BH40" s="100">
        <v>8</v>
      </c>
      <c r="BI40" s="100">
        <v>5798.4</v>
      </c>
      <c r="BJ40" s="100">
        <v>8</v>
      </c>
      <c r="BK40" s="100">
        <v>5798.4</v>
      </c>
      <c r="BL40" s="100">
        <v>5</v>
      </c>
      <c r="BM40" s="100">
        <v>3624</v>
      </c>
      <c r="BN40" s="100">
        <v>8</v>
      </c>
      <c r="BO40" s="100">
        <v>5798.4</v>
      </c>
      <c r="BP40" s="100">
        <v>12</v>
      </c>
      <c r="BQ40" s="100">
        <v>8697.5999999999985</v>
      </c>
      <c r="BR40" s="100">
        <v>14</v>
      </c>
      <c r="BS40" s="100">
        <v>10147.199999999999</v>
      </c>
      <c r="BT40" s="100">
        <v>13</v>
      </c>
      <c r="BU40" s="100">
        <v>9422.4</v>
      </c>
      <c r="BV40" s="100">
        <v>11</v>
      </c>
      <c r="BW40" s="100">
        <v>7972.7999999999993</v>
      </c>
      <c r="BX40" s="100">
        <v>7</v>
      </c>
      <c r="BY40" s="100">
        <v>5073.5999999999995</v>
      </c>
      <c r="BZ40" s="100">
        <v>8</v>
      </c>
      <c r="CA40" s="100">
        <v>5798.4</v>
      </c>
      <c r="CB40" s="100">
        <v>7</v>
      </c>
      <c r="CC40" s="100">
        <v>5073.5999999999995</v>
      </c>
      <c r="CD40" s="100">
        <v>9</v>
      </c>
      <c r="CE40" s="100">
        <v>6523.2</v>
      </c>
      <c r="CF40" s="100">
        <v>33</v>
      </c>
      <c r="CG40" s="100">
        <v>23918.399999999998</v>
      </c>
      <c r="CH40" s="100">
        <v>28</v>
      </c>
      <c r="CI40" s="100">
        <v>20294.399999999998</v>
      </c>
      <c r="CJ40" s="100">
        <v>34</v>
      </c>
      <c r="CK40" s="100">
        <v>24643.199999999997</v>
      </c>
      <c r="CL40" s="100">
        <v>25</v>
      </c>
      <c r="CM40" s="100">
        <v>18120</v>
      </c>
      <c r="CN40" s="100">
        <v>8</v>
      </c>
      <c r="CO40" s="100">
        <v>5798.4</v>
      </c>
      <c r="CP40" s="100">
        <v>6</v>
      </c>
      <c r="CQ40" s="100">
        <v>4348.7999999999993</v>
      </c>
      <c r="CR40" s="100">
        <v>7</v>
      </c>
      <c r="CS40" s="100">
        <v>5073.5999999999995</v>
      </c>
      <c r="CT40" s="100">
        <v>7</v>
      </c>
      <c r="CU40" s="100">
        <v>5073.5999999999995</v>
      </c>
    </row>
    <row r="41" spans="2:99">
      <c r="C41" s="99" t="s">
        <v>207</v>
      </c>
      <c r="D41" s="100">
        <v>6</v>
      </c>
      <c r="E41" s="100">
        <v>3960</v>
      </c>
      <c r="F41" s="100">
        <v>5</v>
      </c>
      <c r="G41" s="100">
        <v>3300</v>
      </c>
      <c r="H41" s="100">
        <v>6</v>
      </c>
      <c r="I41" s="100">
        <v>3960</v>
      </c>
      <c r="J41" s="100">
        <v>4</v>
      </c>
      <c r="K41" s="100">
        <v>2640</v>
      </c>
      <c r="L41" s="100">
        <v>49</v>
      </c>
      <c r="M41" s="100">
        <v>32340</v>
      </c>
      <c r="N41" s="100">
        <v>105</v>
      </c>
      <c r="O41" s="100">
        <v>69300</v>
      </c>
      <c r="P41" s="100">
        <v>78</v>
      </c>
      <c r="Q41" s="100">
        <v>51480</v>
      </c>
      <c r="R41" s="100">
        <v>82</v>
      </c>
      <c r="S41" s="100">
        <v>54120</v>
      </c>
      <c r="T41" s="100">
        <v>52</v>
      </c>
      <c r="U41" s="100">
        <v>34320</v>
      </c>
      <c r="V41" s="100">
        <v>65</v>
      </c>
      <c r="W41" s="100">
        <v>42900</v>
      </c>
      <c r="X41" s="100">
        <v>78</v>
      </c>
      <c r="Y41" s="100">
        <v>51480</v>
      </c>
      <c r="Z41" s="100">
        <v>73</v>
      </c>
      <c r="AA41" s="100">
        <v>48180</v>
      </c>
      <c r="AB41" s="100">
        <v>8</v>
      </c>
      <c r="AC41" s="100">
        <v>5280</v>
      </c>
      <c r="AD41" s="100">
        <v>9</v>
      </c>
      <c r="AE41" s="100">
        <v>5940</v>
      </c>
      <c r="AF41" s="100">
        <v>6</v>
      </c>
      <c r="AG41" s="100">
        <v>3960</v>
      </c>
      <c r="AH41" s="100">
        <v>10</v>
      </c>
      <c r="AI41" s="100">
        <v>6600</v>
      </c>
      <c r="AJ41" s="100">
        <v>22</v>
      </c>
      <c r="AK41" s="100">
        <v>14520</v>
      </c>
      <c r="AL41" s="100">
        <v>15</v>
      </c>
      <c r="AM41" s="100">
        <v>9900</v>
      </c>
      <c r="AN41" s="100">
        <v>17</v>
      </c>
      <c r="AO41" s="100">
        <v>11220</v>
      </c>
      <c r="AP41" s="100">
        <v>14</v>
      </c>
      <c r="AQ41" s="100">
        <v>9240</v>
      </c>
      <c r="AR41" s="100">
        <v>23</v>
      </c>
      <c r="AS41" s="100">
        <v>15180</v>
      </c>
      <c r="AT41" s="100">
        <v>28</v>
      </c>
      <c r="AU41" s="100">
        <v>18480</v>
      </c>
      <c r="AV41" s="100">
        <v>21</v>
      </c>
      <c r="AW41" s="100">
        <v>13860</v>
      </c>
      <c r="AX41" s="100">
        <v>28</v>
      </c>
      <c r="AY41" s="100">
        <v>18480</v>
      </c>
      <c r="AZ41" s="100">
        <v>5</v>
      </c>
      <c r="BA41" s="100">
        <v>3300</v>
      </c>
      <c r="BB41" s="100">
        <v>8</v>
      </c>
      <c r="BC41" s="100">
        <v>5280</v>
      </c>
      <c r="BD41" s="100">
        <v>8</v>
      </c>
      <c r="BE41" s="100">
        <v>5280</v>
      </c>
      <c r="BF41" s="100">
        <v>6</v>
      </c>
      <c r="BG41" s="100">
        <v>3960</v>
      </c>
      <c r="BH41" s="100">
        <v>8</v>
      </c>
      <c r="BI41" s="100">
        <v>5280</v>
      </c>
      <c r="BJ41" s="100">
        <v>9</v>
      </c>
      <c r="BK41" s="100">
        <v>5940</v>
      </c>
      <c r="BL41" s="100">
        <v>5</v>
      </c>
      <c r="BM41" s="100">
        <v>3300</v>
      </c>
      <c r="BN41" s="100">
        <v>8</v>
      </c>
      <c r="BO41" s="100">
        <v>5280</v>
      </c>
      <c r="BP41" s="100">
        <v>12</v>
      </c>
      <c r="BQ41" s="100">
        <v>7920</v>
      </c>
      <c r="BR41" s="100">
        <v>13</v>
      </c>
      <c r="BS41" s="100">
        <v>8580</v>
      </c>
      <c r="BT41" s="100">
        <v>14</v>
      </c>
      <c r="BU41" s="100">
        <v>9240</v>
      </c>
      <c r="BV41" s="100">
        <v>10</v>
      </c>
      <c r="BW41" s="100">
        <v>6600</v>
      </c>
      <c r="BX41" s="100">
        <v>7</v>
      </c>
      <c r="BY41" s="100">
        <v>4620</v>
      </c>
      <c r="BZ41" s="100">
        <v>8</v>
      </c>
      <c r="CA41" s="100">
        <v>5280</v>
      </c>
      <c r="CB41" s="100">
        <v>7</v>
      </c>
      <c r="CC41" s="100">
        <v>4620</v>
      </c>
      <c r="CD41" s="100">
        <v>8</v>
      </c>
      <c r="CE41" s="100">
        <v>5280</v>
      </c>
      <c r="CF41" s="100">
        <v>31</v>
      </c>
      <c r="CG41" s="100">
        <v>20460</v>
      </c>
      <c r="CH41" s="100">
        <v>29</v>
      </c>
      <c r="CI41" s="100">
        <v>19140</v>
      </c>
      <c r="CJ41" s="100">
        <v>32</v>
      </c>
      <c r="CK41" s="100">
        <v>21120</v>
      </c>
      <c r="CL41" s="100">
        <v>30</v>
      </c>
      <c r="CM41" s="100">
        <v>19800</v>
      </c>
      <c r="CN41" s="100">
        <v>8</v>
      </c>
      <c r="CO41" s="100">
        <v>5280</v>
      </c>
      <c r="CP41" s="100">
        <v>6</v>
      </c>
      <c r="CQ41" s="100">
        <v>3960</v>
      </c>
      <c r="CR41" s="100">
        <v>9</v>
      </c>
      <c r="CS41" s="100">
        <v>5940</v>
      </c>
      <c r="CT41" s="100">
        <v>9</v>
      </c>
      <c r="CU41" s="100">
        <v>5940</v>
      </c>
    </row>
    <row r="42" spans="2:99">
      <c r="C42" s="99" t="s">
        <v>208</v>
      </c>
      <c r="D42" s="100">
        <v>6</v>
      </c>
      <c r="E42" s="100">
        <v>5076</v>
      </c>
      <c r="F42" s="100">
        <v>5</v>
      </c>
      <c r="G42" s="100">
        <v>4230</v>
      </c>
      <c r="H42" s="100">
        <v>5</v>
      </c>
      <c r="I42" s="100">
        <v>4230</v>
      </c>
      <c r="J42" s="100">
        <v>4</v>
      </c>
      <c r="K42" s="100">
        <v>3384</v>
      </c>
      <c r="L42" s="100">
        <v>55</v>
      </c>
      <c r="M42" s="100">
        <v>46530</v>
      </c>
      <c r="N42" s="100">
        <v>92</v>
      </c>
      <c r="O42" s="100">
        <v>77832</v>
      </c>
      <c r="P42" s="100">
        <v>74</v>
      </c>
      <c r="Q42" s="100">
        <v>62604</v>
      </c>
      <c r="R42" s="100">
        <v>72</v>
      </c>
      <c r="S42" s="100">
        <v>60912</v>
      </c>
      <c r="T42" s="100">
        <v>50</v>
      </c>
      <c r="U42" s="100">
        <v>42300</v>
      </c>
      <c r="V42" s="100">
        <v>62</v>
      </c>
      <c r="W42" s="100">
        <v>52452</v>
      </c>
      <c r="X42" s="100">
        <v>67</v>
      </c>
      <c r="Y42" s="100">
        <v>56682</v>
      </c>
      <c r="Z42" s="100">
        <v>69</v>
      </c>
      <c r="AA42" s="100">
        <v>58374</v>
      </c>
      <c r="AB42" s="100">
        <v>7</v>
      </c>
      <c r="AC42" s="100">
        <v>5922</v>
      </c>
      <c r="AD42" s="100">
        <v>7</v>
      </c>
      <c r="AE42" s="100">
        <v>5922</v>
      </c>
      <c r="AF42" s="100">
        <v>6</v>
      </c>
      <c r="AG42" s="100">
        <v>5076</v>
      </c>
      <c r="AH42" s="100">
        <v>10</v>
      </c>
      <c r="AI42" s="100">
        <v>8460</v>
      </c>
      <c r="AJ42" s="100">
        <v>23</v>
      </c>
      <c r="AK42" s="100">
        <v>19458</v>
      </c>
      <c r="AL42" s="100">
        <v>12</v>
      </c>
      <c r="AM42" s="100">
        <v>10152</v>
      </c>
      <c r="AN42" s="100">
        <v>19</v>
      </c>
      <c r="AO42" s="100">
        <v>16074</v>
      </c>
      <c r="AP42" s="100">
        <v>15</v>
      </c>
      <c r="AQ42" s="100">
        <v>12690</v>
      </c>
      <c r="AR42" s="100">
        <v>21</v>
      </c>
      <c r="AS42" s="100">
        <v>17766</v>
      </c>
      <c r="AT42" s="100">
        <v>27</v>
      </c>
      <c r="AU42" s="100">
        <v>22842</v>
      </c>
      <c r="AV42" s="100">
        <v>17</v>
      </c>
      <c r="AW42" s="100">
        <v>14382</v>
      </c>
      <c r="AX42" s="100">
        <v>31</v>
      </c>
      <c r="AY42" s="100">
        <v>26226</v>
      </c>
      <c r="AZ42" s="100">
        <v>6</v>
      </c>
      <c r="BA42" s="100">
        <v>5076</v>
      </c>
      <c r="BB42" s="100">
        <v>9</v>
      </c>
      <c r="BC42" s="100">
        <v>7614</v>
      </c>
      <c r="BD42" s="100">
        <v>7</v>
      </c>
      <c r="BE42" s="100">
        <v>5922</v>
      </c>
      <c r="BF42" s="100">
        <v>5</v>
      </c>
      <c r="BG42" s="100">
        <v>4230</v>
      </c>
      <c r="BH42" s="100">
        <v>7</v>
      </c>
      <c r="BI42" s="100">
        <v>5922</v>
      </c>
      <c r="BJ42" s="100">
        <v>8</v>
      </c>
      <c r="BK42" s="100">
        <v>6768</v>
      </c>
      <c r="BL42" s="100">
        <v>5</v>
      </c>
      <c r="BM42" s="100">
        <v>4230</v>
      </c>
      <c r="BN42" s="100">
        <v>8</v>
      </c>
      <c r="BO42" s="100">
        <v>6768</v>
      </c>
      <c r="BP42" s="100">
        <v>12</v>
      </c>
      <c r="BQ42" s="100">
        <v>10152</v>
      </c>
      <c r="BR42" s="100">
        <v>12</v>
      </c>
      <c r="BS42" s="100">
        <v>10152</v>
      </c>
      <c r="BT42" s="100">
        <v>12</v>
      </c>
      <c r="BU42" s="100">
        <v>10152</v>
      </c>
      <c r="BV42" s="100">
        <v>11</v>
      </c>
      <c r="BW42" s="100">
        <v>9306</v>
      </c>
      <c r="BX42" s="100">
        <v>7</v>
      </c>
      <c r="BY42" s="100">
        <v>5922</v>
      </c>
      <c r="BZ42" s="100">
        <v>8</v>
      </c>
      <c r="CA42" s="100">
        <v>6768</v>
      </c>
      <c r="CB42" s="100">
        <v>7</v>
      </c>
      <c r="CC42" s="100">
        <v>5922</v>
      </c>
      <c r="CD42" s="100">
        <v>9</v>
      </c>
      <c r="CE42" s="100">
        <v>7614</v>
      </c>
      <c r="CF42" s="100">
        <v>31</v>
      </c>
      <c r="CG42" s="100">
        <v>26226</v>
      </c>
      <c r="CH42" s="100">
        <v>28</v>
      </c>
      <c r="CI42" s="100">
        <v>23688</v>
      </c>
      <c r="CJ42" s="100">
        <v>31</v>
      </c>
      <c r="CK42" s="100">
        <v>26226</v>
      </c>
      <c r="CL42" s="100">
        <v>25</v>
      </c>
      <c r="CM42" s="100">
        <v>21150</v>
      </c>
      <c r="CN42" s="100">
        <v>8</v>
      </c>
      <c r="CO42" s="100">
        <v>6768</v>
      </c>
      <c r="CP42" s="100">
        <v>6</v>
      </c>
      <c r="CQ42" s="100">
        <v>5076</v>
      </c>
      <c r="CR42" s="100">
        <v>7</v>
      </c>
      <c r="CS42" s="100">
        <v>5922</v>
      </c>
      <c r="CT42" s="100">
        <v>7</v>
      </c>
      <c r="CU42" s="100">
        <v>5922</v>
      </c>
    </row>
    <row r="43" spans="2:99">
      <c r="C43" s="99" t="s">
        <v>209</v>
      </c>
      <c r="D43" s="100">
        <v>6</v>
      </c>
      <c r="E43" s="100">
        <v>6134.4</v>
      </c>
      <c r="F43" s="100">
        <v>6</v>
      </c>
      <c r="G43" s="100">
        <v>6134.4</v>
      </c>
      <c r="H43" s="100">
        <v>5</v>
      </c>
      <c r="I43" s="100">
        <v>5112</v>
      </c>
      <c r="J43" s="100">
        <v>3</v>
      </c>
      <c r="K43" s="100">
        <v>3067.2</v>
      </c>
      <c r="L43" s="100">
        <v>54</v>
      </c>
      <c r="M43" s="100">
        <v>55209.599999999999</v>
      </c>
      <c r="N43" s="100">
        <v>96</v>
      </c>
      <c r="O43" s="100">
        <v>98150.399999999994</v>
      </c>
      <c r="P43" s="100">
        <v>68</v>
      </c>
      <c r="Q43" s="100">
        <v>69523.199999999997</v>
      </c>
      <c r="R43" s="100">
        <v>74</v>
      </c>
      <c r="S43" s="100">
        <v>75657.599999999991</v>
      </c>
      <c r="T43" s="100">
        <v>45</v>
      </c>
      <c r="U43" s="100">
        <v>46008</v>
      </c>
      <c r="V43" s="100">
        <v>60</v>
      </c>
      <c r="W43" s="100">
        <v>61344</v>
      </c>
      <c r="X43" s="100">
        <v>73</v>
      </c>
      <c r="Y43" s="100">
        <v>74635.199999999997</v>
      </c>
      <c r="Z43" s="100">
        <v>70</v>
      </c>
      <c r="AA43" s="100">
        <v>71568</v>
      </c>
      <c r="AB43" s="100">
        <v>7</v>
      </c>
      <c r="AC43" s="100">
        <v>7156.8</v>
      </c>
      <c r="AD43" s="100">
        <v>8</v>
      </c>
      <c r="AE43" s="100">
        <v>8179.2</v>
      </c>
      <c r="AF43" s="100">
        <v>6</v>
      </c>
      <c r="AG43" s="100">
        <v>6134.4</v>
      </c>
      <c r="AH43" s="100">
        <v>9</v>
      </c>
      <c r="AI43" s="100">
        <v>9201.6</v>
      </c>
      <c r="AJ43" s="100">
        <v>20</v>
      </c>
      <c r="AK43" s="100">
        <v>20448</v>
      </c>
      <c r="AL43" s="100">
        <v>14</v>
      </c>
      <c r="AM43" s="100">
        <v>14313.6</v>
      </c>
      <c r="AN43" s="100">
        <v>20</v>
      </c>
      <c r="AO43" s="100">
        <v>20448</v>
      </c>
      <c r="AP43" s="100">
        <v>13</v>
      </c>
      <c r="AQ43" s="100">
        <v>13291.199999999999</v>
      </c>
      <c r="AR43" s="100">
        <v>23</v>
      </c>
      <c r="AS43" s="100">
        <v>23515.200000000001</v>
      </c>
      <c r="AT43" s="100">
        <v>25</v>
      </c>
      <c r="AU43" s="100">
        <v>25560</v>
      </c>
      <c r="AV43" s="100">
        <v>19</v>
      </c>
      <c r="AW43" s="100">
        <v>19425.599999999999</v>
      </c>
      <c r="AX43" s="100">
        <v>27</v>
      </c>
      <c r="AY43" s="100">
        <v>27604.799999999999</v>
      </c>
      <c r="AZ43" s="100">
        <v>5</v>
      </c>
      <c r="BA43" s="100">
        <v>5112</v>
      </c>
      <c r="BB43" s="100">
        <v>9</v>
      </c>
      <c r="BC43" s="100">
        <v>9201.6</v>
      </c>
      <c r="BD43" s="100">
        <v>7</v>
      </c>
      <c r="BE43" s="100">
        <v>7156.8</v>
      </c>
      <c r="BF43" s="100">
        <v>5</v>
      </c>
      <c r="BG43" s="100">
        <v>5112</v>
      </c>
      <c r="BH43" s="100">
        <v>8</v>
      </c>
      <c r="BI43" s="100">
        <v>8179.2</v>
      </c>
      <c r="BJ43" s="100">
        <v>9</v>
      </c>
      <c r="BK43" s="100">
        <v>9201.6</v>
      </c>
      <c r="BL43" s="100">
        <v>5</v>
      </c>
      <c r="BM43" s="100">
        <v>5112</v>
      </c>
      <c r="BN43" s="100">
        <v>7</v>
      </c>
      <c r="BO43" s="100">
        <v>7156.8</v>
      </c>
      <c r="BP43" s="100">
        <v>12</v>
      </c>
      <c r="BQ43" s="100">
        <v>12268.8</v>
      </c>
      <c r="BR43" s="100">
        <v>12</v>
      </c>
      <c r="BS43" s="100">
        <v>12268.8</v>
      </c>
      <c r="BT43" s="100">
        <v>13</v>
      </c>
      <c r="BU43" s="100">
        <v>13291.199999999999</v>
      </c>
      <c r="BV43" s="100">
        <v>10</v>
      </c>
      <c r="BW43" s="100">
        <v>10224</v>
      </c>
      <c r="BX43" s="100">
        <v>7</v>
      </c>
      <c r="BY43" s="100">
        <v>7156.8</v>
      </c>
      <c r="BZ43" s="100">
        <v>8</v>
      </c>
      <c r="CA43" s="100">
        <v>8179.2</v>
      </c>
      <c r="CB43" s="100">
        <v>7</v>
      </c>
      <c r="CC43" s="100">
        <v>7156.8</v>
      </c>
      <c r="CD43" s="100">
        <v>9</v>
      </c>
      <c r="CE43" s="100">
        <v>9201.6</v>
      </c>
      <c r="CF43" s="100">
        <v>33</v>
      </c>
      <c r="CG43" s="100">
        <v>33739.199999999997</v>
      </c>
      <c r="CH43" s="100">
        <v>28</v>
      </c>
      <c r="CI43" s="100">
        <v>28627.200000000001</v>
      </c>
      <c r="CJ43" s="100">
        <v>32</v>
      </c>
      <c r="CK43" s="100">
        <v>32716.799999999999</v>
      </c>
      <c r="CL43" s="100">
        <v>28</v>
      </c>
      <c r="CM43" s="100">
        <v>28627.200000000001</v>
      </c>
      <c r="CN43" s="100">
        <v>9</v>
      </c>
      <c r="CO43" s="100">
        <v>9201.6</v>
      </c>
      <c r="CP43" s="100">
        <v>6</v>
      </c>
      <c r="CQ43" s="100">
        <v>6134.4</v>
      </c>
      <c r="CR43" s="100">
        <v>7</v>
      </c>
      <c r="CS43" s="100">
        <v>7156.8</v>
      </c>
      <c r="CT43" s="100">
        <v>7</v>
      </c>
      <c r="CU43" s="100">
        <v>7156.8</v>
      </c>
    </row>
    <row r="44" spans="2:99">
      <c r="C44" s="99" t="s">
        <v>210</v>
      </c>
      <c r="D44" s="100">
        <v>6</v>
      </c>
      <c r="E44" s="100">
        <v>6134.4</v>
      </c>
      <c r="F44" s="100">
        <v>5</v>
      </c>
      <c r="G44" s="100">
        <v>5112</v>
      </c>
      <c r="H44" s="100">
        <v>5</v>
      </c>
      <c r="I44" s="100">
        <v>5112</v>
      </c>
      <c r="J44" s="100">
        <v>4</v>
      </c>
      <c r="K44" s="100">
        <v>4089.6</v>
      </c>
      <c r="L44" s="100">
        <v>51</v>
      </c>
      <c r="M44" s="100">
        <v>52142.400000000001</v>
      </c>
      <c r="N44" s="100">
        <v>88</v>
      </c>
      <c r="O44" s="100">
        <v>89971.199999999997</v>
      </c>
      <c r="P44" s="100">
        <v>75</v>
      </c>
      <c r="Q44" s="100">
        <v>76680</v>
      </c>
      <c r="R44" s="100">
        <v>66</v>
      </c>
      <c r="S44" s="100">
        <v>67478.399999999994</v>
      </c>
      <c r="T44" s="100">
        <v>44</v>
      </c>
      <c r="U44" s="100">
        <v>44985.599999999999</v>
      </c>
      <c r="V44" s="100">
        <v>55</v>
      </c>
      <c r="W44" s="100">
        <v>56232</v>
      </c>
      <c r="X44" s="100">
        <v>72</v>
      </c>
      <c r="Y44" s="100">
        <v>73612.800000000003</v>
      </c>
      <c r="Z44" s="100">
        <v>69</v>
      </c>
      <c r="AA44" s="100">
        <v>70545.599999999991</v>
      </c>
      <c r="AB44" s="100">
        <v>8</v>
      </c>
      <c r="AC44" s="100">
        <v>8179.2</v>
      </c>
      <c r="AD44" s="100">
        <v>8</v>
      </c>
      <c r="AE44" s="100">
        <v>8179.2</v>
      </c>
      <c r="AF44" s="100">
        <v>6</v>
      </c>
      <c r="AG44" s="100">
        <v>6134.4</v>
      </c>
      <c r="AH44" s="100">
        <v>10</v>
      </c>
      <c r="AI44" s="100">
        <v>10224</v>
      </c>
      <c r="AJ44" s="100">
        <v>22</v>
      </c>
      <c r="AK44" s="100">
        <v>22492.799999999999</v>
      </c>
      <c r="AL44" s="100">
        <v>13</v>
      </c>
      <c r="AM44" s="100">
        <v>13291.199999999999</v>
      </c>
      <c r="AN44" s="100">
        <v>18</v>
      </c>
      <c r="AO44" s="100">
        <v>18403.2</v>
      </c>
      <c r="AP44" s="100">
        <v>14</v>
      </c>
      <c r="AQ44" s="100">
        <v>14313.6</v>
      </c>
      <c r="AR44" s="100">
        <v>21</v>
      </c>
      <c r="AS44" s="100">
        <v>21470.399999999998</v>
      </c>
      <c r="AT44" s="100">
        <v>26</v>
      </c>
      <c r="AU44" s="100">
        <v>26582.399999999998</v>
      </c>
      <c r="AV44" s="100">
        <v>20</v>
      </c>
      <c r="AW44" s="100">
        <v>20448</v>
      </c>
      <c r="AX44" s="100">
        <v>27</v>
      </c>
      <c r="AY44" s="100">
        <v>27604.799999999999</v>
      </c>
      <c r="AZ44" s="100">
        <v>5</v>
      </c>
      <c r="BA44" s="100">
        <v>5112</v>
      </c>
      <c r="BB44" s="100">
        <v>8</v>
      </c>
      <c r="BC44" s="100">
        <v>8179.2</v>
      </c>
      <c r="BD44" s="100">
        <v>7</v>
      </c>
      <c r="BE44" s="100">
        <v>7156.8</v>
      </c>
      <c r="BF44" s="100">
        <v>5</v>
      </c>
      <c r="BG44" s="100">
        <v>5112</v>
      </c>
      <c r="BH44" s="100">
        <v>7</v>
      </c>
      <c r="BI44" s="100">
        <v>7156.8</v>
      </c>
      <c r="BJ44" s="100">
        <v>9</v>
      </c>
      <c r="BK44" s="100">
        <v>9201.6</v>
      </c>
      <c r="BL44" s="100">
        <v>5</v>
      </c>
      <c r="BM44" s="100">
        <v>5112</v>
      </c>
      <c r="BN44" s="100">
        <v>8</v>
      </c>
      <c r="BO44" s="100">
        <v>8179.2</v>
      </c>
      <c r="BP44" s="100">
        <v>13</v>
      </c>
      <c r="BQ44" s="100">
        <v>13291.199999999999</v>
      </c>
      <c r="BR44" s="100">
        <v>12</v>
      </c>
      <c r="BS44" s="100">
        <v>12268.8</v>
      </c>
      <c r="BT44" s="100">
        <v>13</v>
      </c>
      <c r="BU44" s="100">
        <v>13291.199999999999</v>
      </c>
      <c r="BV44" s="100">
        <v>10</v>
      </c>
      <c r="BW44" s="100">
        <v>10224</v>
      </c>
      <c r="BX44" s="100">
        <v>8</v>
      </c>
      <c r="BY44" s="100">
        <v>8179.2</v>
      </c>
      <c r="BZ44" s="100">
        <v>7</v>
      </c>
      <c r="CA44" s="100">
        <v>7156.8</v>
      </c>
      <c r="CB44" s="100">
        <v>6</v>
      </c>
      <c r="CC44" s="100">
        <v>6134.4</v>
      </c>
      <c r="CD44" s="100">
        <v>8</v>
      </c>
      <c r="CE44" s="100">
        <v>8179.2</v>
      </c>
      <c r="CF44" s="100">
        <v>33</v>
      </c>
      <c r="CG44" s="100">
        <v>33739.199999999997</v>
      </c>
      <c r="CH44" s="100">
        <v>25</v>
      </c>
      <c r="CI44" s="100">
        <v>25560</v>
      </c>
      <c r="CJ44" s="100">
        <v>34</v>
      </c>
      <c r="CK44" s="100">
        <v>34761.599999999999</v>
      </c>
      <c r="CL44" s="100">
        <v>28</v>
      </c>
      <c r="CM44" s="100">
        <v>28627.200000000001</v>
      </c>
      <c r="CN44" s="100">
        <v>8</v>
      </c>
      <c r="CO44" s="100">
        <v>8179.2</v>
      </c>
      <c r="CP44" s="100">
        <v>6</v>
      </c>
      <c r="CQ44" s="100">
        <v>6134.4</v>
      </c>
      <c r="CR44" s="100">
        <v>8</v>
      </c>
      <c r="CS44" s="100">
        <v>8179.2</v>
      </c>
      <c r="CT44" s="100">
        <v>8</v>
      </c>
      <c r="CU44" s="100">
        <v>8179.2</v>
      </c>
    </row>
    <row r="45" spans="2:99">
      <c r="C45" s="99" t="s">
        <v>211</v>
      </c>
      <c r="D45" s="100">
        <v>6</v>
      </c>
      <c r="E45" s="100">
        <v>7495.2000000000007</v>
      </c>
      <c r="F45" s="100">
        <v>5</v>
      </c>
      <c r="G45" s="100">
        <v>6246</v>
      </c>
      <c r="H45" s="100">
        <v>5</v>
      </c>
      <c r="I45" s="100">
        <v>6246</v>
      </c>
      <c r="J45" s="100">
        <v>4</v>
      </c>
      <c r="K45" s="100">
        <v>4996.8</v>
      </c>
      <c r="L45" s="100">
        <v>45</v>
      </c>
      <c r="M45" s="100">
        <v>56214</v>
      </c>
      <c r="N45" s="100">
        <v>86</v>
      </c>
      <c r="O45" s="100">
        <v>107431.2</v>
      </c>
      <c r="P45" s="100">
        <v>73</v>
      </c>
      <c r="Q45" s="100">
        <v>91191.6</v>
      </c>
      <c r="R45" s="100">
        <v>68</v>
      </c>
      <c r="S45" s="100">
        <v>84945.600000000006</v>
      </c>
      <c r="T45" s="100">
        <v>44</v>
      </c>
      <c r="U45" s="100">
        <v>54964.800000000003</v>
      </c>
      <c r="V45" s="100">
        <v>54</v>
      </c>
      <c r="W45" s="100">
        <v>67456.800000000003</v>
      </c>
      <c r="X45" s="100">
        <v>60</v>
      </c>
      <c r="Y45" s="100">
        <v>74952</v>
      </c>
      <c r="Z45" s="100">
        <v>62</v>
      </c>
      <c r="AA45" s="100">
        <v>77450.400000000009</v>
      </c>
      <c r="AB45" s="100">
        <v>7</v>
      </c>
      <c r="AC45" s="100">
        <v>8744.4</v>
      </c>
      <c r="AD45" s="100">
        <v>8</v>
      </c>
      <c r="AE45" s="100">
        <v>9993.6</v>
      </c>
      <c r="AF45" s="100">
        <v>6</v>
      </c>
      <c r="AG45" s="100">
        <v>7495.2000000000007</v>
      </c>
      <c r="AH45" s="100">
        <v>8</v>
      </c>
      <c r="AI45" s="100">
        <v>9993.6</v>
      </c>
      <c r="AJ45" s="100">
        <v>21</v>
      </c>
      <c r="AK45" s="100">
        <v>26233.200000000001</v>
      </c>
      <c r="AL45" s="100">
        <v>13</v>
      </c>
      <c r="AM45" s="100">
        <v>16239.6</v>
      </c>
      <c r="AN45" s="100">
        <v>17</v>
      </c>
      <c r="AO45" s="100">
        <v>21236.400000000001</v>
      </c>
      <c r="AP45" s="100">
        <v>14</v>
      </c>
      <c r="AQ45" s="100">
        <v>17488.8</v>
      </c>
      <c r="AR45" s="100">
        <v>22</v>
      </c>
      <c r="AS45" s="100">
        <v>27482.400000000001</v>
      </c>
      <c r="AT45" s="100">
        <v>26</v>
      </c>
      <c r="AU45" s="100">
        <v>32479.200000000001</v>
      </c>
      <c r="AV45" s="100">
        <v>18</v>
      </c>
      <c r="AW45" s="100">
        <v>22485.600000000002</v>
      </c>
      <c r="AX45" s="100">
        <v>30</v>
      </c>
      <c r="AY45" s="100">
        <v>37476</v>
      </c>
      <c r="AZ45" s="100">
        <v>5</v>
      </c>
      <c r="BA45" s="100">
        <v>6246</v>
      </c>
      <c r="BB45" s="100">
        <v>8</v>
      </c>
      <c r="BC45" s="100">
        <v>9993.6</v>
      </c>
      <c r="BD45" s="100">
        <v>8</v>
      </c>
      <c r="BE45" s="100">
        <v>9993.6</v>
      </c>
      <c r="BF45" s="100">
        <v>5</v>
      </c>
      <c r="BG45" s="100">
        <v>6246</v>
      </c>
      <c r="BH45" s="100">
        <v>7</v>
      </c>
      <c r="BI45" s="100">
        <v>8744.4</v>
      </c>
      <c r="BJ45" s="100">
        <v>9</v>
      </c>
      <c r="BK45" s="100">
        <v>11242.800000000001</v>
      </c>
      <c r="BL45" s="100">
        <v>5</v>
      </c>
      <c r="BM45" s="100">
        <v>6246</v>
      </c>
      <c r="BN45" s="100">
        <v>7</v>
      </c>
      <c r="BO45" s="100">
        <v>8744.4</v>
      </c>
      <c r="BP45" s="100">
        <v>11</v>
      </c>
      <c r="BQ45" s="100">
        <v>13741.2</v>
      </c>
      <c r="BR45" s="100">
        <v>12</v>
      </c>
      <c r="BS45" s="100">
        <v>14990.400000000001</v>
      </c>
      <c r="BT45" s="100">
        <v>12</v>
      </c>
      <c r="BU45" s="100">
        <v>14990.400000000001</v>
      </c>
      <c r="BV45" s="100">
        <v>10</v>
      </c>
      <c r="BW45" s="100">
        <v>12492</v>
      </c>
      <c r="BX45" s="100">
        <v>7</v>
      </c>
      <c r="BY45" s="100">
        <v>8744.4</v>
      </c>
      <c r="BZ45" s="100">
        <v>8</v>
      </c>
      <c r="CA45" s="100">
        <v>9993.6</v>
      </c>
      <c r="CB45" s="100">
        <v>7</v>
      </c>
      <c r="CC45" s="100">
        <v>8744.4</v>
      </c>
      <c r="CD45" s="100">
        <v>7</v>
      </c>
      <c r="CE45" s="100">
        <v>8744.4</v>
      </c>
      <c r="CF45" s="100">
        <v>32</v>
      </c>
      <c r="CG45" s="100">
        <v>39974.400000000001</v>
      </c>
      <c r="CH45" s="100">
        <v>28</v>
      </c>
      <c r="CI45" s="100">
        <v>34977.599999999999</v>
      </c>
      <c r="CJ45" s="100">
        <v>35</v>
      </c>
      <c r="CK45" s="100">
        <v>43722</v>
      </c>
      <c r="CL45" s="100">
        <v>26</v>
      </c>
      <c r="CM45" s="100">
        <v>32479.200000000001</v>
      </c>
      <c r="CN45" s="100">
        <v>9</v>
      </c>
      <c r="CO45" s="100">
        <v>11242.800000000001</v>
      </c>
      <c r="CP45" s="100">
        <v>6</v>
      </c>
      <c r="CQ45" s="100">
        <v>7495.2000000000007</v>
      </c>
      <c r="CR45" s="100">
        <v>8</v>
      </c>
      <c r="CS45" s="100">
        <v>9993.6</v>
      </c>
      <c r="CT45" s="100">
        <v>8</v>
      </c>
      <c r="CU45" s="100">
        <v>9993.6</v>
      </c>
    </row>
    <row r="46" spans="2:99">
      <c r="C46" s="99" t="s">
        <v>212</v>
      </c>
      <c r="D46" s="100">
        <v>6</v>
      </c>
      <c r="E46" s="100">
        <v>7272</v>
      </c>
      <c r="F46" s="100">
        <v>5</v>
      </c>
      <c r="G46" s="100">
        <v>6060</v>
      </c>
      <c r="H46" s="100">
        <v>5</v>
      </c>
      <c r="I46" s="100">
        <v>6060</v>
      </c>
      <c r="J46" s="100">
        <v>4</v>
      </c>
      <c r="K46" s="100">
        <v>4848</v>
      </c>
      <c r="L46" s="100">
        <v>52</v>
      </c>
      <c r="M46" s="100">
        <v>63024</v>
      </c>
      <c r="N46" s="100">
        <v>97</v>
      </c>
      <c r="O46" s="100">
        <v>117564</v>
      </c>
      <c r="P46" s="100">
        <v>64</v>
      </c>
      <c r="Q46" s="100">
        <v>77568</v>
      </c>
      <c r="R46" s="100">
        <v>75</v>
      </c>
      <c r="S46" s="100">
        <v>90900</v>
      </c>
      <c r="T46" s="100">
        <v>41</v>
      </c>
      <c r="U46" s="100">
        <v>49692</v>
      </c>
      <c r="V46" s="100">
        <v>56</v>
      </c>
      <c r="W46" s="100">
        <v>67872</v>
      </c>
      <c r="X46" s="100">
        <v>68</v>
      </c>
      <c r="Y46" s="100">
        <v>82416</v>
      </c>
      <c r="Z46" s="100">
        <v>66</v>
      </c>
      <c r="AA46" s="100">
        <v>79992</v>
      </c>
      <c r="AB46" s="100">
        <v>6</v>
      </c>
      <c r="AC46" s="100">
        <v>7272</v>
      </c>
      <c r="AD46" s="100">
        <v>8</v>
      </c>
      <c r="AE46" s="100">
        <v>9696</v>
      </c>
      <c r="AF46" s="100">
        <v>7</v>
      </c>
      <c r="AG46" s="100">
        <v>8484</v>
      </c>
      <c r="AH46" s="100">
        <v>9</v>
      </c>
      <c r="AI46" s="100">
        <v>10908</v>
      </c>
      <c r="AJ46" s="100">
        <v>22</v>
      </c>
      <c r="AK46" s="100">
        <v>26664</v>
      </c>
      <c r="AL46" s="100">
        <v>13</v>
      </c>
      <c r="AM46" s="100">
        <v>15756</v>
      </c>
      <c r="AN46" s="100">
        <v>19</v>
      </c>
      <c r="AO46" s="100">
        <v>23028</v>
      </c>
      <c r="AP46" s="100">
        <v>15</v>
      </c>
      <c r="AQ46" s="100">
        <v>18180</v>
      </c>
      <c r="AR46" s="100">
        <v>19</v>
      </c>
      <c r="AS46" s="100">
        <v>23028</v>
      </c>
      <c r="AT46" s="100">
        <v>26</v>
      </c>
      <c r="AU46" s="100">
        <v>31512</v>
      </c>
      <c r="AV46" s="100">
        <v>18</v>
      </c>
      <c r="AW46" s="100">
        <v>21816</v>
      </c>
      <c r="AX46" s="100">
        <v>26</v>
      </c>
      <c r="AY46" s="100">
        <v>31512</v>
      </c>
      <c r="AZ46" s="100">
        <v>5</v>
      </c>
      <c r="BA46" s="100">
        <v>6060</v>
      </c>
      <c r="BB46" s="100">
        <v>8</v>
      </c>
      <c r="BC46" s="100">
        <v>9696</v>
      </c>
      <c r="BD46" s="100">
        <v>8</v>
      </c>
      <c r="BE46" s="100">
        <v>9696</v>
      </c>
      <c r="BF46" s="100">
        <v>5</v>
      </c>
      <c r="BG46" s="100">
        <v>6060</v>
      </c>
      <c r="BH46" s="100">
        <v>7</v>
      </c>
      <c r="BI46" s="100">
        <v>8484</v>
      </c>
      <c r="BJ46" s="100">
        <v>8</v>
      </c>
      <c r="BK46" s="100">
        <v>9696</v>
      </c>
      <c r="BL46" s="100">
        <v>5</v>
      </c>
      <c r="BM46" s="100">
        <v>6060</v>
      </c>
      <c r="BN46" s="100">
        <v>7</v>
      </c>
      <c r="BO46" s="100">
        <v>8484</v>
      </c>
      <c r="BP46" s="100">
        <v>13</v>
      </c>
      <c r="BQ46" s="100">
        <v>15756</v>
      </c>
      <c r="BR46" s="100">
        <v>13</v>
      </c>
      <c r="BS46" s="100">
        <v>15756</v>
      </c>
      <c r="BT46" s="100">
        <v>12</v>
      </c>
      <c r="BU46" s="100">
        <v>14544</v>
      </c>
      <c r="BV46" s="100">
        <v>9</v>
      </c>
      <c r="BW46" s="100">
        <v>10908</v>
      </c>
      <c r="BX46" s="100">
        <v>7</v>
      </c>
      <c r="BY46" s="100">
        <v>8484</v>
      </c>
      <c r="BZ46" s="100">
        <v>7</v>
      </c>
      <c r="CA46" s="100">
        <v>8484</v>
      </c>
      <c r="CB46" s="100">
        <v>7</v>
      </c>
      <c r="CC46" s="100">
        <v>8484</v>
      </c>
      <c r="CD46" s="100">
        <v>8</v>
      </c>
      <c r="CE46" s="100">
        <v>9696</v>
      </c>
      <c r="CF46" s="100">
        <v>30</v>
      </c>
      <c r="CG46" s="100">
        <v>36360</v>
      </c>
      <c r="CH46" s="100">
        <v>26</v>
      </c>
      <c r="CI46" s="100">
        <v>31512</v>
      </c>
      <c r="CJ46" s="100">
        <v>35</v>
      </c>
      <c r="CK46" s="100">
        <v>42420</v>
      </c>
      <c r="CL46" s="100">
        <v>26</v>
      </c>
      <c r="CM46" s="100">
        <v>31512</v>
      </c>
      <c r="CN46" s="100">
        <v>8</v>
      </c>
      <c r="CO46" s="100">
        <v>9696</v>
      </c>
      <c r="CP46" s="100">
        <v>6</v>
      </c>
      <c r="CQ46" s="100">
        <v>7272</v>
      </c>
      <c r="CR46" s="100">
        <v>8</v>
      </c>
      <c r="CS46" s="100">
        <v>9696</v>
      </c>
      <c r="CT46" s="100">
        <v>8</v>
      </c>
      <c r="CU46" s="100">
        <v>9696</v>
      </c>
    </row>
    <row r="47" spans="2:99">
      <c r="C47" s="99" t="s">
        <v>213</v>
      </c>
      <c r="D47" s="100">
        <v>6</v>
      </c>
      <c r="E47" s="100">
        <v>9165.5999999999985</v>
      </c>
      <c r="F47" s="100">
        <v>5</v>
      </c>
      <c r="G47" s="100">
        <v>7638</v>
      </c>
      <c r="H47" s="100">
        <v>5</v>
      </c>
      <c r="I47" s="100">
        <v>7638</v>
      </c>
      <c r="J47" s="100">
        <v>4</v>
      </c>
      <c r="K47" s="100">
        <v>6110.4</v>
      </c>
      <c r="L47" s="100">
        <v>42</v>
      </c>
      <c r="M47" s="100">
        <v>64159.199999999997</v>
      </c>
      <c r="N47" s="100">
        <v>89</v>
      </c>
      <c r="O47" s="100">
        <v>135956.4</v>
      </c>
      <c r="P47" s="100">
        <v>66</v>
      </c>
      <c r="Q47" s="100">
        <v>100821.59999999999</v>
      </c>
      <c r="R47" s="100">
        <v>67</v>
      </c>
      <c r="S47" s="100">
        <v>102349.2</v>
      </c>
      <c r="T47" s="100">
        <v>44</v>
      </c>
      <c r="U47" s="100">
        <v>67214.399999999994</v>
      </c>
      <c r="V47" s="100">
        <v>51</v>
      </c>
      <c r="W47" s="100">
        <v>77907.599999999991</v>
      </c>
      <c r="X47" s="100">
        <v>61</v>
      </c>
      <c r="Y47" s="100">
        <v>93183.599999999991</v>
      </c>
      <c r="Z47" s="100">
        <v>63</v>
      </c>
      <c r="AA47" s="100">
        <v>96238.799999999988</v>
      </c>
      <c r="AB47" s="100">
        <v>6</v>
      </c>
      <c r="AC47" s="100">
        <v>9165.5999999999985</v>
      </c>
      <c r="AD47" s="100">
        <v>8</v>
      </c>
      <c r="AE47" s="100">
        <v>12220.8</v>
      </c>
      <c r="AF47" s="100">
        <v>6</v>
      </c>
      <c r="AG47" s="100">
        <v>9165.5999999999985</v>
      </c>
      <c r="AH47" s="100">
        <v>8</v>
      </c>
      <c r="AI47" s="100">
        <v>12220.8</v>
      </c>
      <c r="AJ47" s="100">
        <v>20</v>
      </c>
      <c r="AK47" s="100">
        <v>30552</v>
      </c>
      <c r="AL47" s="100">
        <v>11</v>
      </c>
      <c r="AM47" s="100">
        <v>16803.599999999999</v>
      </c>
      <c r="AN47" s="100">
        <v>18</v>
      </c>
      <c r="AO47" s="100">
        <v>27496.799999999999</v>
      </c>
      <c r="AP47" s="100">
        <v>14</v>
      </c>
      <c r="AQ47" s="100">
        <v>21386.399999999998</v>
      </c>
      <c r="AR47" s="100">
        <v>20</v>
      </c>
      <c r="AS47" s="100">
        <v>30552</v>
      </c>
      <c r="AT47" s="100">
        <v>24</v>
      </c>
      <c r="AU47" s="100">
        <v>36662.399999999994</v>
      </c>
      <c r="AV47" s="100">
        <v>17</v>
      </c>
      <c r="AW47" s="100">
        <v>25969.199999999997</v>
      </c>
      <c r="AX47" s="100">
        <v>27</v>
      </c>
      <c r="AY47" s="100">
        <v>41245.199999999997</v>
      </c>
      <c r="AZ47" s="100">
        <v>5</v>
      </c>
      <c r="BA47" s="100">
        <v>7638</v>
      </c>
      <c r="BB47" s="100">
        <v>7</v>
      </c>
      <c r="BC47" s="100">
        <v>10693.199999999999</v>
      </c>
      <c r="BD47" s="100">
        <v>7</v>
      </c>
      <c r="BE47" s="100">
        <v>10693.199999999999</v>
      </c>
      <c r="BF47" s="100">
        <v>5</v>
      </c>
      <c r="BG47" s="100">
        <v>7638</v>
      </c>
      <c r="BH47" s="100">
        <v>7</v>
      </c>
      <c r="BI47" s="100">
        <v>10693.199999999999</v>
      </c>
      <c r="BJ47" s="100">
        <v>8</v>
      </c>
      <c r="BK47" s="100">
        <v>12220.8</v>
      </c>
      <c r="BL47" s="100">
        <v>5</v>
      </c>
      <c r="BM47" s="100">
        <v>7638</v>
      </c>
      <c r="BN47" s="100">
        <v>8</v>
      </c>
      <c r="BO47" s="100">
        <v>12220.8</v>
      </c>
      <c r="BP47" s="100">
        <v>11</v>
      </c>
      <c r="BQ47" s="100">
        <v>16803.599999999999</v>
      </c>
      <c r="BR47" s="100">
        <v>12</v>
      </c>
      <c r="BS47" s="100">
        <v>18331.199999999997</v>
      </c>
      <c r="BT47" s="100">
        <v>12</v>
      </c>
      <c r="BU47" s="100">
        <v>18331.199999999997</v>
      </c>
      <c r="BV47" s="100">
        <v>10</v>
      </c>
      <c r="BW47" s="100">
        <v>15276</v>
      </c>
      <c r="BX47" s="100">
        <v>6</v>
      </c>
      <c r="BY47" s="100">
        <v>9165.5999999999985</v>
      </c>
      <c r="BZ47" s="100">
        <v>7</v>
      </c>
      <c r="CA47" s="100">
        <v>10693.199999999999</v>
      </c>
      <c r="CB47" s="100">
        <v>7</v>
      </c>
      <c r="CC47" s="100">
        <v>10693.199999999999</v>
      </c>
      <c r="CD47" s="100">
        <v>7</v>
      </c>
      <c r="CE47" s="100">
        <v>10693.199999999999</v>
      </c>
      <c r="CF47" s="100">
        <v>32</v>
      </c>
      <c r="CG47" s="100">
        <v>48883.199999999997</v>
      </c>
      <c r="CH47" s="100">
        <v>25</v>
      </c>
      <c r="CI47" s="100">
        <v>38190</v>
      </c>
      <c r="CJ47" s="100">
        <v>30</v>
      </c>
      <c r="CK47" s="100">
        <v>45828</v>
      </c>
      <c r="CL47" s="100">
        <v>25</v>
      </c>
      <c r="CM47" s="100">
        <v>38190</v>
      </c>
      <c r="CN47" s="100">
        <v>8</v>
      </c>
      <c r="CO47" s="100">
        <v>12220.8</v>
      </c>
      <c r="CP47" s="100">
        <v>6</v>
      </c>
      <c r="CQ47" s="100">
        <v>9165.5999999999985</v>
      </c>
      <c r="CR47" s="100">
        <v>7</v>
      </c>
      <c r="CS47" s="100">
        <v>10693.199999999999</v>
      </c>
      <c r="CT47" s="100">
        <v>8</v>
      </c>
      <c r="CU47" s="100">
        <v>12220.8</v>
      </c>
    </row>
    <row r="48" spans="2:99">
      <c r="C48" s="99" t="s">
        <v>214</v>
      </c>
      <c r="D48" s="100">
        <v>6</v>
      </c>
      <c r="E48" s="100">
        <v>5205.6000000000004</v>
      </c>
      <c r="F48" s="100">
        <v>6</v>
      </c>
      <c r="G48" s="100">
        <v>5205.6000000000004</v>
      </c>
      <c r="H48" s="100">
        <v>6</v>
      </c>
      <c r="I48" s="100">
        <v>5205.6000000000004</v>
      </c>
      <c r="J48" s="100">
        <v>4</v>
      </c>
      <c r="K48" s="100">
        <v>3470.4</v>
      </c>
      <c r="L48" s="100">
        <v>54</v>
      </c>
      <c r="M48" s="100">
        <v>46850.400000000001</v>
      </c>
      <c r="N48" s="100">
        <v>85</v>
      </c>
      <c r="O48" s="100">
        <v>73746</v>
      </c>
      <c r="P48" s="100">
        <v>76</v>
      </c>
      <c r="Q48" s="100">
        <v>65937.600000000006</v>
      </c>
      <c r="R48" s="100">
        <v>75</v>
      </c>
      <c r="S48" s="100">
        <v>65070</v>
      </c>
      <c r="T48" s="100">
        <v>52</v>
      </c>
      <c r="U48" s="100">
        <v>45115.200000000004</v>
      </c>
      <c r="V48" s="100">
        <v>57</v>
      </c>
      <c r="W48" s="100">
        <v>49453.200000000004</v>
      </c>
      <c r="X48" s="100">
        <v>66</v>
      </c>
      <c r="Y48" s="100">
        <v>57261.599999999999</v>
      </c>
      <c r="Z48" s="100">
        <v>70</v>
      </c>
      <c r="AA48" s="100">
        <v>60732</v>
      </c>
      <c r="AB48" s="100">
        <v>8</v>
      </c>
      <c r="AC48" s="100">
        <v>6940.8</v>
      </c>
      <c r="AD48" s="100">
        <v>8</v>
      </c>
      <c r="AE48" s="100">
        <v>6940.8</v>
      </c>
      <c r="AF48" s="100">
        <v>6</v>
      </c>
      <c r="AG48" s="100">
        <v>5205.6000000000004</v>
      </c>
      <c r="AH48" s="100">
        <v>9</v>
      </c>
      <c r="AI48" s="100">
        <v>7808.4000000000005</v>
      </c>
      <c r="AJ48" s="100">
        <v>20</v>
      </c>
      <c r="AK48" s="100">
        <v>17352</v>
      </c>
      <c r="AL48" s="100">
        <v>13</v>
      </c>
      <c r="AM48" s="100">
        <v>11278.800000000001</v>
      </c>
      <c r="AN48" s="100">
        <v>18</v>
      </c>
      <c r="AO48" s="100">
        <v>15616.800000000001</v>
      </c>
      <c r="AP48" s="100">
        <v>15</v>
      </c>
      <c r="AQ48" s="100">
        <v>13014</v>
      </c>
      <c r="AR48" s="100">
        <v>19</v>
      </c>
      <c r="AS48" s="100">
        <v>16484.400000000001</v>
      </c>
      <c r="AT48" s="100">
        <v>30</v>
      </c>
      <c r="AU48" s="100">
        <v>26028</v>
      </c>
      <c r="AV48" s="100">
        <v>20</v>
      </c>
      <c r="AW48" s="100">
        <v>17352</v>
      </c>
      <c r="AX48" s="100">
        <v>31</v>
      </c>
      <c r="AY48" s="100">
        <v>26895.600000000002</v>
      </c>
      <c r="AZ48" s="100">
        <v>6</v>
      </c>
      <c r="BA48" s="100">
        <v>5205.6000000000004</v>
      </c>
      <c r="BB48" s="100">
        <v>9</v>
      </c>
      <c r="BC48" s="100">
        <v>7808.4000000000005</v>
      </c>
      <c r="BD48" s="100">
        <v>7</v>
      </c>
      <c r="BE48" s="100">
        <v>6073.2</v>
      </c>
      <c r="BF48" s="100">
        <v>5</v>
      </c>
      <c r="BG48" s="100">
        <v>4338</v>
      </c>
      <c r="BH48" s="100">
        <v>8</v>
      </c>
      <c r="BI48" s="100">
        <v>6940.8</v>
      </c>
      <c r="BJ48" s="100">
        <v>8</v>
      </c>
      <c r="BK48" s="100">
        <v>6940.8</v>
      </c>
      <c r="BL48" s="100">
        <v>6</v>
      </c>
      <c r="BM48" s="100">
        <v>5205.6000000000004</v>
      </c>
      <c r="BN48" s="100">
        <v>8</v>
      </c>
      <c r="BO48" s="100">
        <v>6940.8</v>
      </c>
      <c r="BP48" s="100">
        <v>13</v>
      </c>
      <c r="BQ48" s="100">
        <v>11278.800000000001</v>
      </c>
      <c r="BR48" s="100">
        <v>11</v>
      </c>
      <c r="BS48" s="100">
        <v>9543.6</v>
      </c>
      <c r="BT48" s="100">
        <v>12</v>
      </c>
      <c r="BU48" s="100">
        <v>10411.200000000001</v>
      </c>
      <c r="BV48" s="100">
        <v>9</v>
      </c>
      <c r="BW48" s="100">
        <v>7808.4000000000005</v>
      </c>
      <c r="BX48" s="100">
        <v>7</v>
      </c>
      <c r="BY48" s="100">
        <v>6073.2</v>
      </c>
      <c r="BZ48" s="100">
        <v>8</v>
      </c>
      <c r="CA48" s="100">
        <v>6940.8</v>
      </c>
      <c r="CB48" s="100">
        <v>7</v>
      </c>
      <c r="CC48" s="100">
        <v>6073.2</v>
      </c>
      <c r="CD48" s="100">
        <v>8</v>
      </c>
      <c r="CE48" s="100">
        <v>6940.8</v>
      </c>
      <c r="CF48" s="100">
        <v>35</v>
      </c>
      <c r="CG48" s="100">
        <v>30366</v>
      </c>
      <c r="CH48" s="100">
        <v>27</v>
      </c>
      <c r="CI48" s="100">
        <v>23425.200000000001</v>
      </c>
      <c r="CJ48" s="100">
        <v>33</v>
      </c>
      <c r="CK48" s="100">
        <v>28630.799999999999</v>
      </c>
      <c r="CL48" s="100">
        <v>27</v>
      </c>
      <c r="CM48" s="100">
        <v>23425.200000000001</v>
      </c>
      <c r="CN48" s="100">
        <v>7</v>
      </c>
      <c r="CO48" s="100">
        <v>6073.2</v>
      </c>
      <c r="CP48" s="100">
        <v>6</v>
      </c>
      <c r="CQ48" s="100">
        <v>5205.6000000000004</v>
      </c>
      <c r="CR48" s="100">
        <v>8</v>
      </c>
      <c r="CS48" s="100">
        <v>6940.8</v>
      </c>
      <c r="CT48" s="100">
        <v>8</v>
      </c>
      <c r="CU48" s="100">
        <v>6940.8</v>
      </c>
    </row>
    <row r="49" spans="2:99">
      <c r="B49" s="99" t="s">
        <v>129</v>
      </c>
      <c r="C49" s="99" t="s">
        <v>215</v>
      </c>
      <c r="D49" s="100">
        <v>24</v>
      </c>
      <c r="E49" s="100">
        <v>23644.799999999999</v>
      </c>
      <c r="F49" s="100">
        <v>27</v>
      </c>
      <c r="G49" s="100">
        <v>26600.399999999998</v>
      </c>
      <c r="H49" s="100">
        <v>17</v>
      </c>
      <c r="I49" s="100">
        <v>16748.399999999998</v>
      </c>
      <c r="J49" s="100">
        <v>21</v>
      </c>
      <c r="K49" s="100">
        <v>20689.199999999997</v>
      </c>
      <c r="L49" s="100">
        <v>13</v>
      </c>
      <c r="M49" s="100">
        <v>12807.599999999999</v>
      </c>
      <c r="N49" s="100">
        <v>8</v>
      </c>
      <c r="O49" s="100">
        <v>7881.5999999999995</v>
      </c>
      <c r="P49" s="100">
        <v>7</v>
      </c>
      <c r="Q49" s="100">
        <v>6896.4</v>
      </c>
      <c r="R49" s="100">
        <v>12</v>
      </c>
      <c r="S49" s="100">
        <v>11822.4</v>
      </c>
      <c r="T49" s="100">
        <v>28</v>
      </c>
      <c r="U49" s="100">
        <v>27585.599999999999</v>
      </c>
      <c r="V49" s="100">
        <v>16</v>
      </c>
      <c r="W49" s="100">
        <v>15763.199999999999</v>
      </c>
      <c r="X49" s="100">
        <v>22</v>
      </c>
      <c r="Y49" s="100">
        <v>21674.399999999998</v>
      </c>
      <c r="Z49" s="100">
        <v>17</v>
      </c>
      <c r="AA49" s="100">
        <v>16748.399999999998</v>
      </c>
      <c r="AB49" s="100">
        <v>11</v>
      </c>
      <c r="AC49" s="100">
        <v>10837.199999999999</v>
      </c>
      <c r="AD49" s="100">
        <v>18</v>
      </c>
      <c r="AE49" s="100">
        <v>17733.599999999999</v>
      </c>
      <c r="AF49" s="100">
        <v>13</v>
      </c>
      <c r="AG49" s="100">
        <v>12807.599999999999</v>
      </c>
      <c r="AH49" s="100">
        <v>17</v>
      </c>
      <c r="AI49" s="100">
        <v>16748.399999999998</v>
      </c>
      <c r="AJ49" s="100">
        <v>29</v>
      </c>
      <c r="AK49" s="100">
        <v>28570.799999999999</v>
      </c>
      <c r="AL49" s="100">
        <v>27</v>
      </c>
      <c r="AM49" s="100">
        <v>26600.399999999998</v>
      </c>
      <c r="AN49" s="100">
        <v>34</v>
      </c>
      <c r="AO49" s="100">
        <v>33496.799999999996</v>
      </c>
      <c r="AP49" s="100">
        <v>24</v>
      </c>
      <c r="AQ49" s="100">
        <v>23644.799999999999</v>
      </c>
      <c r="AR49" s="100">
        <v>16</v>
      </c>
      <c r="AS49" s="100">
        <v>15763.199999999999</v>
      </c>
      <c r="AT49" s="100">
        <v>14</v>
      </c>
      <c r="AU49" s="100">
        <v>13792.8</v>
      </c>
      <c r="AV49" s="100">
        <v>21</v>
      </c>
      <c r="AW49" s="100">
        <v>20689.199999999997</v>
      </c>
      <c r="AX49" s="100">
        <v>21</v>
      </c>
      <c r="AY49" s="100">
        <v>20689.199999999997</v>
      </c>
      <c r="AZ49" s="100">
        <v>5</v>
      </c>
      <c r="BA49" s="100">
        <v>4926</v>
      </c>
      <c r="BB49" s="100">
        <v>5</v>
      </c>
      <c r="BC49" s="100">
        <v>4926</v>
      </c>
      <c r="BD49" s="100">
        <v>7</v>
      </c>
      <c r="BE49" s="100">
        <v>6896.4</v>
      </c>
      <c r="BF49" s="100">
        <v>6</v>
      </c>
      <c r="BG49" s="100">
        <v>5911.2</v>
      </c>
      <c r="BH49" s="100">
        <v>9</v>
      </c>
      <c r="BI49" s="100">
        <v>8866.7999999999993</v>
      </c>
      <c r="BJ49" s="100">
        <v>9</v>
      </c>
      <c r="BK49" s="100">
        <v>8866.7999999999993</v>
      </c>
      <c r="BL49" s="100">
        <v>6</v>
      </c>
      <c r="BM49" s="100">
        <v>5911.2</v>
      </c>
      <c r="BN49" s="100">
        <v>11</v>
      </c>
      <c r="BO49" s="100">
        <v>10837.199999999999</v>
      </c>
      <c r="BP49" s="100">
        <v>9</v>
      </c>
      <c r="BQ49" s="100">
        <v>8866.7999999999993</v>
      </c>
      <c r="BR49" s="100">
        <v>9</v>
      </c>
      <c r="BS49" s="100">
        <v>8866.7999999999993</v>
      </c>
      <c r="BT49" s="100">
        <v>6</v>
      </c>
      <c r="BU49" s="100">
        <v>5911.2</v>
      </c>
      <c r="BV49" s="100">
        <v>7</v>
      </c>
      <c r="BW49" s="100">
        <v>6896.4</v>
      </c>
      <c r="BX49" s="100">
        <v>17</v>
      </c>
      <c r="BY49" s="100">
        <v>16748.399999999998</v>
      </c>
      <c r="BZ49" s="100">
        <v>23</v>
      </c>
      <c r="CA49" s="100">
        <v>22659.599999999999</v>
      </c>
      <c r="CB49" s="100">
        <v>16</v>
      </c>
      <c r="CC49" s="100">
        <v>15763.199999999999</v>
      </c>
      <c r="CD49" s="100">
        <v>15</v>
      </c>
      <c r="CE49" s="100">
        <v>14777.999999999998</v>
      </c>
      <c r="CF49" s="100">
        <v>23</v>
      </c>
      <c r="CG49" s="100">
        <v>22659.599999999999</v>
      </c>
      <c r="CH49" s="100">
        <v>39</v>
      </c>
      <c r="CI49" s="100">
        <v>38422.799999999996</v>
      </c>
      <c r="CJ49" s="100">
        <v>18</v>
      </c>
      <c r="CK49" s="100">
        <v>17733.599999999999</v>
      </c>
      <c r="CL49" s="100">
        <v>22</v>
      </c>
      <c r="CM49" s="100">
        <v>21674.399999999998</v>
      </c>
      <c r="CN49" s="100">
        <v>41</v>
      </c>
      <c r="CO49" s="100">
        <v>40393.199999999997</v>
      </c>
      <c r="CP49" s="100">
        <v>38</v>
      </c>
      <c r="CQ49" s="100">
        <v>37437.599999999999</v>
      </c>
      <c r="CR49" s="100">
        <v>38</v>
      </c>
      <c r="CS49" s="100">
        <v>37437.599999999999</v>
      </c>
      <c r="CT49" s="100">
        <v>42</v>
      </c>
      <c r="CU49" s="100">
        <v>41378.399999999994</v>
      </c>
    </row>
    <row r="50" spans="2:99">
      <c r="C50" s="99" t="s">
        <v>216</v>
      </c>
      <c r="D50" s="100">
        <v>23</v>
      </c>
      <c r="E50" s="100">
        <v>6486</v>
      </c>
      <c r="F50" s="100">
        <v>27</v>
      </c>
      <c r="G50" s="100">
        <v>7614</v>
      </c>
      <c r="H50" s="100">
        <v>19</v>
      </c>
      <c r="I50" s="100">
        <v>5358</v>
      </c>
      <c r="J50" s="100">
        <v>24</v>
      </c>
      <c r="K50" s="100">
        <v>6768</v>
      </c>
      <c r="L50" s="100">
        <v>14</v>
      </c>
      <c r="M50" s="100">
        <v>3948</v>
      </c>
      <c r="N50" s="100">
        <v>8</v>
      </c>
      <c r="O50" s="100">
        <v>2256</v>
      </c>
      <c r="P50" s="100">
        <v>8</v>
      </c>
      <c r="Q50" s="100">
        <v>2256</v>
      </c>
      <c r="R50" s="100">
        <v>12</v>
      </c>
      <c r="S50" s="100">
        <v>3384</v>
      </c>
      <c r="T50" s="100">
        <v>29</v>
      </c>
      <c r="U50" s="100">
        <v>8178</v>
      </c>
      <c r="V50" s="100">
        <v>18</v>
      </c>
      <c r="W50" s="100">
        <v>5076</v>
      </c>
      <c r="X50" s="100">
        <v>23</v>
      </c>
      <c r="Y50" s="100">
        <v>6486</v>
      </c>
      <c r="Z50" s="100">
        <v>19</v>
      </c>
      <c r="AA50" s="100">
        <v>5358</v>
      </c>
      <c r="AB50" s="100">
        <v>14</v>
      </c>
      <c r="AC50" s="100">
        <v>3948</v>
      </c>
      <c r="AD50" s="100">
        <v>20</v>
      </c>
      <c r="AE50" s="100">
        <v>5640</v>
      </c>
      <c r="AF50" s="100">
        <v>13</v>
      </c>
      <c r="AG50" s="100">
        <v>3666</v>
      </c>
      <c r="AH50" s="100">
        <v>18</v>
      </c>
      <c r="AI50" s="100">
        <v>5076</v>
      </c>
      <c r="AJ50" s="100">
        <v>38</v>
      </c>
      <c r="AK50" s="100">
        <v>10716</v>
      </c>
      <c r="AL50" s="100">
        <v>30</v>
      </c>
      <c r="AM50" s="100">
        <v>8460</v>
      </c>
      <c r="AN50" s="100">
        <v>35</v>
      </c>
      <c r="AO50" s="100">
        <v>9870</v>
      </c>
      <c r="AP50" s="100">
        <v>24</v>
      </c>
      <c r="AQ50" s="100">
        <v>6768</v>
      </c>
      <c r="AR50" s="100">
        <v>17</v>
      </c>
      <c r="AS50" s="100">
        <v>4794</v>
      </c>
      <c r="AT50" s="100">
        <v>17</v>
      </c>
      <c r="AU50" s="100">
        <v>4794</v>
      </c>
      <c r="AV50" s="100">
        <v>22</v>
      </c>
      <c r="AW50" s="100">
        <v>6204</v>
      </c>
      <c r="AX50" s="100">
        <v>21</v>
      </c>
      <c r="AY50" s="100">
        <v>5922</v>
      </c>
      <c r="AZ50" s="100">
        <v>6</v>
      </c>
      <c r="BA50" s="100">
        <v>1692</v>
      </c>
      <c r="BB50" s="100">
        <v>5</v>
      </c>
      <c r="BC50" s="100">
        <v>1410</v>
      </c>
      <c r="BD50" s="100">
        <v>8</v>
      </c>
      <c r="BE50" s="100">
        <v>2256</v>
      </c>
      <c r="BF50" s="100">
        <v>7</v>
      </c>
      <c r="BG50" s="100">
        <v>1974</v>
      </c>
      <c r="BH50" s="100">
        <v>11</v>
      </c>
      <c r="BI50" s="100">
        <v>3102</v>
      </c>
      <c r="BJ50" s="100">
        <v>10</v>
      </c>
      <c r="BK50" s="100">
        <v>2820</v>
      </c>
      <c r="BL50" s="100">
        <v>7</v>
      </c>
      <c r="BM50" s="100">
        <v>1974</v>
      </c>
      <c r="BN50" s="100">
        <v>13</v>
      </c>
      <c r="BO50" s="100">
        <v>3666</v>
      </c>
      <c r="BP50" s="100">
        <v>9</v>
      </c>
      <c r="BQ50" s="100">
        <v>2538</v>
      </c>
      <c r="BR50" s="100">
        <v>11</v>
      </c>
      <c r="BS50" s="100">
        <v>3102</v>
      </c>
      <c r="BT50" s="100">
        <v>7</v>
      </c>
      <c r="BU50" s="100">
        <v>1974</v>
      </c>
      <c r="BV50" s="100">
        <v>7</v>
      </c>
      <c r="BW50" s="100">
        <v>1974</v>
      </c>
      <c r="BX50" s="100">
        <v>18</v>
      </c>
      <c r="BY50" s="100">
        <v>5076</v>
      </c>
      <c r="BZ50" s="100">
        <v>23</v>
      </c>
      <c r="CA50" s="100">
        <v>6486</v>
      </c>
      <c r="CB50" s="100">
        <v>17</v>
      </c>
      <c r="CC50" s="100">
        <v>4794</v>
      </c>
      <c r="CD50" s="100">
        <v>19</v>
      </c>
      <c r="CE50" s="100">
        <v>5358</v>
      </c>
      <c r="CF50" s="100">
        <v>28</v>
      </c>
      <c r="CG50" s="100">
        <v>7896</v>
      </c>
      <c r="CH50" s="100">
        <v>38</v>
      </c>
      <c r="CI50" s="100">
        <v>10716</v>
      </c>
      <c r="CJ50" s="100">
        <v>19</v>
      </c>
      <c r="CK50" s="100">
        <v>5358</v>
      </c>
      <c r="CL50" s="100">
        <v>22</v>
      </c>
      <c r="CM50" s="100">
        <v>6204</v>
      </c>
      <c r="CN50" s="100">
        <v>46</v>
      </c>
      <c r="CO50" s="100">
        <v>12972</v>
      </c>
      <c r="CP50" s="100">
        <v>37</v>
      </c>
      <c r="CQ50" s="100">
        <v>10434</v>
      </c>
      <c r="CR50" s="100">
        <v>36</v>
      </c>
      <c r="CS50" s="100">
        <v>10152</v>
      </c>
      <c r="CT50" s="100">
        <v>44</v>
      </c>
      <c r="CU50" s="100">
        <v>12408</v>
      </c>
    </row>
    <row r="51" spans="2:99">
      <c r="C51" s="99" t="s">
        <v>217</v>
      </c>
      <c r="D51" s="100">
        <v>24</v>
      </c>
      <c r="E51" s="100">
        <v>20505.599999999999</v>
      </c>
      <c r="F51" s="100">
        <v>28</v>
      </c>
      <c r="G51" s="100">
        <v>23923.200000000001</v>
      </c>
      <c r="H51" s="100">
        <v>17</v>
      </c>
      <c r="I51" s="100">
        <v>14524.8</v>
      </c>
      <c r="J51" s="100">
        <v>20</v>
      </c>
      <c r="K51" s="100">
        <v>17088</v>
      </c>
      <c r="L51" s="100">
        <v>13</v>
      </c>
      <c r="M51" s="100">
        <v>11107.199999999999</v>
      </c>
      <c r="N51" s="100">
        <v>7</v>
      </c>
      <c r="O51" s="100">
        <v>5980.8</v>
      </c>
      <c r="P51" s="100">
        <v>8</v>
      </c>
      <c r="Q51" s="100">
        <v>6835.2</v>
      </c>
      <c r="R51" s="100">
        <v>12</v>
      </c>
      <c r="S51" s="100">
        <v>10252.799999999999</v>
      </c>
      <c r="T51" s="100">
        <v>28</v>
      </c>
      <c r="U51" s="100">
        <v>23923.200000000001</v>
      </c>
      <c r="V51" s="100">
        <v>16</v>
      </c>
      <c r="W51" s="100">
        <v>13670.4</v>
      </c>
      <c r="X51" s="100">
        <v>20</v>
      </c>
      <c r="Y51" s="100">
        <v>17088</v>
      </c>
      <c r="Z51" s="100">
        <v>17</v>
      </c>
      <c r="AA51" s="100">
        <v>14524.8</v>
      </c>
      <c r="AB51" s="100">
        <v>11</v>
      </c>
      <c r="AC51" s="100">
        <v>9398.4</v>
      </c>
      <c r="AD51" s="100">
        <v>17</v>
      </c>
      <c r="AE51" s="100">
        <v>14524.8</v>
      </c>
      <c r="AF51" s="100">
        <v>12</v>
      </c>
      <c r="AG51" s="100">
        <v>10252.799999999999</v>
      </c>
      <c r="AH51" s="100">
        <v>17</v>
      </c>
      <c r="AI51" s="100">
        <v>14524.8</v>
      </c>
      <c r="AJ51" s="100">
        <v>32</v>
      </c>
      <c r="AK51" s="100">
        <v>27340.799999999999</v>
      </c>
      <c r="AL51" s="100">
        <v>26</v>
      </c>
      <c r="AM51" s="100">
        <v>22214.399999999998</v>
      </c>
      <c r="AN51" s="100">
        <v>30</v>
      </c>
      <c r="AO51" s="100">
        <v>25632</v>
      </c>
      <c r="AP51" s="100">
        <v>26</v>
      </c>
      <c r="AQ51" s="100">
        <v>22214.399999999998</v>
      </c>
      <c r="AR51" s="100">
        <v>16</v>
      </c>
      <c r="AS51" s="100">
        <v>13670.4</v>
      </c>
      <c r="AT51" s="100">
        <v>14</v>
      </c>
      <c r="AU51" s="100">
        <v>11961.6</v>
      </c>
      <c r="AV51" s="100">
        <v>19</v>
      </c>
      <c r="AW51" s="100">
        <v>16233.6</v>
      </c>
      <c r="AX51" s="100">
        <v>19</v>
      </c>
      <c r="AY51" s="100">
        <v>16233.6</v>
      </c>
      <c r="AZ51" s="100">
        <v>6</v>
      </c>
      <c r="BA51" s="100">
        <v>5126.3999999999996</v>
      </c>
      <c r="BB51" s="100">
        <v>5</v>
      </c>
      <c r="BC51" s="100">
        <v>4272</v>
      </c>
      <c r="BD51" s="100">
        <v>7</v>
      </c>
      <c r="BE51" s="100">
        <v>5980.8</v>
      </c>
      <c r="BF51" s="100">
        <v>6</v>
      </c>
      <c r="BG51" s="100">
        <v>5126.3999999999996</v>
      </c>
      <c r="BH51" s="100">
        <v>9</v>
      </c>
      <c r="BI51" s="100">
        <v>7689.5999999999995</v>
      </c>
      <c r="BJ51" s="100">
        <v>8</v>
      </c>
      <c r="BK51" s="100">
        <v>6835.2</v>
      </c>
      <c r="BL51" s="100">
        <v>7</v>
      </c>
      <c r="BM51" s="100">
        <v>5980.8</v>
      </c>
      <c r="BN51" s="100">
        <v>13</v>
      </c>
      <c r="BO51" s="100">
        <v>11107.199999999999</v>
      </c>
      <c r="BP51" s="100">
        <v>10</v>
      </c>
      <c r="BQ51" s="100">
        <v>8544</v>
      </c>
      <c r="BR51" s="100">
        <v>10</v>
      </c>
      <c r="BS51" s="100">
        <v>8544</v>
      </c>
      <c r="BT51" s="100">
        <v>6</v>
      </c>
      <c r="BU51" s="100">
        <v>5126.3999999999996</v>
      </c>
      <c r="BV51" s="100">
        <v>6</v>
      </c>
      <c r="BW51" s="100">
        <v>5126.3999999999996</v>
      </c>
      <c r="BX51" s="100">
        <v>19</v>
      </c>
      <c r="BY51" s="100">
        <v>16233.6</v>
      </c>
      <c r="BZ51" s="100">
        <v>21</v>
      </c>
      <c r="CA51" s="100">
        <v>17942.399999999998</v>
      </c>
      <c r="CB51" s="100">
        <v>15</v>
      </c>
      <c r="CC51" s="100">
        <v>12816</v>
      </c>
      <c r="CD51" s="100">
        <v>16</v>
      </c>
      <c r="CE51" s="100">
        <v>13670.4</v>
      </c>
      <c r="CF51" s="100">
        <v>27</v>
      </c>
      <c r="CG51" s="100">
        <v>23068.799999999999</v>
      </c>
      <c r="CH51" s="100">
        <v>34</v>
      </c>
      <c r="CI51" s="100">
        <v>29049.599999999999</v>
      </c>
      <c r="CJ51" s="100">
        <v>20</v>
      </c>
      <c r="CK51" s="100">
        <v>17088</v>
      </c>
      <c r="CL51" s="100">
        <v>22</v>
      </c>
      <c r="CM51" s="100">
        <v>18796.8</v>
      </c>
      <c r="CN51" s="100">
        <v>42</v>
      </c>
      <c r="CO51" s="100">
        <v>35884.799999999996</v>
      </c>
      <c r="CP51" s="100">
        <v>35</v>
      </c>
      <c r="CQ51" s="100">
        <v>29904</v>
      </c>
      <c r="CR51" s="100">
        <v>34</v>
      </c>
      <c r="CS51" s="100">
        <v>29049.599999999999</v>
      </c>
      <c r="CT51" s="100">
        <v>41</v>
      </c>
      <c r="CU51" s="100">
        <v>35030.400000000001</v>
      </c>
    </row>
    <row r="52" spans="2:99">
      <c r="C52" s="99" t="s">
        <v>218</v>
      </c>
      <c r="D52" s="100">
        <v>26</v>
      </c>
      <c r="E52" s="100">
        <v>14040</v>
      </c>
      <c r="F52" s="100">
        <v>26</v>
      </c>
      <c r="G52" s="100">
        <v>14040</v>
      </c>
      <c r="H52" s="100">
        <v>18</v>
      </c>
      <c r="I52" s="100">
        <v>9720</v>
      </c>
      <c r="J52" s="100">
        <v>21</v>
      </c>
      <c r="K52" s="100">
        <v>11340</v>
      </c>
      <c r="L52" s="100">
        <v>13</v>
      </c>
      <c r="M52" s="100">
        <v>7020</v>
      </c>
      <c r="N52" s="100">
        <v>8</v>
      </c>
      <c r="O52" s="100">
        <v>4320</v>
      </c>
      <c r="P52" s="100">
        <v>7</v>
      </c>
      <c r="Q52" s="100">
        <v>3780</v>
      </c>
      <c r="R52" s="100">
        <v>13</v>
      </c>
      <c r="S52" s="100">
        <v>7020</v>
      </c>
      <c r="T52" s="100">
        <v>29</v>
      </c>
      <c r="U52" s="100">
        <v>15660</v>
      </c>
      <c r="V52" s="100">
        <v>16</v>
      </c>
      <c r="W52" s="100">
        <v>8640</v>
      </c>
      <c r="X52" s="100">
        <v>22</v>
      </c>
      <c r="Y52" s="100">
        <v>11880</v>
      </c>
      <c r="Z52" s="100">
        <v>18</v>
      </c>
      <c r="AA52" s="100">
        <v>9720</v>
      </c>
      <c r="AB52" s="100">
        <v>13</v>
      </c>
      <c r="AC52" s="100">
        <v>7020</v>
      </c>
      <c r="AD52" s="100">
        <v>17</v>
      </c>
      <c r="AE52" s="100">
        <v>9180</v>
      </c>
      <c r="AF52" s="100">
        <v>13</v>
      </c>
      <c r="AG52" s="100">
        <v>7020</v>
      </c>
      <c r="AH52" s="100">
        <v>18</v>
      </c>
      <c r="AI52" s="100">
        <v>9720</v>
      </c>
      <c r="AJ52" s="100">
        <v>31</v>
      </c>
      <c r="AK52" s="100">
        <v>16740</v>
      </c>
      <c r="AL52" s="100">
        <v>31</v>
      </c>
      <c r="AM52" s="100">
        <v>16740</v>
      </c>
      <c r="AN52" s="100">
        <v>33</v>
      </c>
      <c r="AO52" s="100">
        <v>17820</v>
      </c>
      <c r="AP52" s="100">
        <v>27</v>
      </c>
      <c r="AQ52" s="100">
        <v>14580</v>
      </c>
      <c r="AR52" s="100">
        <v>18</v>
      </c>
      <c r="AS52" s="100">
        <v>9720</v>
      </c>
      <c r="AT52" s="100">
        <v>16</v>
      </c>
      <c r="AU52" s="100">
        <v>8640</v>
      </c>
      <c r="AV52" s="100">
        <v>21</v>
      </c>
      <c r="AW52" s="100">
        <v>11340</v>
      </c>
      <c r="AX52" s="100">
        <v>23</v>
      </c>
      <c r="AY52" s="100">
        <v>12420</v>
      </c>
      <c r="AZ52" s="100">
        <v>6</v>
      </c>
      <c r="BA52" s="100">
        <v>3240</v>
      </c>
      <c r="BB52" s="100">
        <v>5</v>
      </c>
      <c r="BC52" s="100">
        <v>2700</v>
      </c>
      <c r="BD52" s="100">
        <v>8</v>
      </c>
      <c r="BE52" s="100">
        <v>4320</v>
      </c>
      <c r="BF52" s="100">
        <v>6</v>
      </c>
      <c r="BG52" s="100">
        <v>3240</v>
      </c>
      <c r="BH52" s="100">
        <v>10</v>
      </c>
      <c r="BI52" s="100">
        <v>5400</v>
      </c>
      <c r="BJ52" s="100">
        <v>9</v>
      </c>
      <c r="BK52" s="100">
        <v>4860</v>
      </c>
      <c r="BL52" s="100">
        <v>7</v>
      </c>
      <c r="BM52" s="100">
        <v>3780</v>
      </c>
      <c r="BN52" s="100">
        <v>12</v>
      </c>
      <c r="BO52" s="100">
        <v>6480</v>
      </c>
      <c r="BP52" s="100">
        <v>9</v>
      </c>
      <c r="BQ52" s="100">
        <v>4860</v>
      </c>
      <c r="BR52" s="100">
        <v>10</v>
      </c>
      <c r="BS52" s="100">
        <v>5400</v>
      </c>
      <c r="BT52" s="100">
        <v>6</v>
      </c>
      <c r="BU52" s="100">
        <v>3240</v>
      </c>
      <c r="BV52" s="100">
        <v>7</v>
      </c>
      <c r="BW52" s="100">
        <v>3780</v>
      </c>
      <c r="BX52" s="100">
        <v>19</v>
      </c>
      <c r="BY52" s="100">
        <v>10260</v>
      </c>
      <c r="BZ52" s="100">
        <v>23</v>
      </c>
      <c r="CA52" s="100">
        <v>12420</v>
      </c>
      <c r="CB52" s="100">
        <v>17</v>
      </c>
      <c r="CC52" s="100">
        <v>9180</v>
      </c>
      <c r="CD52" s="100">
        <v>18</v>
      </c>
      <c r="CE52" s="100">
        <v>9720</v>
      </c>
      <c r="CF52" s="100">
        <v>25</v>
      </c>
      <c r="CG52" s="100">
        <v>13500</v>
      </c>
      <c r="CH52" s="100">
        <v>35</v>
      </c>
      <c r="CI52" s="100">
        <v>18900</v>
      </c>
      <c r="CJ52" s="100">
        <v>18</v>
      </c>
      <c r="CK52" s="100">
        <v>9720</v>
      </c>
      <c r="CL52" s="100">
        <v>24</v>
      </c>
      <c r="CM52" s="100">
        <v>12960</v>
      </c>
      <c r="CN52" s="100">
        <v>49</v>
      </c>
      <c r="CO52" s="100">
        <v>26460</v>
      </c>
      <c r="CP52" s="100">
        <v>38</v>
      </c>
      <c r="CQ52" s="100">
        <v>20520</v>
      </c>
      <c r="CR52" s="100">
        <v>37</v>
      </c>
      <c r="CS52" s="100">
        <v>19980</v>
      </c>
      <c r="CT52" s="100">
        <v>45</v>
      </c>
      <c r="CU52" s="100">
        <v>24300</v>
      </c>
    </row>
    <row r="53" spans="2:99">
      <c r="C53" s="99" t="s">
        <v>219</v>
      </c>
      <c r="D53" s="100">
        <v>23</v>
      </c>
      <c r="E53" s="100">
        <v>9356.4</v>
      </c>
      <c r="F53" s="100">
        <v>29</v>
      </c>
      <c r="G53" s="100">
        <v>11797.2</v>
      </c>
      <c r="H53" s="100">
        <v>20</v>
      </c>
      <c r="I53" s="100">
        <v>8136</v>
      </c>
      <c r="J53" s="100">
        <v>23</v>
      </c>
      <c r="K53" s="100">
        <v>9356.4</v>
      </c>
      <c r="L53" s="100">
        <v>13</v>
      </c>
      <c r="M53" s="100">
        <v>5288.4000000000005</v>
      </c>
      <c r="N53" s="100">
        <v>8</v>
      </c>
      <c r="O53" s="100">
        <v>3254.4</v>
      </c>
      <c r="P53" s="100">
        <v>7</v>
      </c>
      <c r="Q53" s="100">
        <v>2847.6</v>
      </c>
      <c r="R53" s="100">
        <v>14</v>
      </c>
      <c r="S53" s="100">
        <v>5695.2</v>
      </c>
      <c r="T53" s="100">
        <v>25</v>
      </c>
      <c r="U53" s="100">
        <v>10170</v>
      </c>
      <c r="V53" s="100">
        <v>18</v>
      </c>
      <c r="W53" s="100">
        <v>7322.4000000000005</v>
      </c>
      <c r="X53" s="100">
        <v>22</v>
      </c>
      <c r="Y53" s="100">
        <v>8949.6</v>
      </c>
      <c r="Z53" s="100">
        <v>18</v>
      </c>
      <c r="AA53" s="100">
        <v>7322.4000000000005</v>
      </c>
      <c r="AB53" s="100">
        <v>13</v>
      </c>
      <c r="AC53" s="100">
        <v>5288.4000000000005</v>
      </c>
      <c r="AD53" s="100">
        <v>18</v>
      </c>
      <c r="AE53" s="100">
        <v>7322.4000000000005</v>
      </c>
      <c r="AF53" s="100">
        <v>14</v>
      </c>
      <c r="AG53" s="100">
        <v>5695.2</v>
      </c>
      <c r="AH53" s="100">
        <v>19</v>
      </c>
      <c r="AI53" s="100">
        <v>7729.2</v>
      </c>
      <c r="AJ53" s="100">
        <v>34</v>
      </c>
      <c r="AK53" s="100">
        <v>13831.2</v>
      </c>
      <c r="AL53" s="100">
        <v>30</v>
      </c>
      <c r="AM53" s="100">
        <v>12204</v>
      </c>
      <c r="AN53" s="100">
        <v>32</v>
      </c>
      <c r="AO53" s="100">
        <v>13017.6</v>
      </c>
      <c r="AP53" s="100">
        <v>28</v>
      </c>
      <c r="AQ53" s="100">
        <v>11390.4</v>
      </c>
      <c r="AR53" s="100">
        <v>18</v>
      </c>
      <c r="AS53" s="100">
        <v>7322.4000000000005</v>
      </c>
      <c r="AT53" s="100">
        <v>16</v>
      </c>
      <c r="AU53" s="100">
        <v>6508.8</v>
      </c>
      <c r="AV53" s="100">
        <v>23</v>
      </c>
      <c r="AW53" s="100">
        <v>9356.4</v>
      </c>
      <c r="AX53" s="100">
        <v>23</v>
      </c>
      <c r="AY53" s="100">
        <v>9356.4</v>
      </c>
      <c r="AZ53" s="100">
        <v>5</v>
      </c>
      <c r="BA53" s="100">
        <v>2034</v>
      </c>
      <c r="BB53" s="100">
        <v>5</v>
      </c>
      <c r="BC53" s="100">
        <v>2034</v>
      </c>
      <c r="BD53" s="100">
        <v>7</v>
      </c>
      <c r="BE53" s="100">
        <v>2847.6</v>
      </c>
      <c r="BF53" s="100">
        <v>6</v>
      </c>
      <c r="BG53" s="100">
        <v>2440.8000000000002</v>
      </c>
      <c r="BH53" s="100">
        <v>10</v>
      </c>
      <c r="BI53" s="100">
        <v>4068</v>
      </c>
      <c r="BJ53" s="100">
        <v>10</v>
      </c>
      <c r="BK53" s="100">
        <v>4068</v>
      </c>
      <c r="BL53" s="100">
        <v>7</v>
      </c>
      <c r="BM53" s="100">
        <v>2847.6</v>
      </c>
      <c r="BN53" s="100">
        <v>13</v>
      </c>
      <c r="BO53" s="100">
        <v>5288.4000000000005</v>
      </c>
      <c r="BP53" s="100">
        <v>9</v>
      </c>
      <c r="BQ53" s="100">
        <v>3661.2000000000003</v>
      </c>
      <c r="BR53" s="100">
        <v>9</v>
      </c>
      <c r="BS53" s="100">
        <v>3661.2000000000003</v>
      </c>
      <c r="BT53" s="100">
        <v>6</v>
      </c>
      <c r="BU53" s="100">
        <v>2440.8000000000002</v>
      </c>
      <c r="BV53" s="100">
        <v>7</v>
      </c>
      <c r="BW53" s="100">
        <v>2847.6</v>
      </c>
      <c r="BX53" s="100">
        <v>19</v>
      </c>
      <c r="BY53" s="100">
        <v>7729.2</v>
      </c>
      <c r="BZ53" s="100">
        <v>24</v>
      </c>
      <c r="CA53" s="100">
        <v>9763.2000000000007</v>
      </c>
      <c r="CB53" s="100">
        <v>18</v>
      </c>
      <c r="CC53" s="100">
        <v>7322.4000000000005</v>
      </c>
      <c r="CD53" s="100">
        <v>17</v>
      </c>
      <c r="CE53" s="100">
        <v>6915.6</v>
      </c>
      <c r="CF53" s="100">
        <v>27</v>
      </c>
      <c r="CG53" s="100">
        <v>10983.6</v>
      </c>
      <c r="CH53" s="100">
        <v>38</v>
      </c>
      <c r="CI53" s="100">
        <v>15458.4</v>
      </c>
      <c r="CJ53" s="100">
        <v>20</v>
      </c>
      <c r="CK53" s="100">
        <v>8136</v>
      </c>
      <c r="CL53" s="100">
        <v>25</v>
      </c>
      <c r="CM53" s="100">
        <v>10170</v>
      </c>
      <c r="CN53" s="100">
        <v>48</v>
      </c>
      <c r="CO53" s="100">
        <v>19526.400000000001</v>
      </c>
      <c r="CP53" s="100">
        <v>40</v>
      </c>
      <c r="CQ53" s="100">
        <v>16272</v>
      </c>
      <c r="CR53" s="100">
        <v>35</v>
      </c>
      <c r="CS53" s="100">
        <v>14238</v>
      </c>
      <c r="CT53" s="100">
        <v>45</v>
      </c>
      <c r="CU53" s="100">
        <v>18306</v>
      </c>
    </row>
    <row r="54" spans="2:99">
      <c r="C54" s="99" t="s">
        <v>220</v>
      </c>
      <c r="D54" s="100">
        <v>27</v>
      </c>
      <c r="E54" s="100">
        <v>9039.6</v>
      </c>
      <c r="F54" s="100">
        <v>28</v>
      </c>
      <c r="G54" s="100">
        <v>9374.4</v>
      </c>
      <c r="H54" s="100">
        <v>20</v>
      </c>
      <c r="I54" s="100">
        <v>6696</v>
      </c>
      <c r="J54" s="100">
        <v>21</v>
      </c>
      <c r="K54" s="100">
        <v>7030.8</v>
      </c>
      <c r="L54" s="100">
        <v>13</v>
      </c>
      <c r="M54" s="100">
        <v>4352.4000000000005</v>
      </c>
      <c r="N54" s="100">
        <v>8</v>
      </c>
      <c r="O54" s="100">
        <v>2678.4</v>
      </c>
      <c r="P54" s="100">
        <v>7</v>
      </c>
      <c r="Q54" s="100">
        <v>2343.6</v>
      </c>
      <c r="R54" s="100">
        <v>13</v>
      </c>
      <c r="S54" s="100">
        <v>4352.4000000000005</v>
      </c>
      <c r="T54" s="100">
        <v>28</v>
      </c>
      <c r="U54" s="100">
        <v>9374.4</v>
      </c>
      <c r="V54" s="100">
        <v>18</v>
      </c>
      <c r="W54" s="100">
        <v>6026.4000000000005</v>
      </c>
      <c r="X54" s="100">
        <v>24</v>
      </c>
      <c r="Y54" s="100">
        <v>8035.2000000000007</v>
      </c>
      <c r="Z54" s="100">
        <v>18</v>
      </c>
      <c r="AA54" s="100">
        <v>6026.4000000000005</v>
      </c>
      <c r="AB54" s="100">
        <v>14</v>
      </c>
      <c r="AC54" s="100">
        <v>4687.2</v>
      </c>
      <c r="AD54" s="100">
        <v>20</v>
      </c>
      <c r="AE54" s="100">
        <v>6696</v>
      </c>
      <c r="AF54" s="100">
        <v>13</v>
      </c>
      <c r="AG54" s="100">
        <v>4352.4000000000005</v>
      </c>
      <c r="AH54" s="100">
        <v>21</v>
      </c>
      <c r="AI54" s="100">
        <v>7030.8</v>
      </c>
      <c r="AJ54" s="100">
        <v>37</v>
      </c>
      <c r="AK54" s="100">
        <v>12387.6</v>
      </c>
      <c r="AL54" s="100">
        <v>32</v>
      </c>
      <c r="AM54" s="100">
        <v>10713.6</v>
      </c>
      <c r="AN54" s="100">
        <v>33</v>
      </c>
      <c r="AO54" s="100">
        <v>11048.4</v>
      </c>
      <c r="AP54" s="100">
        <v>25</v>
      </c>
      <c r="AQ54" s="100">
        <v>8370</v>
      </c>
      <c r="AR54" s="100">
        <v>17</v>
      </c>
      <c r="AS54" s="100">
        <v>5691.6</v>
      </c>
      <c r="AT54" s="100">
        <v>16</v>
      </c>
      <c r="AU54" s="100">
        <v>5356.8</v>
      </c>
      <c r="AV54" s="100">
        <v>21</v>
      </c>
      <c r="AW54" s="100">
        <v>7030.8</v>
      </c>
      <c r="AX54" s="100">
        <v>21</v>
      </c>
      <c r="AY54" s="100">
        <v>7030.8</v>
      </c>
      <c r="AZ54" s="100">
        <v>6</v>
      </c>
      <c r="BA54" s="100">
        <v>2008.8000000000002</v>
      </c>
      <c r="BB54" s="100">
        <v>5</v>
      </c>
      <c r="BC54" s="100">
        <v>1674</v>
      </c>
      <c r="BD54" s="100">
        <v>7</v>
      </c>
      <c r="BE54" s="100">
        <v>2343.6</v>
      </c>
      <c r="BF54" s="100">
        <v>7</v>
      </c>
      <c r="BG54" s="100">
        <v>2343.6</v>
      </c>
      <c r="BH54" s="100">
        <v>11</v>
      </c>
      <c r="BI54" s="100">
        <v>3682.8</v>
      </c>
      <c r="BJ54" s="100">
        <v>9</v>
      </c>
      <c r="BK54" s="100">
        <v>3013.2000000000003</v>
      </c>
      <c r="BL54" s="100">
        <v>7</v>
      </c>
      <c r="BM54" s="100">
        <v>2343.6</v>
      </c>
      <c r="BN54" s="100">
        <v>12</v>
      </c>
      <c r="BO54" s="100">
        <v>4017.6000000000004</v>
      </c>
      <c r="BP54" s="100">
        <v>10</v>
      </c>
      <c r="BQ54" s="100">
        <v>3348</v>
      </c>
      <c r="BR54" s="100">
        <v>10</v>
      </c>
      <c r="BS54" s="100">
        <v>3348</v>
      </c>
      <c r="BT54" s="100">
        <v>6</v>
      </c>
      <c r="BU54" s="100">
        <v>2008.8000000000002</v>
      </c>
      <c r="BV54" s="100">
        <v>7</v>
      </c>
      <c r="BW54" s="100">
        <v>2343.6</v>
      </c>
      <c r="BX54" s="100">
        <v>20</v>
      </c>
      <c r="BY54" s="100">
        <v>6696</v>
      </c>
      <c r="BZ54" s="100">
        <v>22</v>
      </c>
      <c r="CA54" s="100">
        <v>7365.6</v>
      </c>
      <c r="CB54" s="100">
        <v>17</v>
      </c>
      <c r="CC54" s="100">
        <v>5691.6</v>
      </c>
      <c r="CD54" s="100">
        <v>19</v>
      </c>
      <c r="CE54" s="100">
        <v>6361.2</v>
      </c>
      <c r="CF54" s="100">
        <v>25</v>
      </c>
      <c r="CG54" s="100">
        <v>8370</v>
      </c>
      <c r="CH54" s="100">
        <v>39</v>
      </c>
      <c r="CI54" s="100">
        <v>13057.2</v>
      </c>
      <c r="CJ54" s="100">
        <v>22</v>
      </c>
      <c r="CK54" s="100">
        <v>7365.6</v>
      </c>
      <c r="CL54" s="100">
        <v>23</v>
      </c>
      <c r="CM54" s="100">
        <v>7700.4000000000005</v>
      </c>
      <c r="CN54" s="100">
        <v>45</v>
      </c>
      <c r="CO54" s="100">
        <v>15066</v>
      </c>
      <c r="CP54" s="100">
        <v>37</v>
      </c>
      <c r="CQ54" s="100">
        <v>12387.6</v>
      </c>
      <c r="CR54" s="100">
        <v>41</v>
      </c>
      <c r="CS54" s="100">
        <v>13726.800000000001</v>
      </c>
      <c r="CT54" s="100">
        <v>42</v>
      </c>
      <c r="CU54" s="100">
        <v>14061.6</v>
      </c>
    </row>
    <row r="55" spans="2:99">
      <c r="C55" s="99" t="s">
        <v>221</v>
      </c>
      <c r="D55" s="100">
        <v>25</v>
      </c>
      <c r="E55" s="100">
        <v>16590</v>
      </c>
      <c r="F55" s="100">
        <v>25</v>
      </c>
      <c r="G55" s="100">
        <v>16590</v>
      </c>
      <c r="H55" s="100">
        <v>21</v>
      </c>
      <c r="I55" s="100">
        <v>13935.6</v>
      </c>
      <c r="J55" s="100">
        <v>20</v>
      </c>
      <c r="K55" s="100">
        <v>13272</v>
      </c>
      <c r="L55" s="100">
        <v>13</v>
      </c>
      <c r="M55" s="100">
        <v>8626.8000000000011</v>
      </c>
      <c r="N55" s="100">
        <v>8</v>
      </c>
      <c r="O55" s="100">
        <v>5308.8</v>
      </c>
      <c r="P55" s="100">
        <v>7</v>
      </c>
      <c r="Q55" s="100">
        <v>4645.2</v>
      </c>
      <c r="R55" s="100">
        <v>13</v>
      </c>
      <c r="S55" s="100">
        <v>8626.8000000000011</v>
      </c>
      <c r="T55" s="100">
        <v>28</v>
      </c>
      <c r="U55" s="100">
        <v>18580.8</v>
      </c>
      <c r="V55" s="100">
        <v>17</v>
      </c>
      <c r="W55" s="100">
        <v>11281.2</v>
      </c>
      <c r="X55" s="100">
        <v>20</v>
      </c>
      <c r="Y55" s="100">
        <v>13272</v>
      </c>
      <c r="Z55" s="100">
        <v>17</v>
      </c>
      <c r="AA55" s="100">
        <v>11281.2</v>
      </c>
      <c r="AB55" s="100">
        <v>12</v>
      </c>
      <c r="AC55" s="100">
        <v>7963.2000000000007</v>
      </c>
      <c r="AD55" s="100">
        <v>20</v>
      </c>
      <c r="AE55" s="100">
        <v>13272</v>
      </c>
      <c r="AF55" s="100">
        <v>13</v>
      </c>
      <c r="AG55" s="100">
        <v>8626.8000000000011</v>
      </c>
      <c r="AH55" s="100">
        <v>19</v>
      </c>
      <c r="AI55" s="100">
        <v>12608.4</v>
      </c>
      <c r="AJ55" s="100">
        <v>31</v>
      </c>
      <c r="AK55" s="100">
        <v>20571.600000000002</v>
      </c>
      <c r="AL55" s="100">
        <v>26</v>
      </c>
      <c r="AM55" s="100">
        <v>17253.600000000002</v>
      </c>
      <c r="AN55" s="100">
        <v>34</v>
      </c>
      <c r="AO55" s="100">
        <v>22562.400000000001</v>
      </c>
      <c r="AP55" s="100">
        <v>24</v>
      </c>
      <c r="AQ55" s="100">
        <v>15926.400000000001</v>
      </c>
      <c r="AR55" s="100">
        <v>17</v>
      </c>
      <c r="AS55" s="100">
        <v>11281.2</v>
      </c>
      <c r="AT55" s="100">
        <v>17</v>
      </c>
      <c r="AU55" s="100">
        <v>11281.2</v>
      </c>
      <c r="AV55" s="100">
        <v>21</v>
      </c>
      <c r="AW55" s="100">
        <v>13935.6</v>
      </c>
      <c r="AX55" s="100">
        <v>22</v>
      </c>
      <c r="AY55" s="100">
        <v>14599.2</v>
      </c>
      <c r="AZ55" s="100">
        <v>5</v>
      </c>
      <c r="BA55" s="100">
        <v>3318</v>
      </c>
      <c r="BB55" s="100">
        <v>5</v>
      </c>
      <c r="BC55" s="100">
        <v>3318</v>
      </c>
      <c r="BD55" s="100">
        <v>7</v>
      </c>
      <c r="BE55" s="100">
        <v>4645.2</v>
      </c>
      <c r="BF55" s="100">
        <v>6</v>
      </c>
      <c r="BG55" s="100">
        <v>3981.6000000000004</v>
      </c>
      <c r="BH55" s="100">
        <v>10</v>
      </c>
      <c r="BI55" s="100">
        <v>6636</v>
      </c>
      <c r="BJ55" s="100">
        <v>9</v>
      </c>
      <c r="BK55" s="100">
        <v>5972.4000000000005</v>
      </c>
      <c r="BL55" s="100">
        <v>7</v>
      </c>
      <c r="BM55" s="100">
        <v>4645.2</v>
      </c>
      <c r="BN55" s="100">
        <v>12</v>
      </c>
      <c r="BO55" s="100">
        <v>7963.2000000000007</v>
      </c>
      <c r="BP55" s="100">
        <v>9</v>
      </c>
      <c r="BQ55" s="100">
        <v>5972.4000000000005</v>
      </c>
      <c r="BR55" s="100">
        <v>9</v>
      </c>
      <c r="BS55" s="100">
        <v>5972.4000000000005</v>
      </c>
      <c r="BT55" s="100">
        <v>6</v>
      </c>
      <c r="BU55" s="100">
        <v>3981.6000000000004</v>
      </c>
      <c r="BV55" s="100">
        <v>7</v>
      </c>
      <c r="BW55" s="100">
        <v>4645.2</v>
      </c>
      <c r="BX55" s="100">
        <v>19</v>
      </c>
      <c r="BY55" s="100">
        <v>12608.4</v>
      </c>
      <c r="BZ55" s="100">
        <v>22</v>
      </c>
      <c r="CA55" s="100">
        <v>14599.2</v>
      </c>
      <c r="CB55" s="100">
        <v>17</v>
      </c>
      <c r="CC55" s="100">
        <v>11281.2</v>
      </c>
      <c r="CD55" s="100">
        <v>17</v>
      </c>
      <c r="CE55" s="100">
        <v>11281.2</v>
      </c>
      <c r="CF55" s="100">
        <v>24</v>
      </c>
      <c r="CG55" s="100">
        <v>15926.400000000001</v>
      </c>
      <c r="CH55" s="100">
        <v>38</v>
      </c>
      <c r="CI55" s="100">
        <v>25216.799999999999</v>
      </c>
      <c r="CJ55" s="100">
        <v>19</v>
      </c>
      <c r="CK55" s="100">
        <v>12608.4</v>
      </c>
      <c r="CL55" s="100">
        <v>22</v>
      </c>
      <c r="CM55" s="100">
        <v>14599.2</v>
      </c>
      <c r="CN55" s="100">
        <v>42</v>
      </c>
      <c r="CO55" s="100">
        <v>27871.200000000001</v>
      </c>
      <c r="CP55" s="100">
        <v>41</v>
      </c>
      <c r="CQ55" s="100">
        <v>27207.600000000002</v>
      </c>
      <c r="CR55" s="100">
        <v>34</v>
      </c>
      <c r="CS55" s="100">
        <v>22562.400000000001</v>
      </c>
      <c r="CT55" s="100">
        <v>44</v>
      </c>
      <c r="CU55" s="100">
        <v>29198.400000000001</v>
      </c>
    </row>
    <row r="56" spans="2:99">
      <c r="C56" s="99" t="s">
        <v>222</v>
      </c>
      <c r="D56" s="100">
        <v>24</v>
      </c>
      <c r="E56" s="100">
        <v>27619.199999999997</v>
      </c>
      <c r="F56" s="100">
        <v>26</v>
      </c>
      <c r="G56" s="100">
        <v>29920.799999999999</v>
      </c>
      <c r="H56" s="100">
        <v>17</v>
      </c>
      <c r="I56" s="100">
        <v>19563.599999999999</v>
      </c>
      <c r="J56" s="100">
        <v>22</v>
      </c>
      <c r="K56" s="100">
        <v>25317.599999999999</v>
      </c>
      <c r="L56" s="100">
        <v>12</v>
      </c>
      <c r="M56" s="100">
        <v>13809.599999999999</v>
      </c>
      <c r="N56" s="100">
        <v>7</v>
      </c>
      <c r="O56" s="100">
        <v>8055.5999999999995</v>
      </c>
      <c r="P56" s="100">
        <v>6</v>
      </c>
      <c r="Q56" s="100">
        <v>6904.7999999999993</v>
      </c>
      <c r="R56" s="100">
        <v>13</v>
      </c>
      <c r="S56" s="100">
        <v>14960.4</v>
      </c>
      <c r="T56" s="100">
        <v>25</v>
      </c>
      <c r="U56" s="100">
        <v>28770</v>
      </c>
      <c r="V56" s="100">
        <v>14</v>
      </c>
      <c r="W56" s="100">
        <v>16111.199999999999</v>
      </c>
      <c r="X56" s="100">
        <v>22</v>
      </c>
      <c r="Y56" s="100">
        <v>25317.599999999999</v>
      </c>
      <c r="Z56" s="100">
        <v>14</v>
      </c>
      <c r="AA56" s="100">
        <v>16111.199999999999</v>
      </c>
      <c r="AB56" s="100">
        <v>13</v>
      </c>
      <c r="AC56" s="100">
        <v>14960.4</v>
      </c>
      <c r="AD56" s="100">
        <v>19</v>
      </c>
      <c r="AE56" s="100">
        <v>21865.200000000001</v>
      </c>
      <c r="AF56" s="100">
        <v>11</v>
      </c>
      <c r="AG56" s="100">
        <v>12658.8</v>
      </c>
      <c r="AH56" s="100">
        <v>17</v>
      </c>
      <c r="AI56" s="100">
        <v>19563.599999999999</v>
      </c>
      <c r="AJ56" s="100">
        <v>29</v>
      </c>
      <c r="AK56" s="100">
        <v>33373.199999999997</v>
      </c>
      <c r="AL56" s="100">
        <v>27</v>
      </c>
      <c r="AM56" s="100">
        <v>31071.599999999999</v>
      </c>
      <c r="AN56" s="100">
        <v>32</v>
      </c>
      <c r="AO56" s="100">
        <v>36825.599999999999</v>
      </c>
      <c r="AP56" s="100">
        <v>23</v>
      </c>
      <c r="AQ56" s="100">
        <v>26468.399999999998</v>
      </c>
      <c r="AR56" s="100">
        <v>18</v>
      </c>
      <c r="AS56" s="100">
        <v>20714.399999999998</v>
      </c>
      <c r="AT56" s="100">
        <v>16</v>
      </c>
      <c r="AU56" s="100">
        <v>18412.8</v>
      </c>
      <c r="AV56" s="100">
        <v>20</v>
      </c>
      <c r="AW56" s="100">
        <v>23016</v>
      </c>
      <c r="AX56" s="100">
        <v>19</v>
      </c>
      <c r="AY56" s="100">
        <v>21865.200000000001</v>
      </c>
      <c r="AZ56" s="100">
        <v>5</v>
      </c>
      <c r="BA56" s="100">
        <v>5754</v>
      </c>
      <c r="BB56" s="100">
        <v>5</v>
      </c>
      <c r="BC56" s="100">
        <v>5754</v>
      </c>
      <c r="BD56" s="100">
        <v>7</v>
      </c>
      <c r="BE56" s="100">
        <v>8055.5999999999995</v>
      </c>
      <c r="BF56" s="100">
        <v>6</v>
      </c>
      <c r="BG56" s="100">
        <v>6904.7999999999993</v>
      </c>
      <c r="BH56" s="100">
        <v>9</v>
      </c>
      <c r="BI56" s="100">
        <v>10357.199999999999</v>
      </c>
      <c r="BJ56" s="100">
        <v>10</v>
      </c>
      <c r="BK56" s="100">
        <v>11508</v>
      </c>
      <c r="BL56" s="100">
        <v>7</v>
      </c>
      <c r="BM56" s="100">
        <v>8055.5999999999995</v>
      </c>
      <c r="BN56" s="100">
        <v>11</v>
      </c>
      <c r="BO56" s="100">
        <v>12658.8</v>
      </c>
      <c r="BP56" s="100">
        <v>9</v>
      </c>
      <c r="BQ56" s="100">
        <v>10357.199999999999</v>
      </c>
      <c r="BR56" s="100">
        <v>10</v>
      </c>
      <c r="BS56" s="100">
        <v>11508</v>
      </c>
      <c r="BT56" s="100">
        <v>6</v>
      </c>
      <c r="BU56" s="100">
        <v>6904.7999999999993</v>
      </c>
      <c r="BV56" s="100">
        <v>7</v>
      </c>
      <c r="BW56" s="100">
        <v>8055.5999999999995</v>
      </c>
      <c r="BX56" s="100">
        <v>16</v>
      </c>
      <c r="BY56" s="100">
        <v>18412.8</v>
      </c>
      <c r="BZ56" s="100">
        <v>22</v>
      </c>
      <c r="CA56" s="100">
        <v>25317.599999999999</v>
      </c>
      <c r="CB56" s="100">
        <v>17</v>
      </c>
      <c r="CC56" s="100">
        <v>19563.599999999999</v>
      </c>
      <c r="CD56" s="100">
        <v>16</v>
      </c>
      <c r="CE56" s="100">
        <v>18412.8</v>
      </c>
      <c r="CF56" s="100">
        <v>23</v>
      </c>
      <c r="CG56" s="100">
        <v>26468.399999999998</v>
      </c>
      <c r="CH56" s="100">
        <v>37</v>
      </c>
      <c r="CI56" s="100">
        <v>42579.6</v>
      </c>
      <c r="CJ56" s="100">
        <v>18</v>
      </c>
      <c r="CK56" s="100">
        <v>20714.399999999998</v>
      </c>
      <c r="CL56" s="100">
        <v>20</v>
      </c>
      <c r="CM56" s="100">
        <v>23016</v>
      </c>
      <c r="CN56" s="100">
        <v>46</v>
      </c>
      <c r="CO56" s="100">
        <v>52936.799999999996</v>
      </c>
      <c r="CP56" s="100">
        <v>39</v>
      </c>
      <c r="CQ56" s="100">
        <v>44881.2</v>
      </c>
      <c r="CR56" s="100">
        <v>37</v>
      </c>
      <c r="CS56" s="100">
        <v>42579.6</v>
      </c>
      <c r="CT56" s="100">
        <v>36</v>
      </c>
      <c r="CU56" s="100">
        <v>41428.799999999996</v>
      </c>
    </row>
    <row r="57" spans="2:99">
      <c r="C57" s="99" t="s">
        <v>223</v>
      </c>
      <c r="D57" s="100">
        <v>21</v>
      </c>
      <c r="E57" s="100">
        <v>29635.200000000001</v>
      </c>
      <c r="F57" s="100">
        <v>22</v>
      </c>
      <c r="G57" s="100">
        <v>31046.400000000001</v>
      </c>
      <c r="H57" s="100">
        <v>19</v>
      </c>
      <c r="I57" s="100">
        <v>26812.799999999999</v>
      </c>
      <c r="J57" s="100">
        <v>19</v>
      </c>
      <c r="K57" s="100">
        <v>26812.799999999999</v>
      </c>
      <c r="L57" s="100">
        <v>11</v>
      </c>
      <c r="M57" s="100">
        <v>15523.2</v>
      </c>
      <c r="N57" s="100">
        <v>7</v>
      </c>
      <c r="O57" s="100">
        <v>9878.4</v>
      </c>
      <c r="P57" s="100">
        <v>7</v>
      </c>
      <c r="Q57" s="100">
        <v>9878.4</v>
      </c>
      <c r="R57" s="100">
        <v>12</v>
      </c>
      <c r="S57" s="100">
        <v>16934.400000000001</v>
      </c>
      <c r="T57" s="100">
        <v>24</v>
      </c>
      <c r="U57" s="100">
        <v>33868.800000000003</v>
      </c>
      <c r="V57" s="100">
        <v>17</v>
      </c>
      <c r="W57" s="100">
        <v>23990.400000000001</v>
      </c>
      <c r="X57" s="100">
        <v>20</v>
      </c>
      <c r="Y57" s="100">
        <v>28224</v>
      </c>
      <c r="Z57" s="100">
        <v>15</v>
      </c>
      <c r="AA57" s="100">
        <v>21168</v>
      </c>
      <c r="AB57" s="100">
        <v>10</v>
      </c>
      <c r="AC57" s="100">
        <v>14112</v>
      </c>
      <c r="AD57" s="100">
        <v>18</v>
      </c>
      <c r="AE57" s="100">
        <v>25401.600000000002</v>
      </c>
      <c r="AF57" s="100">
        <v>11</v>
      </c>
      <c r="AG57" s="100">
        <v>15523.2</v>
      </c>
      <c r="AH57" s="100">
        <v>16</v>
      </c>
      <c r="AI57" s="100">
        <v>22579.200000000001</v>
      </c>
      <c r="AJ57" s="100">
        <v>29</v>
      </c>
      <c r="AK57" s="100">
        <v>40924.800000000003</v>
      </c>
      <c r="AL57" s="100">
        <v>27</v>
      </c>
      <c r="AM57" s="100">
        <v>38102.400000000001</v>
      </c>
      <c r="AN57" s="100">
        <v>26</v>
      </c>
      <c r="AO57" s="100">
        <v>36691.200000000004</v>
      </c>
      <c r="AP57" s="100">
        <v>24</v>
      </c>
      <c r="AQ57" s="100">
        <v>33868.800000000003</v>
      </c>
      <c r="AR57" s="100">
        <v>15</v>
      </c>
      <c r="AS57" s="100">
        <v>21168</v>
      </c>
      <c r="AT57" s="100">
        <v>15</v>
      </c>
      <c r="AU57" s="100">
        <v>21168</v>
      </c>
      <c r="AV57" s="100">
        <v>20</v>
      </c>
      <c r="AW57" s="100">
        <v>28224</v>
      </c>
      <c r="AX57" s="100">
        <v>18</v>
      </c>
      <c r="AY57" s="100">
        <v>25401.600000000002</v>
      </c>
      <c r="AZ57" s="100">
        <v>5</v>
      </c>
      <c r="BA57" s="100">
        <v>7056</v>
      </c>
      <c r="BB57" s="100">
        <v>5</v>
      </c>
      <c r="BC57" s="100">
        <v>7056</v>
      </c>
      <c r="BD57" s="100">
        <v>7</v>
      </c>
      <c r="BE57" s="100">
        <v>9878.4</v>
      </c>
      <c r="BF57" s="100">
        <v>5</v>
      </c>
      <c r="BG57" s="100">
        <v>7056</v>
      </c>
      <c r="BH57" s="100">
        <v>10</v>
      </c>
      <c r="BI57" s="100">
        <v>14112</v>
      </c>
      <c r="BJ57" s="100">
        <v>9</v>
      </c>
      <c r="BK57" s="100">
        <v>12700.800000000001</v>
      </c>
      <c r="BL57" s="100">
        <v>6</v>
      </c>
      <c r="BM57" s="100">
        <v>8467.2000000000007</v>
      </c>
      <c r="BN57" s="100">
        <v>11</v>
      </c>
      <c r="BO57" s="100">
        <v>15523.2</v>
      </c>
      <c r="BP57" s="100">
        <v>8</v>
      </c>
      <c r="BQ57" s="100">
        <v>11289.6</v>
      </c>
      <c r="BR57" s="100">
        <v>9</v>
      </c>
      <c r="BS57" s="100">
        <v>12700.800000000001</v>
      </c>
      <c r="BT57" s="100">
        <v>6</v>
      </c>
      <c r="BU57" s="100">
        <v>8467.2000000000007</v>
      </c>
      <c r="BV57" s="100">
        <v>7</v>
      </c>
      <c r="BW57" s="100">
        <v>9878.4</v>
      </c>
      <c r="BX57" s="100">
        <v>17</v>
      </c>
      <c r="BY57" s="100">
        <v>23990.400000000001</v>
      </c>
      <c r="BZ57" s="100">
        <v>20</v>
      </c>
      <c r="CA57" s="100">
        <v>28224</v>
      </c>
      <c r="CB57" s="100">
        <v>17</v>
      </c>
      <c r="CC57" s="100">
        <v>23990.400000000001</v>
      </c>
      <c r="CD57" s="100">
        <v>16</v>
      </c>
      <c r="CE57" s="100">
        <v>22579.200000000001</v>
      </c>
      <c r="CF57" s="100">
        <v>25</v>
      </c>
      <c r="CG57" s="100">
        <v>35280</v>
      </c>
      <c r="CH57" s="100">
        <v>34</v>
      </c>
      <c r="CI57" s="100">
        <v>47980.800000000003</v>
      </c>
      <c r="CJ57" s="100">
        <v>17</v>
      </c>
      <c r="CK57" s="100">
        <v>23990.400000000001</v>
      </c>
      <c r="CL57" s="100">
        <v>19</v>
      </c>
      <c r="CM57" s="100">
        <v>26812.799999999999</v>
      </c>
      <c r="CN57" s="100">
        <v>43</v>
      </c>
      <c r="CO57" s="100">
        <v>60681.599999999999</v>
      </c>
      <c r="CP57" s="100">
        <v>33</v>
      </c>
      <c r="CQ57" s="100">
        <v>46569.599999999999</v>
      </c>
      <c r="CR57" s="100">
        <v>30</v>
      </c>
      <c r="CS57" s="100">
        <v>42336</v>
      </c>
      <c r="CT57" s="100">
        <v>37</v>
      </c>
      <c r="CU57" s="100">
        <v>52214.400000000001</v>
      </c>
    </row>
    <row r="58" spans="2:99">
      <c r="C58" s="99" t="s">
        <v>224</v>
      </c>
      <c r="D58" s="100">
        <v>20</v>
      </c>
      <c r="E58" s="100">
        <v>23544</v>
      </c>
      <c r="F58" s="100">
        <v>23</v>
      </c>
      <c r="G58" s="100">
        <v>27075.600000000002</v>
      </c>
      <c r="H58" s="100">
        <v>17</v>
      </c>
      <c r="I58" s="100">
        <v>20012.400000000001</v>
      </c>
      <c r="J58" s="100">
        <v>21</v>
      </c>
      <c r="K58" s="100">
        <v>24721.200000000001</v>
      </c>
      <c r="L58" s="100">
        <v>12</v>
      </c>
      <c r="M58" s="100">
        <v>14126.400000000001</v>
      </c>
      <c r="N58" s="100">
        <v>7</v>
      </c>
      <c r="O58" s="100">
        <v>8240.4</v>
      </c>
      <c r="P58" s="100">
        <v>7</v>
      </c>
      <c r="Q58" s="100">
        <v>8240.4</v>
      </c>
      <c r="R58" s="100">
        <v>11</v>
      </c>
      <c r="S58" s="100">
        <v>12949.2</v>
      </c>
      <c r="T58" s="100">
        <v>27</v>
      </c>
      <c r="U58" s="100">
        <v>31784.400000000001</v>
      </c>
      <c r="V58" s="100">
        <v>15</v>
      </c>
      <c r="W58" s="100">
        <v>17658</v>
      </c>
      <c r="X58" s="100">
        <v>22</v>
      </c>
      <c r="Y58" s="100">
        <v>25898.400000000001</v>
      </c>
      <c r="Z58" s="100">
        <v>17</v>
      </c>
      <c r="AA58" s="100">
        <v>20012.400000000001</v>
      </c>
      <c r="AB58" s="100">
        <v>12</v>
      </c>
      <c r="AC58" s="100">
        <v>14126.400000000001</v>
      </c>
      <c r="AD58" s="100">
        <v>18</v>
      </c>
      <c r="AE58" s="100">
        <v>21189.600000000002</v>
      </c>
      <c r="AF58" s="100">
        <v>12</v>
      </c>
      <c r="AG58" s="100">
        <v>14126.400000000001</v>
      </c>
      <c r="AH58" s="100">
        <v>16</v>
      </c>
      <c r="AI58" s="100">
        <v>18835.2</v>
      </c>
      <c r="AJ58" s="100">
        <v>28</v>
      </c>
      <c r="AK58" s="100">
        <v>32961.599999999999</v>
      </c>
      <c r="AL58" s="100">
        <v>27</v>
      </c>
      <c r="AM58" s="100">
        <v>31784.400000000001</v>
      </c>
      <c r="AN58" s="100">
        <v>27</v>
      </c>
      <c r="AO58" s="100">
        <v>31784.400000000001</v>
      </c>
      <c r="AP58" s="100">
        <v>25</v>
      </c>
      <c r="AQ58" s="100">
        <v>29430</v>
      </c>
      <c r="AR58" s="100">
        <v>16</v>
      </c>
      <c r="AS58" s="100">
        <v>18835.2</v>
      </c>
      <c r="AT58" s="100">
        <v>15</v>
      </c>
      <c r="AU58" s="100">
        <v>17658</v>
      </c>
      <c r="AV58" s="100">
        <v>18</v>
      </c>
      <c r="AW58" s="100">
        <v>21189.600000000002</v>
      </c>
      <c r="AX58" s="100">
        <v>19</v>
      </c>
      <c r="AY58" s="100">
        <v>22366.799999999999</v>
      </c>
      <c r="AZ58" s="100">
        <v>5</v>
      </c>
      <c r="BA58" s="100">
        <v>5886</v>
      </c>
      <c r="BB58" s="100">
        <v>5</v>
      </c>
      <c r="BC58" s="100">
        <v>5886</v>
      </c>
      <c r="BD58" s="100">
        <v>7</v>
      </c>
      <c r="BE58" s="100">
        <v>8240.4</v>
      </c>
      <c r="BF58" s="100">
        <v>7</v>
      </c>
      <c r="BG58" s="100">
        <v>8240.4</v>
      </c>
      <c r="BH58" s="100">
        <v>9</v>
      </c>
      <c r="BI58" s="100">
        <v>10594.800000000001</v>
      </c>
      <c r="BJ58" s="100">
        <v>9</v>
      </c>
      <c r="BK58" s="100">
        <v>10594.800000000001</v>
      </c>
      <c r="BL58" s="100">
        <v>7</v>
      </c>
      <c r="BM58" s="100">
        <v>8240.4</v>
      </c>
      <c r="BN58" s="100">
        <v>11</v>
      </c>
      <c r="BO58" s="100">
        <v>12949.2</v>
      </c>
      <c r="BP58" s="100">
        <v>10</v>
      </c>
      <c r="BQ58" s="100">
        <v>11772</v>
      </c>
      <c r="BR58" s="100">
        <v>10</v>
      </c>
      <c r="BS58" s="100">
        <v>11772</v>
      </c>
      <c r="BT58" s="100">
        <v>6</v>
      </c>
      <c r="BU58" s="100">
        <v>7063.2000000000007</v>
      </c>
      <c r="BV58" s="100">
        <v>7</v>
      </c>
      <c r="BW58" s="100">
        <v>8240.4</v>
      </c>
      <c r="BX58" s="100">
        <v>16</v>
      </c>
      <c r="BY58" s="100">
        <v>18835.2</v>
      </c>
      <c r="BZ58" s="100">
        <v>20</v>
      </c>
      <c r="CA58" s="100">
        <v>23544</v>
      </c>
      <c r="CB58" s="100">
        <v>16</v>
      </c>
      <c r="CC58" s="100">
        <v>18835.2</v>
      </c>
      <c r="CD58" s="100">
        <v>15</v>
      </c>
      <c r="CE58" s="100">
        <v>17658</v>
      </c>
      <c r="CF58" s="100">
        <v>23</v>
      </c>
      <c r="CG58" s="100">
        <v>27075.600000000002</v>
      </c>
      <c r="CH58" s="100">
        <v>34</v>
      </c>
      <c r="CI58" s="100">
        <v>40024.800000000003</v>
      </c>
      <c r="CJ58" s="100">
        <v>19</v>
      </c>
      <c r="CK58" s="100">
        <v>22366.799999999999</v>
      </c>
      <c r="CL58" s="100">
        <v>22</v>
      </c>
      <c r="CM58" s="100">
        <v>25898.400000000001</v>
      </c>
      <c r="CN58" s="100">
        <v>41</v>
      </c>
      <c r="CO58" s="100">
        <v>48265.200000000004</v>
      </c>
      <c r="CP58" s="100">
        <v>36</v>
      </c>
      <c r="CQ58" s="100">
        <v>42379.200000000004</v>
      </c>
      <c r="CR58" s="100">
        <v>36</v>
      </c>
      <c r="CS58" s="100">
        <v>42379.200000000004</v>
      </c>
      <c r="CT58" s="100">
        <v>41</v>
      </c>
      <c r="CU58" s="100">
        <v>48265.200000000004</v>
      </c>
    </row>
    <row r="59" spans="2:99">
      <c r="C59" s="99" t="s">
        <v>225</v>
      </c>
      <c r="D59" s="100">
        <v>23</v>
      </c>
      <c r="E59" s="100">
        <v>6982.7999999999993</v>
      </c>
      <c r="F59" s="100">
        <v>30</v>
      </c>
      <c r="G59" s="100">
        <v>9107.9999999999982</v>
      </c>
      <c r="H59" s="100">
        <v>20</v>
      </c>
      <c r="I59" s="100">
        <v>6071.9999999999991</v>
      </c>
      <c r="J59" s="100">
        <v>21</v>
      </c>
      <c r="K59" s="100">
        <v>6375.5999999999995</v>
      </c>
      <c r="L59" s="100">
        <v>13</v>
      </c>
      <c r="M59" s="100">
        <v>3946.7999999999997</v>
      </c>
      <c r="N59" s="100">
        <v>9</v>
      </c>
      <c r="O59" s="100">
        <v>2732.3999999999996</v>
      </c>
      <c r="P59" s="100">
        <v>8</v>
      </c>
      <c r="Q59" s="100">
        <v>2428.7999999999997</v>
      </c>
      <c r="R59" s="100">
        <v>14</v>
      </c>
      <c r="S59" s="100">
        <v>4250.3999999999996</v>
      </c>
      <c r="T59" s="100">
        <v>28</v>
      </c>
      <c r="U59" s="100">
        <v>8500.7999999999993</v>
      </c>
      <c r="V59" s="100">
        <v>19</v>
      </c>
      <c r="W59" s="100">
        <v>5768.4</v>
      </c>
      <c r="X59" s="100">
        <v>25</v>
      </c>
      <c r="Y59" s="100">
        <v>7589.9999999999991</v>
      </c>
      <c r="Z59" s="100">
        <v>16</v>
      </c>
      <c r="AA59" s="100">
        <v>4857.5999999999995</v>
      </c>
      <c r="AB59" s="100">
        <v>13</v>
      </c>
      <c r="AC59" s="100">
        <v>3946.7999999999997</v>
      </c>
      <c r="AD59" s="100">
        <v>21</v>
      </c>
      <c r="AE59" s="100">
        <v>6375.5999999999995</v>
      </c>
      <c r="AF59" s="100">
        <v>14</v>
      </c>
      <c r="AG59" s="100">
        <v>4250.3999999999996</v>
      </c>
      <c r="AH59" s="100">
        <v>21</v>
      </c>
      <c r="AI59" s="100">
        <v>6375.5999999999995</v>
      </c>
      <c r="AJ59" s="100">
        <v>34</v>
      </c>
      <c r="AK59" s="100">
        <v>10322.4</v>
      </c>
      <c r="AL59" s="100">
        <v>30</v>
      </c>
      <c r="AM59" s="100">
        <v>9107.9999999999982</v>
      </c>
      <c r="AN59" s="100">
        <v>32</v>
      </c>
      <c r="AO59" s="100">
        <v>9715.1999999999989</v>
      </c>
      <c r="AP59" s="100">
        <v>25</v>
      </c>
      <c r="AQ59" s="100">
        <v>7589.9999999999991</v>
      </c>
      <c r="AR59" s="100">
        <v>17</v>
      </c>
      <c r="AS59" s="100">
        <v>5161.2</v>
      </c>
      <c r="AT59" s="100">
        <v>16</v>
      </c>
      <c r="AU59" s="100">
        <v>4857.5999999999995</v>
      </c>
      <c r="AV59" s="100">
        <v>23</v>
      </c>
      <c r="AW59" s="100">
        <v>6982.7999999999993</v>
      </c>
      <c r="AX59" s="100">
        <v>21</v>
      </c>
      <c r="AY59" s="100">
        <v>6375.5999999999995</v>
      </c>
      <c r="AZ59" s="100">
        <v>5</v>
      </c>
      <c r="BA59" s="100">
        <v>1517.9999999999998</v>
      </c>
      <c r="BB59" s="100">
        <v>5</v>
      </c>
      <c r="BC59" s="100">
        <v>1517.9999999999998</v>
      </c>
      <c r="BD59" s="100">
        <v>7</v>
      </c>
      <c r="BE59" s="100">
        <v>2125.1999999999998</v>
      </c>
      <c r="BF59" s="100">
        <v>7</v>
      </c>
      <c r="BG59" s="100">
        <v>2125.1999999999998</v>
      </c>
      <c r="BH59" s="100">
        <v>9</v>
      </c>
      <c r="BI59" s="100">
        <v>2732.3999999999996</v>
      </c>
      <c r="BJ59" s="100">
        <v>9</v>
      </c>
      <c r="BK59" s="100">
        <v>2732.3999999999996</v>
      </c>
      <c r="BL59" s="100">
        <v>7</v>
      </c>
      <c r="BM59" s="100">
        <v>2125.1999999999998</v>
      </c>
      <c r="BN59" s="100">
        <v>12</v>
      </c>
      <c r="BO59" s="100">
        <v>3643.2</v>
      </c>
      <c r="BP59" s="100">
        <v>11</v>
      </c>
      <c r="BQ59" s="100">
        <v>3339.5999999999995</v>
      </c>
      <c r="BR59" s="100">
        <v>10</v>
      </c>
      <c r="BS59" s="100">
        <v>3035.9999999999995</v>
      </c>
      <c r="BT59" s="100">
        <v>6</v>
      </c>
      <c r="BU59" s="100">
        <v>1821.6</v>
      </c>
      <c r="BV59" s="100">
        <v>8</v>
      </c>
      <c r="BW59" s="100">
        <v>2428.7999999999997</v>
      </c>
      <c r="BX59" s="100">
        <v>21</v>
      </c>
      <c r="BY59" s="100">
        <v>6375.5999999999995</v>
      </c>
      <c r="BZ59" s="100">
        <v>24</v>
      </c>
      <c r="CA59" s="100">
        <v>7286.4</v>
      </c>
      <c r="CB59" s="100">
        <v>19</v>
      </c>
      <c r="CC59" s="100">
        <v>5768.4</v>
      </c>
      <c r="CD59" s="100">
        <v>16</v>
      </c>
      <c r="CE59" s="100">
        <v>4857.5999999999995</v>
      </c>
      <c r="CF59" s="100">
        <v>25</v>
      </c>
      <c r="CG59" s="100">
        <v>7589.9999999999991</v>
      </c>
      <c r="CH59" s="100">
        <v>43</v>
      </c>
      <c r="CI59" s="100">
        <v>13054.8</v>
      </c>
      <c r="CJ59" s="100">
        <v>18</v>
      </c>
      <c r="CK59" s="100">
        <v>5464.7999999999993</v>
      </c>
      <c r="CL59" s="100">
        <v>24</v>
      </c>
      <c r="CM59" s="100">
        <v>7286.4</v>
      </c>
      <c r="CN59" s="100">
        <v>48</v>
      </c>
      <c r="CO59" s="100">
        <v>14572.8</v>
      </c>
      <c r="CP59" s="100">
        <v>38</v>
      </c>
      <c r="CQ59" s="100">
        <v>11536.8</v>
      </c>
      <c r="CR59" s="100">
        <v>42</v>
      </c>
      <c r="CS59" s="100">
        <v>12751.199999999999</v>
      </c>
      <c r="CT59" s="100">
        <v>41</v>
      </c>
      <c r="CU59" s="100">
        <v>12447.599999999999</v>
      </c>
    </row>
    <row r="60" spans="2:99">
      <c r="C60" s="99" t="s">
        <v>226</v>
      </c>
      <c r="D60" s="100">
        <v>22</v>
      </c>
      <c r="E60" s="100">
        <v>14335.2</v>
      </c>
      <c r="F60" s="100">
        <v>26</v>
      </c>
      <c r="G60" s="100">
        <v>16941.600000000002</v>
      </c>
      <c r="H60" s="100">
        <v>18</v>
      </c>
      <c r="I60" s="100">
        <v>11728.800000000001</v>
      </c>
      <c r="J60" s="100">
        <v>23</v>
      </c>
      <c r="K60" s="100">
        <v>14986.800000000001</v>
      </c>
      <c r="L60" s="100">
        <v>13</v>
      </c>
      <c r="M60" s="100">
        <v>8470.8000000000011</v>
      </c>
      <c r="N60" s="100">
        <v>7</v>
      </c>
      <c r="O60" s="100">
        <v>4561.2</v>
      </c>
      <c r="P60" s="100">
        <v>8</v>
      </c>
      <c r="Q60" s="100">
        <v>5212.8</v>
      </c>
      <c r="R60" s="100">
        <v>13</v>
      </c>
      <c r="S60" s="100">
        <v>8470.8000000000011</v>
      </c>
      <c r="T60" s="100">
        <v>28</v>
      </c>
      <c r="U60" s="100">
        <v>18244.8</v>
      </c>
      <c r="V60" s="100">
        <v>16</v>
      </c>
      <c r="W60" s="100">
        <v>10425.6</v>
      </c>
      <c r="X60" s="100">
        <v>20</v>
      </c>
      <c r="Y60" s="100">
        <v>13032</v>
      </c>
      <c r="Z60" s="100">
        <v>16</v>
      </c>
      <c r="AA60" s="100">
        <v>10425.6</v>
      </c>
      <c r="AB60" s="100">
        <v>13</v>
      </c>
      <c r="AC60" s="100">
        <v>8470.8000000000011</v>
      </c>
      <c r="AD60" s="100">
        <v>20</v>
      </c>
      <c r="AE60" s="100">
        <v>13032</v>
      </c>
      <c r="AF60" s="100">
        <v>14</v>
      </c>
      <c r="AG60" s="100">
        <v>9122.4</v>
      </c>
      <c r="AH60" s="100">
        <v>20</v>
      </c>
      <c r="AI60" s="100">
        <v>13032</v>
      </c>
      <c r="AJ60" s="100">
        <v>33</v>
      </c>
      <c r="AK60" s="100">
        <v>21502.799999999999</v>
      </c>
      <c r="AL60" s="100">
        <v>27</v>
      </c>
      <c r="AM60" s="100">
        <v>17593.2</v>
      </c>
      <c r="AN60" s="100">
        <v>30</v>
      </c>
      <c r="AO60" s="100">
        <v>19548</v>
      </c>
      <c r="AP60" s="100">
        <v>25</v>
      </c>
      <c r="AQ60" s="100">
        <v>16290</v>
      </c>
      <c r="AR60" s="100">
        <v>18</v>
      </c>
      <c r="AS60" s="100">
        <v>11728.800000000001</v>
      </c>
      <c r="AT60" s="100">
        <v>16</v>
      </c>
      <c r="AU60" s="100">
        <v>10425.6</v>
      </c>
      <c r="AV60" s="100">
        <v>19</v>
      </c>
      <c r="AW60" s="100">
        <v>12380.4</v>
      </c>
      <c r="AX60" s="100">
        <v>20</v>
      </c>
      <c r="AY60" s="100">
        <v>13032</v>
      </c>
      <c r="AZ60" s="100">
        <v>5</v>
      </c>
      <c r="BA60" s="100">
        <v>3258</v>
      </c>
      <c r="BB60" s="100">
        <v>5</v>
      </c>
      <c r="BC60" s="100">
        <v>3258</v>
      </c>
      <c r="BD60" s="100">
        <v>7</v>
      </c>
      <c r="BE60" s="100">
        <v>4561.2</v>
      </c>
      <c r="BF60" s="100">
        <v>6</v>
      </c>
      <c r="BG60" s="100">
        <v>3909.6000000000004</v>
      </c>
      <c r="BH60" s="100">
        <v>11</v>
      </c>
      <c r="BI60" s="100">
        <v>7167.6</v>
      </c>
      <c r="BJ60" s="100">
        <v>9</v>
      </c>
      <c r="BK60" s="100">
        <v>5864.4000000000005</v>
      </c>
      <c r="BL60" s="100">
        <v>7</v>
      </c>
      <c r="BM60" s="100">
        <v>4561.2</v>
      </c>
      <c r="BN60" s="100">
        <v>12</v>
      </c>
      <c r="BO60" s="100">
        <v>7819.2000000000007</v>
      </c>
      <c r="BP60" s="100">
        <v>9</v>
      </c>
      <c r="BQ60" s="100">
        <v>5864.4000000000005</v>
      </c>
      <c r="BR60" s="100">
        <v>10</v>
      </c>
      <c r="BS60" s="100">
        <v>6516</v>
      </c>
      <c r="BT60" s="100">
        <v>7</v>
      </c>
      <c r="BU60" s="100">
        <v>4561.2</v>
      </c>
      <c r="BV60" s="100">
        <v>7</v>
      </c>
      <c r="BW60" s="100">
        <v>4561.2</v>
      </c>
      <c r="BX60" s="100">
        <v>17</v>
      </c>
      <c r="BY60" s="100">
        <v>11077.2</v>
      </c>
      <c r="BZ60" s="100">
        <v>22</v>
      </c>
      <c r="CA60" s="100">
        <v>14335.2</v>
      </c>
      <c r="CB60" s="100">
        <v>16</v>
      </c>
      <c r="CC60" s="100">
        <v>10425.6</v>
      </c>
      <c r="CD60" s="100">
        <v>17</v>
      </c>
      <c r="CE60" s="100">
        <v>11077.2</v>
      </c>
      <c r="CF60" s="100">
        <v>25</v>
      </c>
      <c r="CG60" s="100">
        <v>16290</v>
      </c>
      <c r="CH60" s="100">
        <v>39</v>
      </c>
      <c r="CI60" s="100">
        <v>25412.400000000001</v>
      </c>
      <c r="CJ60" s="100">
        <v>20</v>
      </c>
      <c r="CK60" s="100">
        <v>13032</v>
      </c>
      <c r="CL60" s="100">
        <v>21</v>
      </c>
      <c r="CM60" s="100">
        <v>13683.6</v>
      </c>
      <c r="CN60" s="100">
        <v>45</v>
      </c>
      <c r="CO60" s="100">
        <v>29322</v>
      </c>
      <c r="CP60" s="100">
        <v>41</v>
      </c>
      <c r="CQ60" s="100">
        <v>26715.600000000002</v>
      </c>
      <c r="CR60" s="100">
        <v>38</v>
      </c>
      <c r="CS60" s="100">
        <v>24760.799999999999</v>
      </c>
      <c r="CT60" s="100">
        <v>38</v>
      </c>
      <c r="CU60" s="100">
        <v>24760.799999999999</v>
      </c>
    </row>
    <row r="61" spans="2:99">
      <c r="C61" s="99" t="s">
        <v>227</v>
      </c>
      <c r="D61" s="100">
        <v>24</v>
      </c>
      <c r="E61" s="100">
        <v>22838.399999999998</v>
      </c>
      <c r="F61" s="100">
        <v>24</v>
      </c>
      <c r="G61" s="100">
        <v>22838.399999999998</v>
      </c>
      <c r="H61" s="100">
        <v>16</v>
      </c>
      <c r="I61" s="100">
        <v>15225.599999999999</v>
      </c>
      <c r="J61" s="100">
        <v>19</v>
      </c>
      <c r="K61" s="100">
        <v>18080.399999999998</v>
      </c>
      <c r="L61" s="100">
        <v>12</v>
      </c>
      <c r="M61" s="100">
        <v>11419.199999999999</v>
      </c>
      <c r="N61" s="100">
        <v>7</v>
      </c>
      <c r="O61" s="100">
        <v>6661.1999999999989</v>
      </c>
      <c r="P61" s="100">
        <v>7</v>
      </c>
      <c r="Q61" s="100">
        <v>6661.1999999999989</v>
      </c>
      <c r="R61" s="100">
        <v>12</v>
      </c>
      <c r="S61" s="100">
        <v>11419.199999999999</v>
      </c>
      <c r="T61" s="100">
        <v>27</v>
      </c>
      <c r="U61" s="100">
        <v>25693.199999999997</v>
      </c>
      <c r="V61" s="100">
        <v>15</v>
      </c>
      <c r="W61" s="100">
        <v>14273.999999999998</v>
      </c>
      <c r="X61" s="100">
        <v>20</v>
      </c>
      <c r="Y61" s="100">
        <v>19032</v>
      </c>
      <c r="Z61" s="100">
        <v>16</v>
      </c>
      <c r="AA61" s="100">
        <v>15225.599999999999</v>
      </c>
      <c r="AB61" s="100">
        <v>12</v>
      </c>
      <c r="AC61" s="100">
        <v>11419.199999999999</v>
      </c>
      <c r="AD61" s="100">
        <v>18</v>
      </c>
      <c r="AE61" s="100">
        <v>17128.8</v>
      </c>
      <c r="AF61" s="100">
        <v>11</v>
      </c>
      <c r="AG61" s="100">
        <v>10467.599999999999</v>
      </c>
      <c r="AH61" s="100">
        <v>17</v>
      </c>
      <c r="AI61" s="100">
        <v>16177.199999999999</v>
      </c>
      <c r="AJ61" s="100">
        <v>31</v>
      </c>
      <c r="AK61" s="100">
        <v>29499.599999999999</v>
      </c>
      <c r="AL61" s="100">
        <v>25</v>
      </c>
      <c r="AM61" s="100">
        <v>23789.999999999996</v>
      </c>
      <c r="AN61" s="100">
        <v>30</v>
      </c>
      <c r="AO61" s="100">
        <v>28547.999999999996</v>
      </c>
      <c r="AP61" s="100">
        <v>23</v>
      </c>
      <c r="AQ61" s="100">
        <v>21886.799999999999</v>
      </c>
      <c r="AR61" s="100">
        <v>17</v>
      </c>
      <c r="AS61" s="100">
        <v>16177.199999999999</v>
      </c>
      <c r="AT61" s="100">
        <v>15</v>
      </c>
      <c r="AU61" s="100">
        <v>14273.999999999998</v>
      </c>
      <c r="AV61" s="100">
        <v>18</v>
      </c>
      <c r="AW61" s="100">
        <v>17128.8</v>
      </c>
      <c r="AX61" s="100">
        <v>22</v>
      </c>
      <c r="AY61" s="100">
        <v>20935.199999999997</v>
      </c>
      <c r="AZ61" s="100">
        <v>5</v>
      </c>
      <c r="BA61" s="100">
        <v>4758</v>
      </c>
      <c r="BB61" s="100">
        <v>5</v>
      </c>
      <c r="BC61" s="100">
        <v>4758</v>
      </c>
      <c r="BD61" s="100">
        <v>6</v>
      </c>
      <c r="BE61" s="100">
        <v>5709.5999999999995</v>
      </c>
      <c r="BF61" s="100">
        <v>6</v>
      </c>
      <c r="BG61" s="100">
        <v>5709.5999999999995</v>
      </c>
      <c r="BH61" s="100">
        <v>9</v>
      </c>
      <c r="BI61" s="100">
        <v>8564.4</v>
      </c>
      <c r="BJ61" s="100">
        <v>10</v>
      </c>
      <c r="BK61" s="100">
        <v>9516</v>
      </c>
      <c r="BL61" s="100">
        <v>7</v>
      </c>
      <c r="BM61" s="100">
        <v>6661.1999999999989</v>
      </c>
      <c r="BN61" s="100">
        <v>11</v>
      </c>
      <c r="BO61" s="100">
        <v>10467.599999999999</v>
      </c>
      <c r="BP61" s="100">
        <v>9</v>
      </c>
      <c r="BQ61" s="100">
        <v>8564.4</v>
      </c>
      <c r="BR61" s="100">
        <v>10</v>
      </c>
      <c r="BS61" s="100">
        <v>9516</v>
      </c>
      <c r="BT61" s="100">
        <v>6</v>
      </c>
      <c r="BU61" s="100">
        <v>5709.5999999999995</v>
      </c>
      <c r="BV61" s="100">
        <v>7</v>
      </c>
      <c r="BW61" s="100">
        <v>6661.1999999999989</v>
      </c>
      <c r="BX61" s="100">
        <v>18</v>
      </c>
      <c r="BY61" s="100">
        <v>17128.8</v>
      </c>
      <c r="BZ61" s="100">
        <v>23</v>
      </c>
      <c r="CA61" s="100">
        <v>21886.799999999999</v>
      </c>
      <c r="CB61" s="100">
        <v>16</v>
      </c>
      <c r="CC61" s="100">
        <v>15225.599999999999</v>
      </c>
      <c r="CD61" s="100">
        <v>16</v>
      </c>
      <c r="CE61" s="100">
        <v>15225.599999999999</v>
      </c>
      <c r="CF61" s="100">
        <v>27</v>
      </c>
      <c r="CG61" s="100">
        <v>25693.199999999997</v>
      </c>
      <c r="CH61" s="100">
        <v>36</v>
      </c>
      <c r="CI61" s="100">
        <v>34257.599999999999</v>
      </c>
      <c r="CJ61" s="100">
        <v>18</v>
      </c>
      <c r="CK61" s="100">
        <v>17128.8</v>
      </c>
      <c r="CL61" s="100">
        <v>22</v>
      </c>
      <c r="CM61" s="100">
        <v>20935.199999999997</v>
      </c>
      <c r="CN61" s="100">
        <v>47</v>
      </c>
      <c r="CO61" s="100">
        <v>44725.2</v>
      </c>
      <c r="CP61" s="100">
        <v>38</v>
      </c>
      <c r="CQ61" s="100">
        <v>36160.799999999996</v>
      </c>
      <c r="CR61" s="100">
        <v>38</v>
      </c>
      <c r="CS61" s="100">
        <v>36160.799999999996</v>
      </c>
      <c r="CT61" s="100">
        <v>40</v>
      </c>
      <c r="CU61" s="100">
        <v>38064</v>
      </c>
    </row>
    <row r="62" spans="2:99">
      <c r="C62" s="99" t="s">
        <v>228</v>
      </c>
      <c r="D62" s="100">
        <v>22</v>
      </c>
      <c r="E62" s="100">
        <v>37514.400000000001</v>
      </c>
      <c r="F62" s="100">
        <v>24</v>
      </c>
      <c r="G62" s="100">
        <v>40924.800000000003</v>
      </c>
      <c r="H62" s="100">
        <v>18</v>
      </c>
      <c r="I62" s="100">
        <v>30693.600000000002</v>
      </c>
      <c r="J62" s="100">
        <v>20</v>
      </c>
      <c r="K62" s="100">
        <v>34104</v>
      </c>
      <c r="L62" s="100">
        <v>12</v>
      </c>
      <c r="M62" s="100">
        <v>20462.400000000001</v>
      </c>
      <c r="N62" s="100">
        <v>6</v>
      </c>
      <c r="O62" s="100">
        <v>10231.200000000001</v>
      </c>
      <c r="P62" s="100">
        <v>6</v>
      </c>
      <c r="Q62" s="100">
        <v>10231.200000000001</v>
      </c>
      <c r="R62" s="100">
        <v>11</v>
      </c>
      <c r="S62" s="100">
        <v>18757.2</v>
      </c>
      <c r="T62" s="100">
        <v>24</v>
      </c>
      <c r="U62" s="100">
        <v>40924.800000000003</v>
      </c>
      <c r="V62" s="100">
        <v>16</v>
      </c>
      <c r="W62" s="100">
        <v>27283.200000000001</v>
      </c>
      <c r="X62" s="100">
        <v>21</v>
      </c>
      <c r="Y62" s="100">
        <v>35809.200000000004</v>
      </c>
      <c r="Z62" s="100">
        <v>15</v>
      </c>
      <c r="AA62" s="100">
        <v>25578</v>
      </c>
      <c r="AB62" s="100">
        <v>11</v>
      </c>
      <c r="AC62" s="100">
        <v>18757.2</v>
      </c>
      <c r="AD62" s="100">
        <v>15</v>
      </c>
      <c r="AE62" s="100">
        <v>25578</v>
      </c>
      <c r="AF62" s="100">
        <v>12</v>
      </c>
      <c r="AG62" s="100">
        <v>20462.400000000001</v>
      </c>
      <c r="AH62" s="100">
        <v>15</v>
      </c>
      <c r="AI62" s="100">
        <v>25578</v>
      </c>
      <c r="AJ62" s="100">
        <v>26</v>
      </c>
      <c r="AK62" s="100">
        <v>44335.200000000004</v>
      </c>
      <c r="AL62" s="100">
        <v>22</v>
      </c>
      <c r="AM62" s="100">
        <v>37514.400000000001</v>
      </c>
      <c r="AN62" s="100">
        <v>27</v>
      </c>
      <c r="AO62" s="100">
        <v>46040.4</v>
      </c>
      <c r="AP62" s="100">
        <v>21</v>
      </c>
      <c r="AQ62" s="100">
        <v>35809.200000000004</v>
      </c>
      <c r="AR62" s="100">
        <v>16</v>
      </c>
      <c r="AS62" s="100">
        <v>27283.200000000001</v>
      </c>
      <c r="AT62" s="100">
        <v>13</v>
      </c>
      <c r="AU62" s="100">
        <v>22167.600000000002</v>
      </c>
      <c r="AV62" s="100">
        <v>20</v>
      </c>
      <c r="AW62" s="100">
        <v>34104</v>
      </c>
      <c r="AX62" s="100">
        <v>17</v>
      </c>
      <c r="AY62" s="100">
        <v>28988.400000000001</v>
      </c>
      <c r="AZ62" s="100">
        <v>5</v>
      </c>
      <c r="BA62" s="100">
        <v>8526</v>
      </c>
      <c r="BB62" s="100">
        <v>5</v>
      </c>
      <c r="BC62" s="100">
        <v>8526</v>
      </c>
      <c r="BD62" s="100">
        <v>6</v>
      </c>
      <c r="BE62" s="100">
        <v>10231.200000000001</v>
      </c>
      <c r="BF62" s="100">
        <v>6</v>
      </c>
      <c r="BG62" s="100">
        <v>10231.200000000001</v>
      </c>
      <c r="BH62" s="100">
        <v>9</v>
      </c>
      <c r="BI62" s="100">
        <v>15346.800000000001</v>
      </c>
      <c r="BJ62" s="100">
        <v>9</v>
      </c>
      <c r="BK62" s="100">
        <v>15346.800000000001</v>
      </c>
      <c r="BL62" s="100">
        <v>6</v>
      </c>
      <c r="BM62" s="100">
        <v>10231.200000000001</v>
      </c>
      <c r="BN62" s="100">
        <v>11</v>
      </c>
      <c r="BO62" s="100">
        <v>18757.2</v>
      </c>
      <c r="BP62" s="100">
        <v>8</v>
      </c>
      <c r="BQ62" s="100">
        <v>13641.6</v>
      </c>
      <c r="BR62" s="100">
        <v>9</v>
      </c>
      <c r="BS62" s="100">
        <v>15346.800000000001</v>
      </c>
      <c r="BT62" s="100">
        <v>6</v>
      </c>
      <c r="BU62" s="100">
        <v>10231.200000000001</v>
      </c>
      <c r="BV62" s="100">
        <v>6</v>
      </c>
      <c r="BW62" s="100">
        <v>10231.200000000001</v>
      </c>
      <c r="BX62" s="100">
        <v>17</v>
      </c>
      <c r="BY62" s="100">
        <v>28988.400000000001</v>
      </c>
      <c r="BZ62" s="100">
        <v>21</v>
      </c>
      <c r="CA62" s="100">
        <v>35809.200000000004</v>
      </c>
      <c r="CB62" s="100">
        <v>15</v>
      </c>
      <c r="CC62" s="100">
        <v>25578</v>
      </c>
      <c r="CD62" s="100">
        <v>16</v>
      </c>
      <c r="CE62" s="100">
        <v>27283.200000000001</v>
      </c>
      <c r="CF62" s="100">
        <v>23</v>
      </c>
      <c r="CG62" s="100">
        <v>39219.599999999999</v>
      </c>
      <c r="CH62" s="100">
        <v>33</v>
      </c>
      <c r="CI62" s="100">
        <v>56271.6</v>
      </c>
      <c r="CJ62" s="100">
        <v>16</v>
      </c>
      <c r="CK62" s="100">
        <v>27283.200000000001</v>
      </c>
      <c r="CL62" s="100">
        <v>21</v>
      </c>
      <c r="CM62" s="100">
        <v>35809.200000000004</v>
      </c>
      <c r="CN62" s="100">
        <v>41</v>
      </c>
      <c r="CO62" s="100">
        <v>69913.2</v>
      </c>
      <c r="CP62" s="100">
        <v>31</v>
      </c>
      <c r="CQ62" s="100">
        <v>52861.200000000004</v>
      </c>
      <c r="CR62" s="100">
        <v>32</v>
      </c>
      <c r="CS62" s="100">
        <v>54566.400000000001</v>
      </c>
      <c r="CT62" s="100">
        <v>38</v>
      </c>
      <c r="CU62" s="100">
        <v>64797.599999999999</v>
      </c>
    </row>
    <row r="63" spans="2:99">
      <c r="C63" s="99" t="s">
        <v>229</v>
      </c>
      <c r="D63" s="100">
        <v>22</v>
      </c>
      <c r="E63" s="100">
        <v>17503.2</v>
      </c>
      <c r="F63" s="100">
        <v>25</v>
      </c>
      <c r="G63" s="100">
        <v>19890</v>
      </c>
      <c r="H63" s="100">
        <v>20</v>
      </c>
      <c r="I63" s="100">
        <v>15912</v>
      </c>
      <c r="J63" s="100">
        <v>23</v>
      </c>
      <c r="K63" s="100">
        <v>18298.8</v>
      </c>
      <c r="L63" s="100">
        <v>13</v>
      </c>
      <c r="M63" s="100">
        <v>10342.800000000001</v>
      </c>
      <c r="N63" s="100">
        <v>8</v>
      </c>
      <c r="O63" s="100">
        <v>6364.8</v>
      </c>
      <c r="P63" s="100">
        <v>7</v>
      </c>
      <c r="Q63" s="100">
        <v>5569.2</v>
      </c>
      <c r="R63" s="100">
        <v>13</v>
      </c>
      <c r="S63" s="100">
        <v>10342.800000000001</v>
      </c>
      <c r="T63" s="100">
        <v>28</v>
      </c>
      <c r="U63" s="100">
        <v>22276.799999999999</v>
      </c>
      <c r="V63" s="100">
        <v>16</v>
      </c>
      <c r="W63" s="100">
        <v>12729.6</v>
      </c>
      <c r="X63" s="100">
        <v>22</v>
      </c>
      <c r="Y63" s="100">
        <v>17503.2</v>
      </c>
      <c r="Z63" s="100">
        <v>16</v>
      </c>
      <c r="AA63" s="100">
        <v>12729.6</v>
      </c>
      <c r="AB63" s="100">
        <v>12</v>
      </c>
      <c r="AC63" s="100">
        <v>9547.2000000000007</v>
      </c>
      <c r="AD63" s="100">
        <v>18</v>
      </c>
      <c r="AE63" s="100">
        <v>14320.800000000001</v>
      </c>
      <c r="AF63" s="100">
        <v>13</v>
      </c>
      <c r="AG63" s="100">
        <v>10342.800000000001</v>
      </c>
      <c r="AH63" s="100">
        <v>18</v>
      </c>
      <c r="AI63" s="100">
        <v>14320.800000000001</v>
      </c>
      <c r="AJ63" s="100">
        <v>29</v>
      </c>
      <c r="AK63" s="100">
        <v>23072.400000000001</v>
      </c>
      <c r="AL63" s="100">
        <v>30</v>
      </c>
      <c r="AM63" s="100">
        <v>23868</v>
      </c>
      <c r="AN63" s="100">
        <v>32</v>
      </c>
      <c r="AO63" s="100">
        <v>25459.200000000001</v>
      </c>
      <c r="AP63" s="100">
        <v>26</v>
      </c>
      <c r="AQ63" s="100">
        <v>20685.600000000002</v>
      </c>
      <c r="AR63" s="100">
        <v>16</v>
      </c>
      <c r="AS63" s="100">
        <v>12729.6</v>
      </c>
      <c r="AT63" s="100">
        <v>14</v>
      </c>
      <c r="AU63" s="100">
        <v>11138.4</v>
      </c>
      <c r="AV63" s="100">
        <v>21</v>
      </c>
      <c r="AW63" s="100">
        <v>16707.600000000002</v>
      </c>
      <c r="AX63" s="100">
        <v>20</v>
      </c>
      <c r="AY63" s="100">
        <v>15912</v>
      </c>
      <c r="AZ63" s="100">
        <v>5</v>
      </c>
      <c r="BA63" s="100">
        <v>3978</v>
      </c>
      <c r="BB63" s="100">
        <v>5</v>
      </c>
      <c r="BC63" s="100">
        <v>3978</v>
      </c>
      <c r="BD63" s="100">
        <v>7</v>
      </c>
      <c r="BE63" s="100">
        <v>5569.2</v>
      </c>
      <c r="BF63" s="100">
        <v>6</v>
      </c>
      <c r="BG63" s="100">
        <v>4773.6000000000004</v>
      </c>
      <c r="BH63" s="100">
        <v>10</v>
      </c>
      <c r="BI63" s="100">
        <v>7956</v>
      </c>
      <c r="BJ63" s="100">
        <v>9</v>
      </c>
      <c r="BK63" s="100">
        <v>7160.4000000000005</v>
      </c>
      <c r="BL63" s="100">
        <v>6</v>
      </c>
      <c r="BM63" s="100">
        <v>4773.6000000000004</v>
      </c>
      <c r="BN63" s="100">
        <v>11</v>
      </c>
      <c r="BO63" s="100">
        <v>8751.6</v>
      </c>
      <c r="BP63" s="100">
        <v>9</v>
      </c>
      <c r="BQ63" s="100">
        <v>7160.4000000000005</v>
      </c>
      <c r="BR63" s="100">
        <v>10</v>
      </c>
      <c r="BS63" s="100">
        <v>7956</v>
      </c>
      <c r="BT63" s="100">
        <v>7</v>
      </c>
      <c r="BU63" s="100">
        <v>5569.2</v>
      </c>
      <c r="BV63" s="100">
        <v>7</v>
      </c>
      <c r="BW63" s="100">
        <v>5569.2</v>
      </c>
      <c r="BX63" s="100">
        <v>16</v>
      </c>
      <c r="BY63" s="100">
        <v>12729.6</v>
      </c>
      <c r="BZ63" s="100">
        <v>24</v>
      </c>
      <c r="CA63" s="100">
        <v>19094.400000000001</v>
      </c>
      <c r="CB63" s="100">
        <v>16</v>
      </c>
      <c r="CC63" s="100">
        <v>12729.6</v>
      </c>
      <c r="CD63" s="100">
        <v>18</v>
      </c>
      <c r="CE63" s="100">
        <v>14320.800000000001</v>
      </c>
      <c r="CF63" s="100">
        <v>26</v>
      </c>
      <c r="CG63" s="100">
        <v>20685.600000000002</v>
      </c>
      <c r="CH63" s="100">
        <v>38</v>
      </c>
      <c r="CI63" s="100">
        <v>30232.799999999999</v>
      </c>
      <c r="CJ63" s="100">
        <v>17</v>
      </c>
      <c r="CK63" s="100">
        <v>13525.2</v>
      </c>
      <c r="CL63" s="100">
        <v>21</v>
      </c>
      <c r="CM63" s="100">
        <v>16707.600000000002</v>
      </c>
      <c r="CN63" s="100">
        <v>46</v>
      </c>
      <c r="CO63" s="100">
        <v>36597.599999999999</v>
      </c>
      <c r="CP63" s="100">
        <v>39</v>
      </c>
      <c r="CQ63" s="100">
        <v>31028.400000000001</v>
      </c>
      <c r="CR63" s="100">
        <v>34</v>
      </c>
      <c r="CS63" s="100">
        <v>27050.400000000001</v>
      </c>
      <c r="CT63" s="100">
        <v>44</v>
      </c>
      <c r="CU63" s="100">
        <v>35006.400000000001</v>
      </c>
    </row>
    <row r="64" spans="2:99">
      <c r="C64" s="99" t="s">
        <v>230</v>
      </c>
      <c r="D64" s="100">
        <v>25</v>
      </c>
      <c r="E64" s="100">
        <v>25229.999999999996</v>
      </c>
      <c r="F64" s="100">
        <v>27</v>
      </c>
      <c r="G64" s="100">
        <v>27248.399999999994</v>
      </c>
      <c r="H64" s="100">
        <v>19</v>
      </c>
      <c r="I64" s="100">
        <v>19174.799999999996</v>
      </c>
      <c r="J64" s="100">
        <v>21</v>
      </c>
      <c r="K64" s="100">
        <v>21193.199999999997</v>
      </c>
      <c r="L64" s="100">
        <v>11</v>
      </c>
      <c r="M64" s="100">
        <v>11101.199999999997</v>
      </c>
      <c r="N64" s="100">
        <v>8</v>
      </c>
      <c r="O64" s="100">
        <v>8073.5999999999985</v>
      </c>
      <c r="P64" s="100">
        <v>6</v>
      </c>
      <c r="Q64" s="100">
        <v>6055.1999999999989</v>
      </c>
      <c r="R64" s="100">
        <v>12</v>
      </c>
      <c r="S64" s="100">
        <v>12110.399999999998</v>
      </c>
      <c r="T64" s="100">
        <v>26</v>
      </c>
      <c r="U64" s="100">
        <v>26239.199999999997</v>
      </c>
      <c r="V64" s="100">
        <v>16</v>
      </c>
      <c r="W64" s="100">
        <v>16147.199999999997</v>
      </c>
      <c r="X64" s="100">
        <v>22</v>
      </c>
      <c r="Y64" s="100">
        <v>22202.399999999994</v>
      </c>
      <c r="Z64" s="100">
        <v>15</v>
      </c>
      <c r="AA64" s="100">
        <v>15137.999999999996</v>
      </c>
      <c r="AB64" s="100">
        <v>11</v>
      </c>
      <c r="AC64" s="100">
        <v>11101.199999999997</v>
      </c>
      <c r="AD64" s="100">
        <v>18</v>
      </c>
      <c r="AE64" s="100">
        <v>18165.599999999999</v>
      </c>
      <c r="AF64" s="100">
        <v>13</v>
      </c>
      <c r="AG64" s="100">
        <v>13119.599999999999</v>
      </c>
      <c r="AH64" s="100">
        <v>17</v>
      </c>
      <c r="AI64" s="100">
        <v>17156.399999999998</v>
      </c>
      <c r="AJ64" s="100">
        <v>28</v>
      </c>
      <c r="AK64" s="100">
        <v>28257.599999999995</v>
      </c>
      <c r="AL64" s="100">
        <v>26</v>
      </c>
      <c r="AM64" s="100">
        <v>26239.199999999997</v>
      </c>
      <c r="AN64" s="100">
        <v>28</v>
      </c>
      <c r="AO64" s="100">
        <v>28257.599999999995</v>
      </c>
      <c r="AP64" s="100">
        <v>22</v>
      </c>
      <c r="AQ64" s="100">
        <v>22202.399999999994</v>
      </c>
      <c r="AR64" s="100">
        <v>16</v>
      </c>
      <c r="AS64" s="100">
        <v>16147.199999999997</v>
      </c>
      <c r="AT64" s="100">
        <v>15</v>
      </c>
      <c r="AU64" s="100">
        <v>15137.999999999996</v>
      </c>
      <c r="AV64" s="100">
        <v>21</v>
      </c>
      <c r="AW64" s="100">
        <v>21193.199999999997</v>
      </c>
      <c r="AX64" s="100">
        <v>21</v>
      </c>
      <c r="AY64" s="100">
        <v>21193.199999999997</v>
      </c>
      <c r="AZ64" s="100">
        <v>5</v>
      </c>
      <c r="BA64" s="100">
        <v>5045.9999999999991</v>
      </c>
      <c r="BB64" s="100">
        <v>4</v>
      </c>
      <c r="BC64" s="100">
        <v>4036.7999999999993</v>
      </c>
      <c r="BD64" s="100">
        <v>6</v>
      </c>
      <c r="BE64" s="100">
        <v>6055.1999999999989</v>
      </c>
      <c r="BF64" s="100">
        <v>6</v>
      </c>
      <c r="BG64" s="100">
        <v>6055.1999999999989</v>
      </c>
      <c r="BH64" s="100">
        <v>10</v>
      </c>
      <c r="BI64" s="100">
        <v>10091.999999999998</v>
      </c>
      <c r="BJ64" s="100">
        <v>10</v>
      </c>
      <c r="BK64" s="100">
        <v>10091.999999999998</v>
      </c>
      <c r="BL64" s="100">
        <v>7</v>
      </c>
      <c r="BM64" s="100">
        <v>7064.3999999999987</v>
      </c>
      <c r="BN64" s="100">
        <v>11</v>
      </c>
      <c r="BO64" s="100">
        <v>11101.199999999997</v>
      </c>
      <c r="BP64" s="100">
        <v>9</v>
      </c>
      <c r="BQ64" s="100">
        <v>9082.7999999999993</v>
      </c>
      <c r="BR64" s="100">
        <v>10</v>
      </c>
      <c r="BS64" s="100">
        <v>10091.999999999998</v>
      </c>
      <c r="BT64" s="100">
        <v>6</v>
      </c>
      <c r="BU64" s="100">
        <v>6055.1999999999989</v>
      </c>
      <c r="BV64" s="100">
        <v>7</v>
      </c>
      <c r="BW64" s="100">
        <v>7064.3999999999987</v>
      </c>
      <c r="BX64" s="100">
        <v>16</v>
      </c>
      <c r="BY64" s="100">
        <v>16147.199999999997</v>
      </c>
      <c r="BZ64" s="100">
        <v>23</v>
      </c>
      <c r="CA64" s="100">
        <v>23211.599999999995</v>
      </c>
      <c r="CB64" s="100">
        <v>15</v>
      </c>
      <c r="CC64" s="100">
        <v>15137.999999999996</v>
      </c>
      <c r="CD64" s="100">
        <v>16</v>
      </c>
      <c r="CE64" s="100">
        <v>16147.199999999997</v>
      </c>
      <c r="CF64" s="100">
        <v>26</v>
      </c>
      <c r="CG64" s="100">
        <v>26239.199999999997</v>
      </c>
      <c r="CH64" s="100">
        <v>33</v>
      </c>
      <c r="CI64" s="100">
        <v>33303.599999999991</v>
      </c>
      <c r="CJ64" s="100">
        <v>18</v>
      </c>
      <c r="CK64" s="100">
        <v>18165.599999999999</v>
      </c>
      <c r="CL64" s="100">
        <v>20</v>
      </c>
      <c r="CM64" s="100">
        <v>20183.999999999996</v>
      </c>
      <c r="CN64" s="100">
        <v>42</v>
      </c>
      <c r="CO64" s="100">
        <v>42386.399999999994</v>
      </c>
      <c r="CP64" s="100">
        <v>34</v>
      </c>
      <c r="CQ64" s="100">
        <v>34312.799999999996</v>
      </c>
      <c r="CR64" s="100">
        <v>34</v>
      </c>
      <c r="CS64" s="100">
        <v>34312.799999999996</v>
      </c>
      <c r="CT64" s="100">
        <v>36</v>
      </c>
      <c r="CU64" s="100">
        <v>36331.199999999997</v>
      </c>
    </row>
    <row r="65" spans="2:99">
      <c r="C65" s="99" t="s">
        <v>231</v>
      </c>
      <c r="D65" s="100">
        <v>23</v>
      </c>
      <c r="E65" s="100">
        <v>23598</v>
      </c>
      <c r="F65" s="100">
        <v>24</v>
      </c>
      <c r="G65" s="100">
        <v>24624</v>
      </c>
      <c r="H65" s="100">
        <v>19</v>
      </c>
      <c r="I65" s="100">
        <v>19494</v>
      </c>
      <c r="J65" s="100">
        <v>19</v>
      </c>
      <c r="K65" s="100">
        <v>19494</v>
      </c>
      <c r="L65" s="100">
        <v>11</v>
      </c>
      <c r="M65" s="100">
        <v>11286</v>
      </c>
      <c r="N65" s="100">
        <v>7</v>
      </c>
      <c r="O65" s="100">
        <v>7182</v>
      </c>
      <c r="P65" s="100">
        <v>7</v>
      </c>
      <c r="Q65" s="100">
        <v>7182</v>
      </c>
      <c r="R65" s="100">
        <v>13</v>
      </c>
      <c r="S65" s="100">
        <v>13338</v>
      </c>
      <c r="T65" s="100">
        <v>23</v>
      </c>
      <c r="U65" s="100">
        <v>23598</v>
      </c>
      <c r="V65" s="100">
        <v>17</v>
      </c>
      <c r="W65" s="100">
        <v>17442</v>
      </c>
      <c r="X65" s="100">
        <v>23</v>
      </c>
      <c r="Y65" s="100">
        <v>23598</v>
      </c>
      <c r="Z65" s="100">
        <v>15</v>
      </c>
      <c r="AA65" s="100">
        <v>15390</v>
      </c>
      <c r="AB65" s="100">
        <v>11</v>
      </c>
      <c r="AC65" s="100">
        <v>11286</v>
      </c>
      <c r="AD65" s="100">
        <v>17</v>
      </c>
      <c r="AE65" s="100">
        <v>17442</v>
      </c>
      <c r="AF65" s="100">
        <v>13</v>
      </c>
      <c r="AG65" s="100">
        <v>13338</v>
      </c>
      <c r="AH65" s="100">
        <v>19</v>
      </c>
      <c r="AI65" s="100">
        <v>19494</v>
      </c>
      <c r="AJ65" s="100">
        <v>32</v>
      </c>
      <c r="AK65" s="100">
        <v>32832</v>
      </c>
      <c r="AL65" s="100">
        <v>26</v>
      </c>
      <c r="AM65" s="100">
        <v>26676</v>
      </c>
      <c r="AN65" s="100">
        <v>31</v>
      </c>
      <c r="AO65" s="100">
        <v>31806</v>
      </c>
      <c r="AP65" s="100">
        <v>23</v>
      </c>
      <c r="AQ65" s="100">
        <v>23598</v>
      </c>
      <c r="AR65" s="100">
        <v>18</v>
      </c>
      <c r="AS65" s="100">
        <v>18468</v>
      </c>
      <c r="AT65" s="100">
        <v>16</v>
      </c>
      <c r="AU65" s="100">
        <v>16416</v>
      </c>
      <c r="AV65" s="100">
        <v>19</v>
      </c>
      <c r="AW65" s="100">
        <v>19494</v>
      </c>
      <c r="AX65" s="100">
        <v>19</v>
      </c>
      <c r="AY65" s="100">
        <v>19494</v>
      </c>
      <c r="AZ65" s="100">
        <v>5</v>
      </c>
      <c r="BA65" s="100">
        <v>5130</v>
      </c>
      <c r="BB65" s="100">
        <v>5</v>
      </c>
      <c r="BC65" s="100">
        <v>5130</v>
      </c>
      <c r="BD65" s="100">
        <v>7</v>
      </c>
      <c r="BE65" s="100">
        <v>7182</v>
      </c>
      <c r="BF65" s="100">
        <v>7</v>
      </c>
      <c r="BG65" s="100">
        <v>7182</v>
      </c>
      <c r="BH65" s="100">
        <v>9</v>
      </c>
      <c r="BI65" s="100">
        <v>9234</v>
      </c>
      <c r="BJ65" s="100">
        <v>8</v>
      </c>
      <c r="BK65" s="100">
        <v>8208</v>
      </c>
      <c r="BL65" s="100">
        <v>7</v>
      </c>
      <c r="BM65" s="100">
        <v>7182</v>
      </c>
      <c r="BN65" s="100">
        <v>11</v>
      </c>
      <c r="BO65" s="100">
        <v>11286</v>
      </c>
      <c r="BP65" s="100">
        <v>9</v>
      </c>
      <c r="BQ65" s="100">
        <v>9234</v>
      </c>
      <c r="BR65" s="100">
        <v>9</v>
      </c>
      <c r="BS65" s="100">
        <v>9234</v>
      </c>
      <c r="BT65" s="100">
        <v>6</v>
      </c>
      <c r="BU65" s="100">
        <v>6156</v>
      </c>
      <c r="BV65" s="100">
        <v>7</v>
      </c>
      <c r="BW65" s="100">
        <v>7182</v>
      </c>
      <c r="BX65" s="100">
        <v>17</v>
      </c>
      <c r="BY65" s="100">
        <v>17442</v>
      </c>
      <c r="BZ65" s="100">
        <v>22</v>
      </c>
      <c r="CA65" s="100">
        <v>22572</v>
      </c>
      <c r="CB65" s="100">
        <v>15</v>
      </c>
      <c r="CC65" s="100">
        <v>15390</v>
      </c>
      <c r="CD65" s="100">
        <v>17</v>
      </c>
      <c r="CE65" s="100">
        <v>17442</v>
      </c>
      <c r="CF65" s="100">
        <v>25</v>
      </c>
      <c r="CG65" s="100">
        <v>25650</v>
      </c>
      <c r="CH65" s="100">
        <v>34</v>
      </c>
      <c r="CI65" s="100">
        <v>34884</v>
      </c>
      <c r="CJ65" s="100">
        <v>20</v>
      </c>
      <c r="CK65" s="100">
        <v>20520</v>
      </c>
      <c r="CL65" s="100">
        <v>22</v>
      </c>
      <c r="CM65" s="100">
        <v>22572</v>
      </c>
      <c r="CN65" s="100">
        <v>48</v>
      </c>
      <c r="CO65" s="100">
        <v>49248</v>
      </c>
      <c r="CP65" s="100">
        <v>34</v>
      </c>
      <c r="CQ65" s="100">
        <v>34884</v>
      </c>
      <c r="CR65" s="100">
        <v>34</v>
      </c>
      <c r="CS65" s="100">
        <v>34884</v>
      </c>
      <c r="CT65" s="100">
        <v>40</v>
      </c>
      <c r="CU65" s="100">
        <v>41040</v>
      </c>
    </row>
    <row r="66" spans="2:99">
      <c r="C66" s="99" t="s">
        <v>232</v>
      </c>
      <c r="D66" s="100">
        <v>21</v>
      </c>
      <c r="E66" s="100">
        <v>24998.399999999998</v>
      </c>
      <c r="F66" s="100">
        <v>27</v>
      </c>
      <c r="G66" s="100">
        <v>32140.799999999996</v>
      </c>
      <c r="H66" s="100">
        <v>19</v>
      </c>
      <c r="I66" s="100">
        <v>22617.599999999999</v>
      </c>
      <c r="J66" s="100">
        <v>20</v>
      </c>
      <c r="K66" s="100">
        <v>23807.999999999996</v>
      </c>
      <c r="L66" s="100">
        <v>12</v>
      </c>
      <c r="M66" s="100">
        <v>14284.8</v>
      </c>
      <c r="N66" s="100">
        <v>7</v>
      </c>
      <c r="O66" s="100">
        <v>8332.7999999999993</v>
      </c>
      <c r="P66" s="100">
        <v>7</v>
      </c>
      <c r="Q66" s="100">
        <v>8332.7999999999993</v>
      </c>
      <c r="R66" s="100">
        <v>13</v>
      </c>
      <c r="S66" s="100">
        <v>15475.199999999999</v>
      </c>
      <c r="T66" s="100">
        <v>27</v>
      </c>
      <c r="U66" s="100">
        <v>32140.799999999996</v>
      </c>
      <c r="V66" s="100">
        <v>15</v>
      </c>
      <c r="W66" s="100">
        <v>17855.999999999996</v>
      </c>
      <c r="X66" s="100">
        <v>20</v>
      </c>
      <c r="Y66" s="100">
        <v>23807.999999999996</v>
      </c>
      <c r="Z66" s="100">
        <v>16</v>
      </c>
      <c r="AA66" s="100">
        <v>19046.399999999998</v>
      </c>
      <c r="AB66" s="100">
        <v>12</v>
      </c>
      <c r="AC66" s="100">
        <v>14284.8</v>
      </c>
      <c r="AD66" s="100">
        <v>17</v>
      </c>
      <c r="AE66" s="100">
        <v>20236.8</v>
      </c>
      <c r="AF66" s="100">
        <v>12</v>
      </c>
      <c r="AG66" s="100">
        <v>14284.8</v>
      </c>
      <c r="AH66" s="100">
        <v>16</v>
      </c>
      <c r="AI66" s="100">
        <v>19046.399999999998</v>
      </c>
      <c r="AJ66" s="100">
        <v>32</v>
      </c>
      <c r="AK66" s="100">
        <v>38092.799999999996</v>
      </c>
      <c r="AL66" s="100">
        <v>24</v>
      </c>
      <c r="AM66" s="100">
        <v>28569.599999999999</v>
      </c>
      <c r="AN66" s="100">
        <v>28</v>
      </c>
      <c r="AO66" s="100">
        <v>33331.199999999997</v>
      </c>
      <c r="AP66" s="100">
        <v>22</v>
      </c>
      <c r="AQ66" s="100">
        <v>26188.799999999996</v>
      </c>
      <c r="AR66" s="100">
        <v>15</v>
      </c>
      <c r="AS66" s="100">
        <v>17855.999999999996</v>
      </c>
      <c r="AT66" s="100">
        <v>16</v>
      </c>
      <c r="AU66" s="100">
        <v>19046.399999999998</v>
      </c>
      <c r="AV66" s="100">
        <v>21</v>
      </c>
      <c r="AW66" s="100">
        <v>24998.399999999998</v>
      </c>
      <c r="AX66" s="100">
        <v>21</v>
      </c>
      <c r="AY66" s="100">
        <v>24998.399999999998</v>
      </c>
      <c r="AZ66" s="100">
        <v>5</v>
      </c>
      <c r="BA66" s="100">
        <v>5951.9999999999991</v>
      </c>
      <c r="BB66" s="100">
        <v>5</v>
      </c>
      <c r="BC66" s="100">
        <v>5951.9999999999991</v>
      </c>
      <c r="BD66" s="100">
        <v>7</v>
      </c>
      <c r="BE66" s="100">
        <v>8332.7999999999993</v>
      </c>
      <c r="BF66" s="100">
        <v>6</v>
      </c>
      <c r="BG66" s="100">
        <v>7142.4</v>
      </c>
      <c r="BH66" s="100">
        <v>9</v>
      </c>
      <c r="BI66" s="100">
        <v>10713.599999999999</v>
      </c>
      <c r="BJ66" s="100">
        <v>10</v>
      </c>
      <c r="BK66" s="100">
        <v>11903.999999999998</v>
      </c>
      <c r="BL66" s="100">
        <v>6</v>
      </c>
      <c r="BM66" s="100">
        <v>7142.4</v>
      </c>
      <c r="BN66" s="100">
        <v>11</v>
      </c>
      <c r="BO66" s="100">
        <v>13094.399999999998</v>
      </c>
      <c r="BP66" s="100">
        <v>9</v>
      </c>
      <c r="BQ66" s="100">
        <v>10713.599999999999</v>
      </c>
      <c r="BR66" s="100">
        <v>10</v>
      </c>
      <c r="BS66" s="100">
        <v>11903.999999999998</v>
      </c>
      <c r="BT66" s="100">
        <v>7</v>
      </c>
      <c r="BU66" s="100">
        <v>8332.7999999999993</v>
      </c>
      <c r="BV66" s="100">
        <v>7</v>
      </c>
      <c r="BW66" s="100">
        <v>8332.7999999999993</v>
      </c>
      <c r="BX66" s="100">
        <v>18</v>
      </c>
      <c r="BY66" s="100">
        <v>21427.199999999997</v>
      </c>
      <c r="BZ66" s="100">
        <v>20</v>
      </c>
      <c r="CA66" s="100">
        <v>23807.999999999996</v>
      </c>
      <c r="CB66" s="100">
        <v>16</v>
      </c>
      <c r="CC66" s="100">
        <v>19046.399999999998</v>
      </c>
      <c r="CD66" s="100">
        <v>15</v>
      </c>
      <c r="CE66" s="100">
        <v>17855.999999999996</v>
      </c>
      <c r="CF66" s="100">
        <v>24</v>
      </c>
      <c r="CG66" s="100">
        <v>28569.599999999999</v>
      </c>
      <c r="CH66" s="100">
        <v>33</v>
      </c>
      <c r="CI66" s="100">
        <v>39283.199999999997</v>
      </c>
      <c r="CJ66" s="100">
        <v>16</v>
      </c>
      <c r="CK66" s="100">
        <v>19046.399999999998</v>
      </c>
      <c r="CL66" s="100">
        <v>21</v>
      </c>
      <c r="CM66" s="100">
        <v>24998.399999999998</v>
      </c>
      <c r="CN66" s="100">
        <v>40</v>
      </c>
      <c r="CO66" s="100">
        <v>47615.999999999993</v>
      </c>
      <c r="CP66" s="100">
        <v>35</v>
      </c>
      <c r="CQ66" s="100">
        <v>41663.999999999993</v>
      </c>
      <c r="CR66" s="100">
        <v>34</v>
      </c>
      <c r="CS66" s="100">
        <v>40473.599999999999</v>
      </c>
      <c r="CT66" s="100">
        <v>37</v>
      </c>
      <c r="CU66" s="100">
        <v>44044.799999999996</v>
      </c>
    </row>
    <row r="67" spans="2:99">
      <c r="C67" s="99" t="s">
        <v>233</v>
      </c>
      <c r="D67" s="100">
        <v>20</v>
      </c>
      <c r="E67" s="100">
        <v>22464</v>
      </c>
      <c r="F67" s="100">
        <v>24</v>
      </c>
      <c r="G67" s="100">
        <v>26956.800000000003</v>
      </c>
      <c r="H67" s="100">
        <v>18</v>
      </c>
      <c r="I67" s="100">
        <v>20217.600000000002</v>
      </c>
      <c r="J67" s="100">
        <v>22</v>
      </c>
      <c r="K67" s="100">
        <v>24710.400000000001</v>
      </c>
      <c r="L67" s="100">
        <v>13</v>
      </c>
      <c r="M67" s="100">
        <v>14601.6</v>
      </c>
      <c r="N67" s="100">
        <v>8</v>
      </c>
      <c r="O67" s="100">
        <v>8985.6</v>
      </c>
      <c r="P67" s="100">
        <v>6</v>
      </c>
      <c r="Q67" s="100">
        <v>6739.2000000000007</v>
      </c>
      <c r="R67" s="100">
        <v>13</v>
      </c>
      <c r="S67" s="100">
        <v>14601.6</v>
      </c>
      <c r="T67" s="100">
        <v>25</v>
      </c>
      <c r="U67" s="100">
        <v>28080</v>
      </c>
      <c r="V67" s="100">
        <v>16</v>
      </c>
      <c r="W67" s="100">
        <v>17971.2</v>
      </c>
      <c r="X67" s="100">
        <v>21</v>
      </c>
      <c r="Y67" s="100">
        <v>23587.200000000001</v>
      </c>
      <c r="Z67" s="100">
        <v>14</v>
      </c>
      <c r="AA67" s="100">
        <v>15724.800000000001</v>
      </c>
      <c r="AB67" s="100">
        <v>12</v>
      </c>
      <c r="AC67" s="100">
        <v>13478.400000000001</v>
      </c>
      <c r="AD67" s="100">
        <v>17</v>
      </c>
      <c r="AE67" s="100">
        <v>19094.400000000001</v>
      </c>
      <c r="AF67" s="100">
        <v>11</v>
      </c>
      <c r="AG67" s="100">
        <v>12355.2</v>
      </c>
      <c r="AH67" s="100">
        <v>18</v>
      </c>
      <c r="AI67" s="100">
        <v>20217.600000000002</v>
      </c>
      <c r="AJ67" s="100">
        <v>30</v>
      </c>
      <c r="AK67" s="100">
        <v>33696</v>
      </c>
      <c r="AL67" s="100">
        <v>24</v>
      </c>
      <c r="AM67" s="100">
        <v>26956.800000000003</v>
      </c>
      <c r="AN67" s="100">
        <v>29</v>
      </c>
      <c r="AO67" s="100">
        <v>32572.800000000003</v>
      </c>
      <c r="AP67" s="100">
        <v>23</v>
      </c>
      <c r="AQ67" s="100">
        <v>25833.600000000002</v>
      </c>
      <c r="AR67" s="100">
        <v>17</v>
      </c>
      <c r="AS67" s="100">
        <v>19094.400000000001</v>
      </c>
      <c r="AT67" s="100">
        <v>14</v>
      </c>
      <c r="AU67" s="100">
        <v>15724.800000000001</v>
      </c>
      <c r="AV67" s="100">
        <v>19</v>
      </c>
      <c r="AW67" s="100">
        <v>21340.799999999999</v>
      </c>
      <c r="AX67" s="100">
        <v>18</v>
      </c>
      <c r="AY67" s="100">
        <v>20217.600000000002</v>
      </c>
      <c r="AZ67" s="100">
        <v>5</v>
      </c>
      <c r="BA67" s="100">
        <v>5616</v>
      </c>
      <c r="BB67" s="100">
        <v>5</v>
      </c>
      <c r="BC67" s="100">
        <v>5616</v>
      </c>
      <c r="BD67" s="100">
        <v>7</v>
      </c>
      <c r="BE67" s="100">
        <v>7862.4000000000005</v>
      </c>
      <c r="BF67" s="100">
        <v>6</v>
      </c>
      <c r="BG67" s="100">
        <v>6739.2000000000007</v>
      </c>
      <c r="BH67" s="100">
        <v>9</v>
      </c>
      <c r="BI67" s="100">
        <v>10108.800000000001</v>
      </c>
      <c r="BJ67" s="100">
        <v>10</v>
      </c>
      <c r="BK67" s="100">
        <v>11232</v>
      </c>
      <c r="BL67" s="100">
        <v>6</v>
      </c>
      <c r="BM67" s="100">
        <v>6739.2000000000007</v>
      </c>
      <c r="BN67" s="100">
        <v>13</v>
      </c>
      <c r="BO67" s="100">
        <v>14601.6</v>
      </c>
      <c r="BP67" s="100">
        <v>8</v>
      </c>
      <c r="BQ67" s="100">
        <v>8985.6</v>
      </c>
      <c r="BR67" s="100">
        <v>10</v>
      </c>
      <c r="BS67" s="100">
        <v>11232</v>
      </c>
      <c r="BT67" s="100">
        <v>6</v>
      </c>
      <c r="BU67" s="100">
        <v>6739.2000000000007</v>
      </c>
      <c r="BV67" s="100">
        <v>7</v>
      </c>
      <c r="BW67" s="100">
        <v>7862.4000000000005</v>
      </c>
      <c r="BX67" s="100">
        <v>16</v>
      </c>
      <c r="BY67" s="100">
        <v>17971.2</v>
      </c>
      <c r="BZ67" s="100">
        <v>20</v>
      </c>
      <c r="CA67" s="100">
        <v>22464</v>
      </c>
      <c r="CB67" s="100">
        <v>16</v>
      </c>
      <c r="CC67" s="100">
        <v>17971.2</v>
      </c>
      <c r="CD67" s="100">
        <v>15</v>
      </c>
      <c r="CE67" s="100">
        <v>16848</v>
      </c>
      <c r="CF67" s="100">
        <v>22</v>
      </c>
      <c r="CG67" s="100">
        <v>24710.400000000001</v>
      </c>
      <c r="CH67" s="100">
        <v>37</v>
      </c>
      <c r="CI67" s="100">
        <v>41558.400000000001</v>
      </c>
      <c r="CJ67" s="100">
        <v>19</v>
      </c>
      <c r="CK67" s="100">
        <v>21340.799999999999</v>
      </c>
      <c r="CL67" s="100">
        <v>20</v>
      </c>
      <c r="CM67" s="100">
        <v>22464</v>
      </c>
      <c r="CN67" s="100">
        <v>47</v>
      </c>
      <c r="CO67" s="100">
        <v>52790.400000000001</v>
      </c>
      <c r="CP67" s="100">
        <v>35</v>
      </c>
      <c r="CQ67" s="100">
        <v>39312</v>
      </c>
      <c r="CR67" s="100">
        <v>33</v>
      </c>
      <c r="CS67" s="100">
        <v>37065.599999999999</v>
      </c>
      <c r="CT67" s="100">
        <v>37</v>
      </c>
      <c r="CU67" s="100">
        <v>41558.400000000001</v>
      </c>
    </row>
    <row r="68" spans="2:99">
      <c r="C68" s="99" t="s">
        <v>234</v>
      </c>
      <c r="D68" s="100">
        <v>21</v>
      </c>
      <c r="E68" s="100">
        <v>21697.200000000001</v>
      </c>
      <c r="F68" s="100">
        <v>26</v>
      </c>
      <c r="G68" s="100">
        <v>26863.200000000001</v>
      </c>
      <c r="H68" s="100">
        <v>18</v>
      </c>
      <c r="I68" s="100">
        <v>18597.600000000002</v>
      </c>
      <c r="J68" s="100">
        <v>20</v>
      </c>
      <c r="K68" s="100">
        <v>20664</v>
      </c>
      <c r="L68" s="100">
        <v>13</v>
      </c>
      <c r="M68" s="100">
        <v>13431.6</v>
      </c>
      <c r="N68" s="100">
        <v>7</v>
      </c>
      <c r="O68" s="100">
        <v>7232.4000000000005</v>
      </c>
      <c r="P68" s="100">
        <v>7</v>
      </c>
      <c r="Q68" s="100">
        <v>7232.4000000000005</v>
      </c>
      <c r="R68" s="100">
        <v>11</v>
      </c>
      <c r="S68" s="100">
        <v>11365.2</v>
      </c>
      <c r="T68" s="100">
        <v>25</v>
      </c>
      <c r="U68" s="100">
        <v>25830</v>
      </c>
      <c r="V68" s="100">
        <v>17</v>
      </c>
      <c r="W68" s="100">
        <v>17564.400000000001</v>
      </c>
      <c r="X68" s="100">
        <v>19</v>
      </c>
      <c r="Y68" s="100">
        <v>19630.8</v>
      </c>
      <c r="Z68" s="100">
        <v>17</v>
      </c>
      <c r="AA68" s="100">
        <v>17564.400000000001</v>
      </c>
      <c r="AB68" s="100">
        <v>12</v>
      </c>
      <c r="AC68" s="100">
        <v>12398.400000000001</v>
      </c>
      <c r="AD68" s="100">
        <v>19</v>
      </c>
      <c r="AE68" s="100">
        <v>19630.8</v>
      </c>
      <c r="AF68" s="100">
        <v>12</v>
      </c>
      <c r="AG68" s="100">
        <v>12398.400000000001</v>
      </c>
      <c r="AH68" s="100">
        <v>19</v>
      </c>
      <c r="AI68" s="100">
        <v>19630.8</v>
      </c>
      <c r="AJ68" s="100">
        <v>29</v>
      </c>
      <c r="AK68" s="100">
        <v>29962.800000000003</v>
      </c>
      <c r="AL68" s="100">
        <v>27</v>
      </c>
      <c r="AM68" s="100">
        <v>27896.400000000001</v>
      </c>
      <c r="AN68" s="100">
        <v>33</v>
      </c>
      <c r="AO68" s="100">
        <v>34095.599999999999</v>
      </c>
      <c r="AP68" s="100">
        <v>22</v>
      </c>
      <c r="AQ68" s="100">
        <v>22730.400000000001</v>
      </c>
      <c r="AR68" s="100">
        <v>15</v>
      </c>
      <c r="AS68" s="100">
        <v>15498</v>
      </c>
      <c r="AT68" s="100">
        <v>14</v>
      </c>
      <c r="AU68" s="100">
        <v>14464.800000000001</v>
      </c>
      <c r="AV68" s="100">
        <v>20</v>
      </c>
      <c r="AW68" s="100">
        <v>20664</v>
      </c>
      <c r="AX68" s="100">
        <v>20</v>
      </c>
      <c r="AY68" s="100">
        <v>20664</v>
      </c>
      <c r="AZ68" s="100">
        <v>5</v>
      </c>
      <c r="BA68" s="100">
        <v>5166</v>
      </c>
      <c r="BB68" s="100">
        <v>5</v>
      </c>
      <c r="BC68" s="100">
        <v>5166</v>
      </c>
      <c r="BD68" s="100">
        <v>7</v>
      </c>
      <c r="BE68" s="100">
        <v>7232.4000000000005</v>
      </c>
      <c r="BF68" s="100">
        <v>6</v>
      </c>
      <c r="BG68" s="100">
        <v>6199.2000000000007</v>
      </c>
      <c r="BH68" s="100">
        <v>10</v>
      </c>
      <c r="BI68" s="100">
        <v>10332</v>
      </c>
      <c r="BJ68" s="100">
        <v>9</v>
      </c>
      <c r="BK68" s="100">
        <v>9298.8000000000011</v>
      </c>
      <c r="BL68" s="100">
        <v>7</v>
      </c>
      <c r="BM68" s="100">
        <v>7232.4000000000005</v>
      </c>
      <c r="BN68" s="100">
        <v>11</v>
      </c>
      <c r="BO68" s="100">
        <v>11365.2</v>
      </c>
      <c r="BP68" s="100">
        <v>10</v>
      </c>
      <c r="BQ68" s="100">
        <v>10332</v>
      </c>
      <c r="BR68" s="100">
        <v>10</v>
      </c>
      <c r="BS68" s="100">
        <v>10332</v>
      </c>
      <c r="BT68" s="100">
        <v>6</v>
      </c>
      <c r="BU68" s="100">
        <v>6199.2000000000007</v>
      </c>
      <c r="BV68" s="100">
        <v>7</v>
      </c>
      <c r="BW68" s="100">
        <v>7232.4000000000005</v>
      </c>
      <c r="BX68" s="100">
        <v>18</v>
      </c>
      <c r="BY68" s="100">
        <v>18597.600000000002</v>
      </c>
      <c r="BZ68" s="100">
        <v>23</v>
      </c>
      <c r="CA68" s="100">
        <v>23763.600000000002</v>
      </c>
      <c r="CB68" s="100">
        <v>15</v>
      </c>
      <c r="CC68" s="100">
        <v>15498</v>
      </c>
      <c r="CD68" s="100">
        <v>17</v>
      </c>
      <c r="CE68" s="100">
        <v>17564.400000000001</v>
      </c>
      <c r="CF68" s="100">
        <v>26</v>
      </c>
      <c r="CG68" s="100">
        <v>26863.200000000001</v>
      </c>
      <c r="CH68" s="100">
        <v>38</v>
      </c>
      <c r="CI68" s="100">
        <v>39261.599999999999</v>
      </c>
      <c r="CJ68" s="100">
        <v>19</v>
      </c>
      <c r="CK68" s="100">
        <v>19630.8</v>
      </c>
      <c r="CL68" s="100">
        <v>20</v>
      </c>
      <c r="CM68" s="100">
        <v>20664</v>
      </c>
      <c r="CN68" s="100">
        <v>42</v>
      </c>
      <c r="CO68" s="100">
        <v>43394.400000000001</v>
      </c>
      <c r="CP68" s="100">
        <v>35</v>
      </c>
      <c r="CQ68" s="100">
        <v>36162</v>
      </c>
      <c r="CR68" s="100">
        <v>32</v>
      </c>
      <c r="CS68" s="100">
        <v>33062.400000000001</v>
      </c>
      <c r="CT68" s="100">
        <v>43</v>
      </c>
      <c r="CU68" s="100">
        <v>44427.6</v>
      </c>
    </row>
    <row r="69" spans="2:99">
      <c r="C69" s="99" t="s">
        <v>235</v>
      </c>
      <c r="D69" s="100">
        <v>25</v>
      </c>
      <c r="E69" s="100">
        <v>18960</v>
      </c>
      <c r="F69" s="100">
        <v>26</v>
      </c>
      <c r="G69" s="100">
        <v>19718.399999999998</v>
      </c>
      <c r="H69" s="100">
        <v>18</v>
      </c>
      <c r="I69" s="100">
        <v>13651.199999999999</v>
      </c>
      <c r="J69" s="100">
        <v>22</v>
      </c>
      <c r="K69" s="100">
        <v>16684.8</v>
      </c>
      <c r="L69" s="100">
        <v>14</v>
      </c>
      <c r="M69" s="100">
        <v>10617.6</v>
      </c>
      <c r="N69" s="100">
        <v>7</v>
      </c>
      <c r="O69" s="100">
        <v>5308.8</v>
      </c>
      <c r="P69" s="100">
        <v>8</v>
      </c>
      <c r="Q69" s="100">
        <v>6067.2</v>
      </c>
      <c r="R69" s="100">
        <v>13</v>
      </c>
      <c r="S69" s="100">
        <v>9859.1999999999989</v>
      </c>
      <c r="T69" s="100">
        <v>28</v>
      </c>
      <c r="U69" s="100">
        <v>21235.200000000001</v>
      </c>
      <c r="V69" s="100">
        <v>16</v>
      </c>
      <c r="W69" s="100">
        <v>12134.4</v>
      </c>
      <c r="X69" s="100">
        <v>20</v>
      </c>
      <c r="Y69" s="100">
        <v>15168</v>
      </c>
      <c r="Z69" s="100">
        <v>15</v>
      </c>
      <c r="AA69" s="100">
        <v>11376</v>
      </c>
      <c r="AB69" s="100">
        <v>13</v>
      </c>
      <c r="AC69" s="100">
        <v>9859.1999999999989</v>
      </c>
      <c r="AD69" s="100">
        <v>18</v>
      </c>
      <c r="AE69" s="100">
        <v>13651.199999999999</v>
      </c>
      <c r="AF69" s="100">
        <v>13</v>
      </c>
      <c r="AG69" s="100">
        <v>9859.1999999999989</v>
      </c>
      <c r="AH69" s="100">
        <v>19</v>
      </c>
      <c r="AI69" s="100">
        <v>14409.6</v>
      </c>
      <c r="AJ69" s="100">
        <v>31</v>
      </c>
      <c r="AK69" s="100">
        <v>23510.399999999998</v>
      </c>
      <c r="AL69" s="100">
        <v>26</v>
      </c>
      <c r="AM69" s="100">
        <v>19718.399999999998</v>
      </c>
      <c r="AN69" s="100">
        <v>32</v>
      </c>
      <c r="AO69" s="100">
        <v>24268.799999999999</v>
      </c>
      <c r="AP69" s="100">
        <v>25</v>
      </c>
      <c r="AQ69" s="100">
        <v>18960</v>
      </c>
      <c r="AR69" s="100">
        <v>15</v>
      </c>
      <c r="AS69" s="100">
        <v>11376</v>
      </c>
      <c r="AT69" s="100">
        <v>16</v>
      </c>
      <c r="AU69" s="100">
        <v>12134.4</v>
      </c>
      <c r="AV69" s="100">
        <v>20</v>
      </c>
      <c r="AW69" s="100">
        <v>15168</v>
      </c>
      <c r="AX69" s="100">
        <v>22</v>
      </c>
      <c r="AY69" s="100">
        <v>16684.8</v>
      </c>
      <c r="AZ69" s="100">
        <v>5</v>
      </c>
      <c r="BA69" s="100">
        <v>3792</v>
      </c>
      <c r="BB69" s="100">
        <v>5</v>
      </c>
      <c r="BC69" s="100">
        <v>3792</v>
      </c>
      <c r="BD69" s="100">
        <v>7</v>
      </c>
      <c r="BE69" s="100">
        <v>5308.8</v>
      </c>
      <c r="BF69" s="100">
        <v>6</v>
      </c>
      <c r="BG69" s="100">
        <v>4550.3999999999996</v>
      </c>
      <c r="BH69" s="100">
        <v>10</v>
      </c>
      <c r="BI69" s="100">
        <v>7584</v>
      </c>
      <c r="BJ69" s="100">
        <v>9</v>
      </c>
      <c r="BK69" s="100">
        <v>6825.5999999999995</v>
      </c>
      <c r="BL69" s="100">
        <v>6</v>
      </c>
      <c r="BM69" s="100">
        <v>4550.3999999999996</v>
      </c>
      <c r="BN69" s="100">
        <v>12</v>
      </c>
      <c r="BO69" s="100">
        <v>9100.7999999999993</v>
      </c>
      <c r="BP69" s="100">
        <v>10</v>
      </c>
      <c r="BQ69" s="100">
        <v>7584</v>
      </c>
      <c r="BR69" s="100">
        <v>9</v>
      </c>
      <c r="BS69" s="100">
        <v>6825.5999999999995</v>
      </c>
      <c r="BT69" s="100">
        <v>6</v>
      </c>
      <c r="BU69" s="100">
        <v>4550.3999999999996</v>
      </c>
      <c r="BV69" s="100">
        <v>7</v>
      </c>
      <c r="BW69" s="100">
        <v>5308.8</v>
      </c>
      <c r="BX69" s="100">
        <v>17</v>
      </c>
      <c r="BY69" s="100">
        <v>12892.8</v>
      </c>
      <c r="BZ69" s="100">
        <v>24</v>
      </c>
      <c r="CA69" s="100">
        <v>18201.599999999999</v>
      </c>
      <c r="CB69" s="100">
        <v>17</v>
      </c>
      <c r="CC69" s="100">
        <v>12892.8</v>
      </c>
      <c r="CD69" s="100">
        <v>17</v>
      </c>
      <c r="CE69" s="100">
        <v>12892.8</v>
      </c>
      <c r="CF69" s="100">
        <v>23</v>
      </c>
      <c r="CG69" s="100">
        <v>17443.2</v>
      </c>
      <c r="CH69" s="100">
        <v>40</v>
      </c>
      <c r="CI69" s="100">
        <v>30336</v>
      </c>
      <c r="CJ69" s="100">
        <v>19</v>
      </c>
      <c r="CK69" s="100">
        <v>14409.6</v>
      </c>
      <c r="CL69" s="100">
        <v>21</v>
      </c>
      <c r="CM69" s="100">
        <v>15926.4</v>
      </c>
      <c r="CN69" s="100">
        <v>44</v>
      </c>
      <c r="CO69" s="100">
        <v>33369.599999999999</v>
      </c>
      <c r="CP69" s="100">
        <v>34</v>
      </c>
      <c r="CQ69" s="100">
        <v>25785.599999999999</v>
      </c>
      <c r="CR69" s="100">
        <v>36</v>
      </c>
      <c r="CS69" s="100">
        <v>27302.399999999998</v>
      </c>
      <c r="CT69" s="100">
        <v>41</v>
      </c>
      <c r="CU69" s="100">
        <v>31094.399999999998</v>
      </c>
    </row>
    <row r="70" spans="2:99">
      <c r="C70" s="99" t="s">
        <v>236</v>
      </c>
      <c r="D70" s="100">
        <v>23</v>
      </c>
      <c r="E70" s="100">
        <v>12309.599999999999</v>
      </c>
      <c r="F70" s="100">
        <v>27</v>
      </c>
      <c r="G70" s="100">
        <v>14450.399999999998</v>
      </c>
      <c r="H70" s="100">
        <v>19</v>
      </c>
      <c r="I70" s="100">
        <v>10168.799999999999</v>
      </c>
      <c r="J70" s="100">
        <v>20</v>
      </c>
      <c r="K70" s="100">
        <v>10703.999999999998</v>
      </c>
      <c r="L70" s="100">
        <v>13</v>
      </c>
      <c r="M70" s="100">
        <v>6957.5999999999995</v>
      </c>
      <c r="N70" s="100">
        <v>8</v>
      </c>
      <c r="O70" s="100">
        <v>4281.5999999999995</v>
      </c>
      <c r="P70" s="100">
        <v>7</v>
      </c>
      <c r="Q70" s="100">
        <v>3746.3999999999996</v>
      </c>
      <c r="R70" s="100">
        <v>12</v>
      </c>
      <c r="S70" s="100">
        <v>6422.4</v>
      </c>
      <c r="T70" s="100">
        <v>29</v>
      </c>
      <c r="U70" s="100">
        <v>15520.799999999997</v>
      </c>
      <c r="V70" s="100">
        <v>17</v>
      </c>
      <c r="W70" s="100">
        <v>9098.4</v>
      </c>
      <c r="X70" s="100">
        <v>25</v>
      </c>
      <c r="Y70" s="100">
        <v>13379.999999999998</v>
      </c>
      <c r="Z70" s="100">
        <v>16</v>
      </c>
      <c r="AA70" s="100">
        <v>8563.1999999999989</v>
      </c>
      <c r="AB70" s="100">
        <v>11</v>
      </c>
      <c r="AC70" s="100">
        <v>5887.1999999999989</v>
      </c>
      <c r="AD70" s="100">
        <v>19</v>
      </c>
      <c r="AE70" s="100">
        <v>10168.799999999999</v>
      </c>
      <c r="AF70" s="100">
        <v>14</v>
      </c>
      <c r="AG70" s="100">
        <v>7492.7999999999993</v>
      </c>
      <c r="AH70" s="100">
        <v>20</v>
      </c>
      <c r="AI70" s="100">
        <v>10703.999999999998</v>
      </c>
      <c r="AJ70" s="100">
        <v>33</v>
      </c>
      <c r="AK70" s="100">
        <v>17661.599999999999</v>
      </c>
      <c r="AL70" s="100">
        <v>30</v>
      </c>
      <c r="AM70" s="100">
        <v>16055.999999999998</v>
      </c>
      <c r="AN70" s="100">
        <v>34</v>
      </c>
      <c r="AO70" s="100">
        <v>18196.8</v>
      </c>
      <c r="AP70" s="100">
        <v>26</v>
      </c>
      <c r="AQ70" s="100">
        <v>13915.199999999999</v>
      </c>
      <c r="AR70" s="100">
        <v>19</v>
      </c>
      <c r="AS70" s="100">
        <v>10168.799999999999</v>
      </c>
      <c r="AT70" s="100">
        <v>15</v>
      </c>
      <c r="AU70" s="100">
        <v>8027.9999999999991</v>
      </c>
      <c r="AV70" s="100">
        <v>20</v>
      </c>
      <c r="AW70" s="100">
        <v>10703.999999999998</v>
      </c>
      <c r="AX70" s="100">
        <v>21</v>
      </c>
      <c r="AY70" s="100">
        <v>11239.199999999999</v>
      </c>
      <c r="AZ70" s="100">
        <v>5</v>
      </c>
      <c r="BA70" s="100">
        <v>2675.9999999999995</v>
      </c>
      <c r="BB70" s="100">
        <v>5</v>
      </c>
      <c r="BC70" s="100">
        <v>2675.9999999999995</v>
      </c>
      <c r="BD70" s="100">
        <v>7</v>
      </c>
      <c r="BE70" s="100">
        <v>3746.3999999999996</v>
      </c>
      <c r="BF70" s="100">
        <v>6</v>
      </c>
      <c r="BG70" s="100">
        <v>3211.2</v>
      </c>
      <c r="BH70" s="100">
        <v>9</v>
      </c>
      <c r="BI70" s="100">
        <v>4816.7999999999993</v>
      </c>
      <c r="BJ70" s="100">
        <v>10</v>
      </c>
      <c r="BK70" s="100">
        <v>5351.9999999999991</v>
      </c>
      <c r="BL70" s="100">
        <v>6</v>
      </c>
      <c r="BM70" s="100">
        <v>3211.2</v>
      </c>
      <c r="BN70" s="100">
        <v>13</v>
      </c>
      <c r="BO70" s="100">
        <v>6957.5999999999995</v>
      </c>
      <c r="BP70" s="100">
        <v>10</v>
      </c>
      <c r="BQ70" s="100">
        <v>5351.9999999999991</v>
      </c>
      <c r="BR70" s="100">
        <v>11</v>
      </c>
      <c r="BS70" s="100">
        <v>5887.1999999999989</v>
      </c>
      <c r="BT70" s="100">
        <v>6</v>
      </c>
      <c r="BU70" s="100">
        <v>3211.2</v>
      </c>
      <c r="BV70" s="100">
        <v>6</v>
      </c>
      <c r="BW70" s="100">
        <v>3211.2</v>
      </c>
      <c r="BX70" s="100">
        <v>19</v>
      </c>
      <c r="BY70" s="100">
        <v>10168.799999999999</v>
      </c>
      <c r="BZ70" s="100">
        <v>21</v>
      </c>
      <c r="CA70" s="100">
        <v>11239.199999999999</v>
      </c>
      <c r="CB70" s="100">
        <v>17</v>
      </c>
      <c r="CC70" s="100">
        <v>9098.4</v>
      </c>
      <c r="CD70" s="100">
        <v>18</v>
      </c>
      <c r="CE70" s="100">
        <v>9633.5999999999985</v>
      </c>
      <c r="CF70" s="100">
        <v>25</v>
      </c>
      <c r="CG70" s="100">
        <v>13379.999999999998</v>
      </c>
      <c r="CH70" s="100">
        <v>39</v>
      </c>
      <c r="CI70" s="100">
        <v>20872.799999999996</v>
      </c>
      <c r="CJ70" s="100">
        <v>19</v>
      </c>
      <c r="CK70" s="100">
        <v>10168.799999999999</v>
      </c>
      <c r="CL70" s="100">
        <v>24</v>
      </c>
      <c r="CM70" s="100">
        <v>12844.8</v>
      </c>
      <c r="CN70" s="100">
        <v>47</v>
      </c>
      <c r="CO70" s="100">
        <v>25154.399999999998</v>
      </c>
      <c r="CP70" s="100">
        <v>39</v>
      </c>
      <c r="CQ70" s="100">
        <v>20872.799999999996</v>
      </c>
      <c r="CR70" s="100">
        <v>41</v>
      </c>
      <c r="CS70" s="100">
        <v>21943.199999999997</v>
      </c>
      <c r="CT70" s="100">
        <v>44</v>
      </c>
      <c r="CU70" s="100">
        <v>23548.799999999996</v>
      </c>
    </row>
    <row r="71" spans="2:99">
      <c r="B71" s="99" t="s">
        <v>130</v>
      </c>
      <c r="C71" s="99" t="s">
        <v>237</v>
      </c>
      <c r="D71" s="100">
        <v>3</v>
      </c>
      <c r="E71" s="100">
        <v>1692</v>
      </c>
      <c r="F71" s="100">
        <v>4</v>
      </c>
      <c r="G71" s="100">
        <v>2256</v>
      </c>
      <c r="H71" s="100">
        <v>4</v>
      </c>
      <c r="I71" s="100">
        <v>2256</v>
      </c>
      <c r="J71" s="100">
        <v>4</v>
      </c>
      <c r="K71" s="100">
        <v>2256</v>
      </c>
      <c r="L71" s="100">
        <v>6</v>
      </c>
      <c r="M71" s="100">
        <v>3384</v>
      </c>
      <c r="N71" s="100">
        <v>6</v>
      </c>
      <c r="O71" s="100">
        <v>3384</v>
      </c>
      <c r="P71" s="100">
        <v>7</v>
      </c>
      <c r="Q71" s="100">
        <v>3948</v>
      </c>
      <c r="R71" s="100">
        <v>8</v>
      </c>
      <c r="S71" s="100">
        <v>4512</v>
      </c>
      <c r="T71" s="100">
        <v>23</v>
      </c>
      <c r="U71" s="100">
        <v>12972</v>
      </c>
      <c r="V71" s="100">
        <v>17</v>
      </c>
      <c r="W71" s="100">
        <v>9588</v>
      </c>
      <c r="X71" s="100">
        <v>28</v>
      </c>
      <c r="Y71" s="100">
        <v>15792</v>
      </c>
      <c r="Z71" s="100">
        <v>15</v>
      </c>
      <c r="AA71" s="100">
        <v>8460</v>
      </c>
      <c r="AB71" s="100">
        <v>26</v>
      </c>
      <c r="AC71" s="100">
        <v>14664</v>
      </c>
      <c r="AD71" s="100">
        <v>21</v>
      </c>
      <c r="AE71" s="100">
        <v>11844</v>
      </c>
      <c r="AF71" s="100">
        <v>16</v>
      </c>
      <c r="AG71" s="100">
        <v>9024</v>
      </c>
      <c r="AH71" s="100">
        <v>26</v>
      </c>
      <c r="AI71" s="100">
        <v>14664</v>
      </c>
      <c r="AJ71" s="100">
        <v>22</v>
      </c>
      <c r="AK71" s="100">
        <v>12408</v>
      </c>
      <c r="AL71" s="100">
        <v>25</v>
      </c>
      <c r="AM71" s="100">
        <v>14100</v>
      </c>
      <c r="AN71" s="100">
        <v>17</v>
      </c>
      <c r="AO71" s="100">
        <v>9588</v>
      </c>
      <c r="AP71" s="100">
        <v>23</v>
      </c>
      <c r="AQ71" s="100">
        <v>12972</v>
      </c>
      <c r="AR71" s="100">
        <v>65</v>
      </c>
      <c r="AS71" s="100">
        <v>36660</v>
      </c>
      <c r="AT71" s="100">
        <v>40</v>
      </c>
      <c r="AU71" s="100">
        <v>22560</v>
      </c>
      <c r="AV71" s="100">
        <v>43</v>
      </c>
      <c r="AW71" s="100">
        <v>24252</v>
      </c>
      <c r="AX71" s="100">
        <v>57</v>
      </c>
      <c r="AY71" s="100">
        <v>32148</v>
      </c>
      <c r="AZ71" s="100">
        <v>12</v>
      </c>
      <c r="BA71" s="100">
        <v>6768</v>
      </c>
      <c r="BB71" s="100">
        <v>9</v>
      </c>
      <c r="BC71" s="100">
        <v>5076</v>
      </c>
      <c r="BD71" s="100">
        <v>11</v>
      </c>
      <c r="BE71" s="100">
        <v>6204</v>
      </c>
      <c r="BF71" s="100">
        <v>11</v>
      </c>
      <c r="BG71" s="100">
        <v>6204</v>
      </c>
      <c r="BH71" s="100">
        <v>5</v>
      </c>
      <c r="BI71" s="100">
        <v>2820</v>
      </c>
      <c r="BJ71" s="100">
        <v>4</v>
      </c>
      <c r="BK71" s="100">
        <v>2256</v>
      </c>
      <c r="BL71" s="100">
        <v>5</v>
      </c>
      <c r="BM71" s="100">
        <v>2820</v>
      </c>
      <c r="BN71" s="100">
        <v>5</v>
      </c>
      <c r="BO71" s="100">
        <v>2820</v>
      </c>
      <c r="BP71" s="100">
        <v>6</v>
      </c>
      <c r="BQ71" s="100">
        <v>3384</v>
      </c>
      <c r="BR71" s="100">
        <v>6</v>
      </c>
      <c r="BS71" s="100">
        <v>3384</v>
      </c>
      <c r="BT71" s="100">
        <v>8</v>
      </c>
      <c r="BU71" s="100">
        <v>4512</v>
      </c>
      <c r="BV71" s="100">
        <v>7</v>
      </c>
      <c r="BW71" s="100">
        <v>3948</v>
      </c>
      <c r="BX71" s="100">
        <v>17</v>
      </c>
      <c r="BY71" s="100">
        <v>9588</v>
      </c>
      <c r="BZ71" s="100">
        <v>11</v>
      </c>
      <c r="CA71" s="100">
        <v>6204</v>
      </c>
      <c r="CB71" s="100">
        <v>16</v>
      </c>
      <c r="CC71" s="100">
        <v>9024</v>
      </c>
      <c r="CD71" s="100">
        <v>17</v>
      </c>
      <c r="CE71" s="100">
        <v>9588</v>
      </c>
      <c r="CF71" s="100">
        <v>4</v>
      </c>
      <c r="CG71" s="100">
        <v>2256</v>
      </c>
      <c r="CH71" s="100">
        <v>6</v>
      </c>
      <c r="CI71" s="100">
        <v>3384</v>
      </c>
      <c r="CJ71" s="100">
        <v>6</v>
      </c>
      <c r="CK71" s="100">
        <v>3384</v>
      </c>
      <c r="CL71" s="100">
        <v>6</v>
      </c>
      <c r="CM71" s="100">
        <v>3384</v>
      </c>
      <c r="CN71" s="100">
        <v>4</v>
      </c>
      <c r="CO71" s="100">
        <v>2256</v>
      </c>
      <c r="CP71" s="100">
        <v>4</v>
      </c>
      <c r="CQ71" s="100">
        <v>2256</v>
      </c>
      <c r="CR71" s="100">
        <v>5</v>
      </c>
      <c r="CS71" s="100">
        <v>2820</v>
      </c>
      <c r="CT71" s="100">
        <v>7</v>
      </c>
      <c r="CU71" s="100">
        <v>3948</v>
      </c>
    </row>
    <row r="72" spans="2:99">
      <c r="C72" s="99" t="s">
        <v>238</v>
      </c>
      <c r="D72" s="100">
        <v>3</v>
      </c>
      <c r="E72" s="100">
        <v>223.2</v>
      </c>
      <c r="F72" s="100">
        <v>4</v>
      </c>
      <c r="G72" s="100">
        <v>297.59999999999997</v>
      </c>
      <c r="H72" s="100">
        <v>4</v>
      </c>
      <c r="I72" s="100">
        <v>297.59999999999997</v>
      </c>
      <c r="J72" s="100">
        <v>4</v>
      </c>
      <c r="K72" s="100">
        <v>297.59999999999997</v>
      </c>
      <c r="L72" s="100">
        <v>7</v>
      </c>
      <c r="M72" s="100">
        <v>520.79999999999995</v>
      </c>
      <c r="N72" s="100">
        <v>7</v>
      </c>
      <c r="O72" s="100">
        <v>520.79999999999995</v>
      </c>
      <c r="P72" s="100">
        <v>8</v>
      </c>
      <c r="Q72" s="100">
        <v>595.19999999999993</v>
      </c>
      <c r="R72" s="100">
        <v>9</v>
      </c>
      <c r="S72" s="100">
        <v>669.59999999999991</v>
      </c>
      <c r="T72" s="100">
        <v>25</v>
      </c>
      <c r="U72" s="100">
        <v>1859.9999999999998</v>
      </c>
      <c r="V72" s="100">
        <v>19</v>
      </c>
      <c r="W72" s="100">
        <v>1413.6</v>
      </c>
      <c r="X72" s="100">
        <v>33</v>
      </c>
      <c r="Y72" s="100">
        <v>2455.1999999999998</v>
      </c>
      <c r="Z72" s="100">
        <v>18</v>
      </c>
      <c r="AA72" s="100">
        <v>1339.1999999999998</v>
      </c>
      <c r="AB72" s="100">
        <v>28</v>
      </c>
      <c r="AC72" s="100">
        <v>2083.1999999999998</v>
      </c>
      <c r="AD72" s="100">
        <v>27</v>
      </c>
      <c r="AE72" s="100">
        <v>2008.7999999999997</v>
      </c>
      <c r="AF72" s="100">
        <v>16</v>
      </c>
      <c r="AG72" s="100">
        <v>1190.3999999999999</v>
      </c>
      <c r="AH72" s="100">
        <v>26</v>
      </c>
      <c r="AI72" s="100">
        <v>1934.3999999999999</v>
      </c>
      <c r="AJ72" s="100">
        <v>23</v>
      </c>
      <c r="AK72" s="100">
        <v>1711.1999999999998</v>
      </c>
      <c r="AL72" s="100">
        <v>26</v>
      </c>
      <c r="AM72" s="100">
        <v>1934.3999999999999</v>
      </c>
      <c r="AN72" s="100">
        <v>17</v>
      </c>
      <c r="AO72" s="100">
        <v>1264.8</v>
      </c>
      <c r="AP72" s="100">
        <v>24</v>
      </c>
      <c r="AQ72" s="100">
        <v>1785.6</v>
      </c>
      <c r="AR72" s="100">
        <v>70</v>
      </c>
      <c r="AS72" s="100">
        <v>5207.9999999999991</v>
      </c>
      <c r="AT72" s="100">
        <v>43</v>
      </c>
      <c r="AU72" s="100">
        <v>3199.2</v>
      </c>
      <c r="AV72" s="100">
        <v>42</v>
      </c>
      <c r="AW72" s="100">
        <v>3124.7999999999997</v>
      </c>
      <c r="AX72" s="100">
        <v>71</v>
      </c>
      <c r="AY72" s="100">
        <v>5282.4</v>
      </c>
      <c r="AZ72" s="100">
        <v>12</v>
      </c>
      <c r="BA72" s="100">
        <v>892.8</v>
      </c>
      <c r="BB72" s="100">
        <v>10</v>
      </c>
      <c r="BC72" s="100">
        <v>743.99999999999989</v>
      </c>
      <c r="BD72" s="100">
        <v>10</v>
      </c>
      <c r="BE72" s="100">
        <v>743.99999999999989</v>
      </c>
      <c r="BF72" s="100">
        <v>13</v>
      </c>
      <c r="BG72" s="100">
        <v>967.19999999999993</v>
      </c>
      <c r="BH72" s="100">
        <v>5</v>
      </c>
      <c r="BI72" s="100">
        <v>371.99999999999994</v>
      </c>
      <c r="BJ72" s="100">
        <v>5</v>
      </c>
      <c r="BK72" s="100">
        <v>371.99999999999994</v>
      </c>
      <c r="BL72" s="100">
        <v>6</v>
      </c>
      <c r="BM72" s="100">
        <v>446.4</v>
      </c>
      <c r="BN72" s="100">
        <v>5</v>
      </c>
      <c r="BO72" s="100">
        <v>371.99999999999994</v>
      </c>
      <c r="BP72" s="100">
        <v>6</v>
      </c>
      <c r="BQ72" s="100">
        <v>446.4</v>
      </c>
      <c r="BR72" s="100">
        <v>7</v>
      </c>
      <c r="BS72" s="100">
        <v>520.79999999999995</v>
      </c>
      <c r="BT72" s="100">
        <v>9</v>
      </c>
      <c r="BU72" s="100">
        <v>669.59999999999991</v>
      </c>
      <c r="BV72" s="100">
        <v>6</v>
      </c>
      <c r="BW72" s="100">
        <v>446.4</v>
      </c>
      <c r="BX72" s="100">
        <v>18</v>
      </c>
      <c r="BY72" s="100">
        <v>1339.1999999999998</v>
      </c>
      <c r="BZ72" s="100">
        <v>11</v>
      </c>
      <c r="CA72" s="100">
        <v>818.39999999999986</v>
      </c>
      <c r="CB72" s="100">
        <v>17</v>
      </c>
      <c r="CC72" s="100">
        <v>1264.8</v>
      </c>
      <c r="CD72" s="100">
        <v>19</v>
      </c>
      <c r="CE72" s="100">
        <v>1413.6</v>
      </c>
      <c r="CF72" s="100">
        <v>4</v>
      </c>
      <c r="CG72" s="100">
        <v>297.59999999999997</v>
      </c>
      <c r="CH72" s="100">
        <v>7</v>
      </c>
      <c r="CI72" s="100">
        <v>520.79999999999995</v>
      </c>
      <c r="CJ72" s="100">
        <v>7</v>
      </c>
      <c r="CK72" s="100">
        <v>520.79999999999995</v>
      </c>
      <c r="CL72" s="100">
        <v>5</v>
      </c>
      <c r="CM72" s="100">
        <v>371.99999999999994</v>
      </c>
      <c r="CN72" s="100">
        <v>4</v>
      </c>
      <c r="CO72" s="100">
        <v>297.59999999999997</v>
      </c>
      <c r="CP72" s="100">
        <v>5</v>
      </c>
      <c r="CQ72" s="100">
        <v>371.99999999999994</v>
      </c>
      <c r="CR72" s="100">
        <v>5</v>
      </c>
      <c r="CS72" s="100">
        <v>371.99999999999994</v>
      </c>
      <c r="CT72" s="100">
        <v>7</v>
      </c>
      <c r="CU72" s="100">
        <v>520.79999999999995</v>
      </c>
    </row>
    <row r="73" spans="2:99">
      <c r="C73" s="99" t="s">
        <v>239</v>
      </c>
      <c r="D73" s="100">
        <v>3</v>
      </c>
      <c r="E73" s="100">
        <v>1677.6</v>
      </c>
      <c r="F73" s="100">
        <v>4</v>
      </c>
      <c r="G73" s="100">
        <v>2236.7999999999997</v>
      </c>
      <c r="H73" s="100">
        <v>4</v>
      </c>
      <c r="I73" s="100">
        <v>2236.7999999999997</v>
      </c>
      <c r="J73" s="100">
        <v>4</v>
      </c>
      <c r="K73" s="100">
        <v>2236.7999999999997</v>
      </c>
      <c r="L73" s="100">
        <v>6</v>
      </c>
      <c r="M73" s="100">
        <v>3355.2</v>
      </c>
      <c r="N73" s="100">
        <v>7</v>
      </c>
      <c r="O73" s="100">
        <v>3914.3999999999996</v>
      </c>
      <c r="P73" s="100">
        <v>7</v>
      </c>
      <c r="Q73" s="100">
        <v>3914.3999999999996</v>
      </c>
      <c r="R73" s="100">
        <v>8</v>
      </c>
      <c r="S73" s="100">
        <v>4473.5999999999995</v>
      </c>
      <c r="T73" s="100">
        <v>25</v>
      </c>
      <c r="U73" s="100">
        <v>13979.999999999998</v>
      </c>
      <c r="V73" s="100">
        <v>17</v>
      </c>
      <c r="W73" s="100">
        <v>9506.4</v>
      </c>
      <c r="X73" s="100">
        <v>30</v>
      </c>
      <c r="Y73" s="100">
        <v>16775.999999999996</v>
      </c>
      <c r="Z73" s="100">
        <v>17</v>
      </c>
      <c r="AA73" s="100">
        <v>9506.4</v>
      </c>
      <c r="AB73" s="100">
        <v>22</v>
      </c>
      <c r="AC73" s="100">
        <v>12302.399999999998</v>
      </c>
      <c r="AD73" s="100">
        <v>24</v>
      </c>
      <c r="AE73" s="100">
        <v>13420.8</v>
      </c>
      <c r="AF73" s="100">
        <v>14</v>
      </c>
      <c r="AG73" s="100">
        <v>7828.7999999999993</v>
      </c>
      <c r="AH73" s="100">
        <v>24</v>
      </c>
      <c r="AI73" s="100">
        <v>13420.8</v>
      </c>
      <c r="AJ73" s="100">
        <v>20</v>
      </c>
      <c r="AK73" s="100">
        <v>11183.999999999998</v>
      </c>
      <c r="AL73" s="100">
        <v>22</v>
      </c>
      <c r="AM73" s="100">
        <v>12302.399999999998</v>
      </c>
      <c r="AN73" s="100">
        <v>17</v>
      </c>
      <c r="AO73" s="100">
        <v>9506.4</v>
      </c>
      <c r="AP73" s="100">
        <v>22</v>
      </c>
      <c r="AQ73" s="100">
        <v>12302.399999999998</v>
      </c>
      <c r="AR73" s="100">
        <v>61</v>
      </c>
      <c r="AS73" s="100">
        <v>34111.199999999997</v>
      </c>
      <c r="AT73" s="100">
        <v>42</v>
      </c>
      <c r="AU73" s="100">
        <v>23486.399999999998</v>
      </c>
      <c r="AV73" s="100">
        <v>38</v>
      </c>
      <c r="AW73" s="100">
        <v>21249.599999999999</v>
      </c>
      <c r="AX73" s="100">
        <v>55</v>
      </c>
      <c r="AY73" s="100">
        <v>30755.999999999996</v>
      </c>
      <c r="AZ73" s="100">
        <v>12</v>
      </c>
      <c r="BA73" s="100">
        <v>6710.4</v>
      </c>
      <c r="BB73" s="100">
        <v>9</v>
      </c>
      <c r="BC73" s="100">
        <v>5032.7999999999993</v>
      </c>
      <c r="BD73" s="100">
        <v>10</v>
      </c>
      <c r="BE73" s="100">
        <v>5591.9999999999991</v>
      </c>
      <c r="BF73" s="100">
        <v>12</v>
      </c>
      <c r="BG73" s="100">
        <v>6710.4</v>
      </c>
      <c r="BH73" s="100">
        <v>5</v>
      </c>
      <c r="BI73" s="100">
        <v>2795.9999999999995</v>
      </c>
      <c r="BJ73" s="100">
        <v>5</v>
      </c>
      <c r="BK73" s="100">
        <v>2795.9999999999995</v>
      </c>
      <c r="BL73" s="100">
        <v>5</v>
      </c>
      <c r="BM73" s="100">
        <v>2795.9999999999995</v>
      </c>
      <c r="BN73" s="100">
        <v>5</v>
      </c>
      <c r="BO73" s="100">
        <v>2795.9999999999995</v>
      </c>
      <c r="BP73" s="100">
        <v>6</v>
      </c>
      <c r="BQ73" s="100">
        <v>3355.2</v>
      </c>
      <c r="BR73" s="100">
        <v>7</v>
      </c>
      <c r="BS73" s="100">
        <v>3914.3999999999996</v>
      </c>
      <c r="BT73" s="100">
        <v>9</v>
      </c>
      <c r="BU73" s="100">
        <v>5032.7999999999993</v>
      </c>
      <c r="BV73" s="100">
        <v>6</v>
      </c>
      <c r="BW73" s="100">
        <v>3355.2</v>
      </c>
      <c r="BX73" s="100">
        <v>17</v>
      </c>
      <c r="BY73" s="100">
        <v>9506.4</v>
      </c>
      <c r="BZ73" s="100">
        <v>11</v>
      </c>
      <c r="CA73" s="100">
        <v>6151.1999999999989</v>
      </c>
      <c r="CB73" s="100">
        <v>14</v>
      </c>
      <c r="CC73" s="100">
        <v>7828.7999999999993</v>
      </c>
      <c r="CD73" s="100">
        <v>17</v>
      </c>
      <c r="CE73" s="100">
        <v>9506.4</v>
      </c>
      <c r="CF73" s="100">
        <v>4</v>
      </c>
      <c r="CG73" s="100">
        <v>2236.7999999999997</v>
      </c>
      <c r="CH73" s="100">
        <v>6</v>
      </c>
      <c r="CI73" s="100">
        <v>3355.2</v>
      </c>
      <c r="CJ73" s="100">
        <v>6</v>
      </c>
      <c r="CK73" s="100">
        <v>3355.2</v>
      </c>
      <c r="CL73" s="100">
        <v>6</v>
      </c>
      <c r="CM73" s="100">
        <v>3355.2</v>
      </c>
      <c r="CN73" s="100">
        <v>4</v>
      </c>
      <c r="CO73" s="100">
        <v>2236.7999999999997</v>
      </c>
      <c r="CP73" s="100">
        <v>5</v>
      </c>
      <c r="CQ73" s="100">
        <v>2795.9999999999995</v>
      </c>
      <c r="CR73" s="100">
        <v>5</v>
      </c>
      <c r="CS73" s="100">
        <v>2795.9999999999995</v>
      </c>
      <c r="CT73" s="100">
        <v>7</v>
      </c>
      <c r="CU73" s="100">
        <v>3914.3999999999996</v>
      </c>
    </row>
    <row r="74" spans="2:99">
      <c r="C74" s="99" t="s">
        <v>240</v>
      </c>
      <c r="D74" s="100">
        <v>3</v>
      </c>
      <c r="E74" s="100">
        <v>1209.5999999999999</v>
      </c>
      <c r="F74" s="100">
        <v>4</v>
      </c>
      <c r="G74" s="100">
        <v>1612.8</v>
      </c>
      <c r="H74" s="100">
        <v>4</v>
      </c>
      <c r="I74" s="100">
        <v>1612.8</v>
      </c>
      <c r="J74" s="100">
        <v>4</v>
      </c>
      <c r="K74" s="100">
        <v>1612.8</v>
      </c>
      <c r="L74" s="100">
        <v>6</v>
      </c>
      <c r="M74" s="100">
        <v>2419.1999999999998</v>
      </c>
      <c r="N74" s="100">
        <v>6</v>
      </c>
      <c r="O74" s="100">
        <v>2419.1999999999998</v>
      </c>
      <c r="P74" s="100">
        <v>7</v>
      </c>
      <c r="Q74" s="100">
        <v>2822.4</v>
      </c>
      <c r="R74" s="100">
        <v>8</v>
      </c>
      <c r="S74" s="100">
        <v>3225.6</v>
      </c>
      <c r="T74" s="100">
        <v>24</v>
      </c>
      <c r="U74" s="100">
        <v>9676.7999999999993</v>
      </c>
      <c r="V74" s="100">
        <v>19</v>
      </c>
      <c r="W74" s="100">
        <v>7660.8</v>
      </c>
      <c r="X74" s="100">
        <v>30</v>
      </c>
      <c r="Y74" s="100">
        <v>12096</v>
      </c>
      <c r="Z74" s="100">
        <v>16</v>
      </c>
      <c r="AA74" s="100">
        <v>6451.2</v>
      </c>
      <c r="AB74" s="100">
        <v>24</v>
      </c>
      <c r="AC74" s="100">
        <v>9676.7999999999993</v>
      </c>
      <c r="AD74" s="100">
        <v>22</v>
      </c>
      <c r="AE74" s="100">
        <v>8870.4</v>
      </c>
      <c r="AF74" s="100">
        <v>15</v>
      </c>
      <c r="AG74" s="100">
        <v>6048</v>
      </c>
      <c r="AH74" s="100">
        <v>23</v>
      </c>
      <c r="AI74" s="100">
        <v>9273.6</v>
      </c>
      <c r="AJ74" s="100">
        <v>22</v>
      </c>
      <c r="AK74" s="100">
        <v>8870.4</v>
      </c>
      <c r="AL74" s="100">
        <v>22</v>
      </c>
      <c r="AM74" s="100">
        <v>8870.4</v>
      </c>
      <c r="AN74" s="100">
        <v>17</v>
      </c>
      <c r="AO74" s="100">
        <v>6854.4</v>
      </c>
      <c r="AP74" s="100">
        <v>20</v>
      </c>
      <c r="AQ74" s="100">
        <v>8064</v>
      </c>
      <c r="AR74" s="100">
        <v>70</v>
      </c>
      <c r="AS74" s="100">
        <v>28224</v>
      </c>
      <c r="AT74" s="100">
        <v>40</v>
      </c>
      <c r="AU74" s="100">
        <v>16128</v>
      </c>
      <c r="AV74" s="100">
        <v>45</v>
      </c>
      <c r="AW74" s="100">
        <v>18144</v>
      </c>
      <c r="AX74" s="100">
        <v>65</v>
      </c>
      <c r="AY74" s="100">
        <v>26208</v>
      </c>
      <c r="AZ74" s="100">
        <v>13</v>
      </c>
      <c r="BA74" s="100">
        <v>5241.5999999999995</v>
      </c>
      <c r="BB74" s="100">
        <v>10</v>
      </c>
      <c r="BC74" s="100">
        <v>4032</v>
      </c>
      <c r="BD74" s="100">
        <v>10</v>
      </c>
      <c r="BE74" s="100">
        <v>4032</v>
      </c>
      <c r="BF74" s="100">
        <v>13</v>
      </c>
      <c r="BG74" s="100">
        <v>5241.5999999999995</v>
      </c>
      <c r="BH74" s="100">
        <v>5</v>
      </c>
      <c r="BI74" s="100">
        <v>2016</v>
      </c>
      <c r="BJ74" s="100">
        <v>5</v>
      </c>
      <c r="BK74" s="100">
        <v>2016</v>
      </c>
      <c r="BL74" s="100">
        <v>6</v>
      </c>
      <c r="BM74" s="100">
        <v>2419.1999999999998</v>
      </c>
      <c r="BN74" s="100">
        <v>5</v>
      </c>
      <c r="BO74" s="100">
        <v>2016</v>
      </c>
      <c r="BP74" s="100">
        <v>6</v>
      </c>
      <c r="BQ74" s="100">
        <v>2419.1999999999998</v>
      </c>
      <c r="BR74" s="100">
        <v>7</v>
      </c>
      <c r="BS74" s="100">
        <v>2822.4</v>
      </c>
      <c r="BT74" s="100">
        <v>9</v>
      </c>
      <c r="BU74" s="100">
        <v>3628.7999999999997</v>
      </c>
      <c r="BV74" s="100">
        <v>6</v>
      </c>
      <c r="BW74" s="100">
        <v>2419.1999999999998</v>
      </c>
      <c r="BX74" s="100">
        <v>18</v>
      </c>
      <c r="BY74" s="100">
        <v>7257.5999999999995</v>
      </c>
      <c r="BZ74" s="100">
        <v>11</v>
      </c>
      <c r="CA74" s="100">
        <v>4435.2</v>
      </c>
      <c r="CB74" s="100">
        <v>17</v>
      </c>
      <c r="CC74" s="100">
        <v>6854.4</v>
      </c>
      <c r="CD74" s="100">
        <v>18</v>
      </c>
      <c r="CE74" s="100">
        <v>7257.5999999999995</v>
      </c>
      <c r="CF74" s="100">
        <v>4</v>
      </c>
      <c r="CG74" s="100">
        <v>1612.8</v>
      </c>
      <c r="CH74" s="100">
        <v>7</v>
      </c>
      <c r="CI74" s="100">
        <v>2822.4</v>
      </c>
      <c r="CJ74" s="100">
        <v>7</v>
      </c>
      <c r="CK74" s="100">
        <v>2822.4</v>
      </c>
      <c r="CL74" s="100">
        <v>6</v>
      </c>
      <c r="CM74" s="100">
        <v>2419.1999999999998</v>
      </c>
      <c r="CN74" s="100">
        <v>4</v>
      </c>
      <c r="CO74" s="100">
        <v>1612.8</v>
      </c>
      <c r="CP74" s="100">
        <v>4</v>
      </c>
      <c r="CQ74" s="100">
        <v>1612.8</v>
      </c>
      <c r="CR74" s="100">
        <v>4</v>
      </c>
      <c r="CS74" s="100">
        <v>1612.8</v>
      </c>
      <c r="CT74" s="100">
        <v>6</v>
      </c>
      <c r="CU74" s="100">
        <v>2419.1999999999998</v>
      </c>
    </row>
    <row r="75" spans="2:99">
      <c r="C75" s="99" t="s">
        <v>241</v>
      </c>
      <c r="D75" s="100">
        <v>3</v>
      </c>
      <c r="E75" s="100">
        <v>1929.6</v>
      </c>
      <c r="F75" s="100">
        <v>4</v>
      </c>
      <c r="G75" s="100">
        <v>2572.7999999999997</v>
      </c>
      <c r="H75" s="100">
        <v>4</v>
      </c>
      <c r="I75" s="100">
        <v>2572.7999999999997</v>
      </c>
      <c r="J75" s="100">
        <v>5</v>
      </c>
      <c r="K75" s="100">
        <v>3215.9999999999995</v>
      </c>
      <c r="L75" s="100">
        <v>6</v>
      </c>
      <c r="M75" s="100">
        <v>3859.2</v>
      </c>
      <c r="N75" s="100">
        <v>6</v>
      </c>
      <c r="O75" s="100">
        <v>3859.2</v>
      </c>
      <c r="P75" s="100">
        <v>7</v>
      </c>
      <c r="Q75" s="100">
        <v>4502.3999999999996</v>
      </c>
      <c r="R75" s="100">
        <v>8</v>
      </c>
      <c r="S75" s="100">
        <v>5145.5999999999995</v>
      </c>
      <c r="T75" s="100">
        <v>23</v>
      </c>
      <c r="U75" s="100">
        <v>14793.599999999999</v>
      </c>
      <c r="V75" s="100">
        <v>18</v>
      </c>
      <c r="W75" s="100">
        <v>11577.599999999999</v>
      </c>
      <c r="X75" s="100">
        <v>27</v>
      </c>
      <c r="Y75" s="100">
        <v>17366.399999999998</v>
      </c>
      <c r="Z75" s="100">
        <v>17</v>
      </c>
      <c r="AA75" s="100">
        <v>10934.4</v>
      </c>
      <c r="AB75" s="100">
        <v>25</v>
      </c>
      <c r="AC75" s="100">
        <v>16079.999999999998</v>
      </c>
      <c r="AD75" s="100">
        <v>22</v>
      </c>
      <c r="AE75" s="100">
        <v>14150.399999999998</v>
      </c>
      <c r="AF75" s="100">
        <v>15</v>
      </c>
      <c r="AG75" s="100">
        <v>9647.9999999999982</v>
      </c>
      <c r="AH75" s="100">
        <v>24</v>
      </c>
      <c r="AI75" s="100">
        <v>15436.8</v>
      </c>
      <c r="AJ75" s="100">
        <v>23</v>
      </c>
      <c r="AK75" s="100">
        <v>14793.599999999999</v>
      </c>
      <c r="AL75" s="100">
        <v>21</v>
      </c>
      <c r="AM75" s="100">
        <v>13507.199999999999</v>
      </c>
      <c r="AN75" s="100">
        <v>19</v>
      </c>
      <c r="AO75" s="100">
        <v>12220.8</v>
      </c>
      <c r="AP75" s="100">
        <v>21</v>
      </c>
      <c r="AQ75" s="100">
        <v>13507.199999999999</v>
      </c>
      <c r="AR75" s="100">
        <v>60</v>
      </c>
      <c r="AS75" s="100">
        <v>38591.999999999993</v>
      </c>
      <c r="AT75" s="100">
        <v>42</v>
      </c>
      <c r="AU75" s="100">
        <v>27014.399999999998</v>
      </c>
      <c r="AV75" s="100">
        <v>41</v>
      </c>
      <c r="AW75" s="100">
        <v>26371.199999999997</v>
      </c>
      <c r="AX75" s="100">
        <v>61</v>
      </c>
      <c r="AY75" s="100">
        <v>39235.199999999997</v>
      </c>
      <c r="AZ75" s="100">
        <v>11</v>
      </c>
      <c r="BA75" s="100">
        <v>7075.1999999999989</v>
      </c>
      <c r="BB75" s="100">
        <v>8</v>
      </c>
      <c r="BC75" s="100">
        <v>5145.5999999999995</v>
      </c>
      <c r="BD75" s="100">
        <v>10</v>
      </c>
      <c r="BE75" s="100">
        <v>6431.9999999999991</v>
      </c>
      <c r="BF75" s="100">
        <v>13</v>
      </c>
      <c r="BG75" s="100">
        <v>8361.5999999999985</v>
      </c>
      <c r="BH75" s="100">
        <v>5</v>
      </c>
      <c r="BI75" s="100">
        <v>3215.9999999999995</v>
      </c>
      <c r="BJ75" s="100">
        <v>5</v>
      </c>
      <c r="BK75" s="100">
        <v>3215.9999999999995</v>
      </c>
      <c r="BL75" s="100">
        <v>5</v>
      </c>
      <c r="BM75" s="100">
        <v>3215.9999999999995</v>
      </c>
      <c r="BN75" s="100">
        <v>5</v>
      </c>
      <c r="BO75" s="100">
        <v>3215.9999999999995</v>
      </c>
      <c r="BP75" s="100">
        <v>6</v>
      </c>
      <c r="BQ75" s="100">
        <v>3859.2</v>
      </c>
      <c r="BR75" s="100">
        <v>6</v>
      </c>
      <c r="BS75" s="100">
        <v>3859.2</v>
      </c>
      <c r="BT75" s="100">
        <v>8</v>
      </c>
      <c r="BU75" s="100">
        <v>5145.5999999999995</v>
      </c>
      <c r="BV75" s="100">
        <v>6</v>
      </c>
      <c r="BW75" s="100">
        <v>3859.2</v>
      </c>
      <c r="BX75" s="100">
        <v>16</v>
      </c>
      <c r="BY75" s="100">
        <v>10291.199999999999</v>
      </c>
      <c r="BZ75" s="100">
        <v>11</v>
      </c>
      <c r="CA75" s="100">
        <v>7075.1999999999989</v>
      </c>
      <c r="CB75" s="100">
        <v>17</v>
      </c>
      <c r="CC75" s="100">
        <v>10934.4</v>
      </c>
      <c r="CD75" s="100">
        <v>16</v>
      </c>
      <c r="CE75" s="100">
        <v>10291.199999999999</v>
      </c>
      <c r="CF75" s="100">
        <v>4</v>
      </c>
      <c r="CG75" s="100">
        <v>2572.7999999999997</v>
      </c>
      <c r="CH75" s="100">
        <v>6</v>
      </c>
      <c r="CI75" s="100">
        <v>3859.2</v>
      </c>
      <c r="CJ75" s="100">
        <v>6</v>
      </c>
      <c r="CK75" s="100">
        <v>3859.2</v>
      </c>
      <c r="CL75" s="100">
        <v>5</v>
      </c>
      <c r="CM75" s="100">
        <v>3215.9999999999995</v>
      </c>
      <c r="CN75" s="100">
        <v>4</v>
      </c>
      <c r="CO75" s="100">
        <v>2572.7999999999997</v>
      </c>
      <c r="CP75" s="100">
        <v>4</v>
      </c>
      <c r="CQ75" s="100">
        <v>2572.7999999999997</v>
      </c>
      <c r="CR75" s="100">
        <v>5</v>
      </c>
      <c r="CS75" s="100">
        <v>3215.9999999999995</v>
      </c>
      <c r="CT75" s="100">
        <v>7</v>
      </c>
      <c r="CU75" s="100">
        <v>4502.3999999999996</v>
      </c>
    </row>
    <row r="76" spans="2:99">
      <c r="C76" s="99" t="s">
        <v>242</v>
      </c>
      <c r="D76" s="100">
        <v>3</v>
      </c>
      <c r="E76" s="100">
        <v>2336.3999999999996</v>
      </c>
      <c r="F76" s="100">
        <v>4</v>
      </c>
      <c r="G76" s="100">
        <v>3115.2</v>
      </c>
      <c r="H76" s="100">
        <v>4</v>
      </c>
      <c r="I76" s="100">
        <v>3115.2</v>
      </c>
      <c r="J76" s="100">
        <v>5</v>
      </c>
      <c r="K76" s="100">
        <v>3894</v>
      </c>
      <c r="L76" s="100">
        <v>6</v>
      </c>
      <c r="M76" s="100">
        <v>4672.7999999999993</v>
      </c>
      <c r="N76" s="100">
        <v>6</v>
      </c>
      <c r="O76" s="100">
        <v>4672.7999999999993</v>
      </c>
      <c r="P76" s="100">
        <v>8</v>
      </c>
      <c r="Q76" s="100">
        <v>6230.4</v>
      </c>
      <c r="R76" s="100">
        <v>8</v>
      </c>
      <c r="S76" s="100">
        <v>6230.4</v>
      </c>
      <c r="T76" s="100">
        <v>22</v>
      </c>
      <c r="U76" s="100">
        <v>17133.599999999999</v>
      </c>
      <c r="V76" s="100">
        <v>16</v>
      </c>
      <c r="W76" s="100">
        <v>12460.8</v>
      </c>
      <c r="X76" s="100">
        <v>28</v>
      </c>
      <c r="Y76" s="100">
        <v>21806.399999999998</v>
      </c>
      <c r="Z76" s="100">
        <v>18</v>
      </c>
      <c r="AA76" s="100">
        <v>14018.4</v>
      </c>
      <c r="AB76" s="100">
        <v>22</v>
      </c>
      <c r="AC76" s="100">
        <v>17133.599999999999</v>
      </c>
      <c r="AD76" s="100">
        <v>24</v>
      </c>
      <c r="AE76" s="100">
        <v>18691.199999999997</v>
      </c>
      <c r="AF76" s="100">
        <v>14</v>
      </c>
      <c r="AG76" s="100">
        <v>10903.199999999999</v>
      </c>
      <c r="AH76" s="100">
        <v>22</v>
      </c>
      <c r="AI76" s="100">
        <v>17133.599999999999</v>
      </c>
      <c r="AJ76" s="100">
        <v>21</v>
      </c>
      <c r="AK76" s="100">
        <v>16354.8</v>
      </c>
      <c r="AL76" s="100">
        <v>23</v>
      </c>
      <c r="AM76" s="100">
        <v>17912.399999999998</v>
      </c>
      <c r="AN76" s="100">
        <v>15</v>
      </c>
      <c r="AO76" s="100">
        <v>11682</v>
      </c>
      <c r="AP76" s="100">
        <v>23</v>
      </c>
      <c r="AQ76" s="100">
        <v>17912.399999999998</v>
      </c>
      <c r="AR76" s="100">
        <v>61</v>
      </c>
      <c r="AS76" s="100">
        <v>47506.799999999996</v>
      </c>
      <c r="AT76" s="100">
        <v>36</v>
      </c>
      <c r="AU76" s="100">
        <v>28036.799999999999</v>
      </c>
      <c r="AV76" s="100">
        <v>36</v>
      </c>
      <c r="AW76" s="100">
        <v>28036.799999999999</v>
      </c>
      <c r="AX76" s="100">
        <v>60</v>
      </c>
      <c r="AY76" s="100">
        <v>46728</v>
      </c>
      <c r="AZ76" s="100">
        <v>12</v>
      </c>
      <c r="BA76" s="100">
        <v>9345.5999999999985</v>
      </c>
      <c r="BB76" s="100">
        <v>8</v>
      </c>
      <c r="BC76" s="100">
        <v>6230.4</v>
      </c>
      <c r="BD76" s="100">
        <v>11</v>
      </c>
      <c r="BE76" s="100">
        <v>8566.7999999999993</v>
      </c>
      <c r="BF76" s="100">
        <v>11</v>
      </c>
      <c r="BG76" s="100">
        <v>8566.7999999999993</v>
      </c>
      <c r="BH76" s="100">
        <v>5</v>
      </c>
      <c r="BI76" s="100">
        <v>3894</v>
      </c>
      <c r="BJ76" s="100">
        <v>4</v>
      </c>
      <c r="BK76" s="100">
        <v>3115.2</v>
      </c>
      <c r="BL76" s="100">
        <v>5</v>
      </c>
      <c r="BM76" s="100">
        <v>3894</v>
      </c>
      <c r="BN76" s="100">
        <v>5</v>
      </c>
      <c r="BO76" s="100">
        <v>3894</v>
      </c>
      <c r="BP76" s="100">
        <v>6</v>
      </c>
      <c r="BQ76" s="100">
        <v>4672.7999999999993</v>
      </c>
      <c r="BR76" s="100">
        <v>6</v>
      </c>
      <c r="BS76" s="100">
        <v>4672.7999999999993</v>
      </c>
      <c r="BT76" s="100">
        <v>9</v>
      </c>
      <c r="BU76" s="100">
        <v>7009.2</v>
      </c>
      <c r="BV76" s="100">
        <v>6</v>
      </c>
      <c r="BW76" s="100">
        <v>4672.7999999999993</v>
      </c>
      <c r="BX76" s="100">
        <v>18</v>
      </c>
      <c r="BY76" s="100">
        <v>14018.4</v>
      </c>
      <c r="BZ76" s="100">
        <v>11</v>
      </c>
      <c r="CA76" s="100">
        <v>8566.7999999999993</v>
      </c>
      <c r="CB76" s="100">
        <v>15</v>
      </c>
      <c r="CC76" s="100">
        <v>11682</v>
      </c>
      <c r="CD76" s="100">
        <v>18</v>
      </c>
      <c r="CE76" s="100">
        <v>14018.4</v>
      </c>
      <c r="CF76" s="100">
        <v>4</v>
      </c>
      <c r="CG76" s="100">
        <v>3115.2</v>
      </c>
      <c r="CH76" s="100">
        <v>6</v>
      </c>
      <c r="CI76" s="100">
        <v>4672.7999999999993</v>
      </c>
      <c r="CJ76" s="100">
        <v>6</v>
      </c>
      <c r="CK76" s="100">
        <v>4672.7999999999993</v>
      </c>
      <c r="CL76" s="100">
        <v>6</v>
      </c>
      <c r="CM76" s="100">
        <v>4672.7999999999993</v>
      </c>
      <c r="CN76" s="100">
        <v>4</v>
      </c>
      <c r="CO76" s="100">
        <v>3115.2</v>
      </c>
      <c r="CP76" s="100">
        <v>4</v>
      </c>
      <c r="CQ76" s="100">
        <v>3115.2</v>
      </c>
      <c r="CR76" s="100">
        <v>5</v>
      </c>
      <c r="CS76" s="100">
        <v>3894</v>
      </c>
      <c r="CT76" s="100">
        <v>6</v>
      </c>
      <c r="CU76" s="100">
        <v>4672.7999999999993</v>
      </c>
    </row>
    <row r="77" spans="2:99">
      <c r="C77" s="99" t="s">
        <v>243</v>
      </c>
      <c r="D77" s="100">
        <v>3</v>
      </c>
      <c r="E77" s="100">
        <v>835.19999999999993</v>
      </c>
      <c r="F77" s="100">
        <v>4</v>
      </c>
      <c r="G77" s="100">
        <v>1113.5999999999999</v>
      </c>
      <c r="H77" s="100">
        <v>4</v>
      </c>
      <c r="I77" s="100">
        <v>1113.5999999999999</v>
      </c>
      <c r="J77" s="100">
        <v>4</v>
      </c>
      <c r="K77" s="100">
        <v>1113.5999999999999</v>
      </c>
      <c r="L77" s="100">
        <v>7</v>
      </c>
      <c r="M77" s="100">
        <v>1948.7999999999997</v>
      </c>
      <c r="N77" s="100">
        <v>6</v>
      </c>
      <c r="O77" s="100">
        <v>1670.3999999999999</v>
      </c>
      <c r="P77" s="100">
        <v>7</v>
      </c>
      <c r="Q77" s="100">
        <v>1948.7999999999997</v>
      </c>
      <c r="R77" s="100">
        <v>9</v>
      </c>
      <c r="S77" s="100">
        <v>2505.6</v>
      </c>
      <c r="T77" s="100">
        <v>23</v>
      </c>
      <c r="U77" s="100">
        <v>6403.2</v>
      </c>
      <c r="V77" s="100">
        <v>17</v>
      </c>
      <c r="W77" s="100">
        <v>4732.7999999999993</v>
      </c>
      <c r="X77" s="100">
        <v>30</v>
      </c>
      <c r="Y77" s="100">
        <v>8352</v>
      </c>
      <c r="Z77" s="100">
        <v>18</v>
      </c>
      <c r="AA77" s="100">
        <v>5011.2</v>
      </c>
      <c r="AB77" s="100">
        <v>27</v>
      </c>
      <c r="AC77" s="100">
        <v>7516.7999999999993</v>
      </c>
      <c r="AD77" s="100">
        <v>23</v>
      </c>
      <c r="AE77" s="100">
        <v>6403.2</v>
      </c>
      <c r="AF77" s="100">
        <v>14</v>
      </c>
      <c r="AG77" s="100">
        <v>3897.5999999999995</v>
      </c>
      <c r="AH77" s="100">
        <v>25</v>
      </c>
      <c r="AI77" s="100">
        <v>6959.9999999999991</v>
      </c>
      <c r="AJ77" s="100">
        <v>21</v>
      </c>
      <c r="AK77" s="100">
        <v>5846.4</v>
      </c>
      <c r="AL77" s="100">
        <v>24</v>
      </c>
      <c r="AM77" s="100">
        <v>6681.5999999999995</v>
      </c>
      <c r="AN77" s="100">
        <v>18</v>
      </c>
      <c r="AO77" s="100">
        <v>5011.2</v>
      </c>
      <c r="AP77" s="100">
        <v>24</v>
      </c>
      <c r="AQ77" s="100">
        <v>6681.5999999999995</v>
      </c>
      <c r="AR77" s="100">
        <v>64</v>
      </c>
      <c r="AS77" s="100">
        <v>17817.599999999999</v>
      </c>
      <c r="AT77" s="100">
        <v>41</v>
      </c>
      <c r="AU77" s="100">
        <v>11414.4</v>
      </c>
      <c r="AV77" s="100">
        <v>42</v>
      </c>
      <c r="AW77" s="100">
        <v>11692.8</v>
      </c>
      <c r="AX77" s="100">
        <v>57</v>
      </c>
      <c r="AY77" s="100">
        <v>15868.8</v>
      </c>
      <c r="AZ77" s="100">
        <v>13</v>
      </c>
      <c r="BA77" s="100">
        <v>3619.2</v>
      </c>
      <c r="BB77" s="100">
        <v>11</v>
      </c>
      <c r="BC77" s="100">
        <v>3062.3999999999996</v>
      </c>
      <c r="BD77" s="100">
        <v>11</v>
      </c>
      <c r="BE77" s="100">
        <v>3062.3999999999996</v>
      </c>
      <c r="BF77" s="100">
        <v>13</v>
      </c>
      <c r="BG77" s="100">
        <v>3619.2</v>
      </c>
      <c r="BH77" s="100">
        <v>5</v>
      </c>
      <c r="BI77" s="100">
        <v>1392</v>
      </c>
      <c r="BJ77" s="100">
        <v>5</v>
      </c>
      <c r="BK77" s="100">
        <v>1392</v>
      </c>
      <c r="BL77" s="100">
        <v>6</v>
      </c>
      <c r="BM77" s="100">
        <v>1670.3999999999999</v>
      </c>
      <c r="BN77" s="100">
        <v>6</v>
      </c>
      <c r="BO77" s="100">
        <v>1670.3999999999999</v>
      </c>
      <c r="BP77" s="100">
        <v>7</v>
      </c>
      <c r="BQ77" s="100">
        <v>1948.7999999999997</v>
      </c>
      <c r="BR77" s="100">
        <v>7</v>
      </c>
      <c r="BS77" s="100">
        <v>1948.7999999999997</v>
      </c>
      <c r="BT77" s="100">
        <v>10</v>
      </c>
      <c r="BU77" s="100">
        <v>2784</v>
      </c>
      <c r="BV77" s="100">
        <v>6</v>
      </c>
      <c r="BW77" s="100">
        <v>1670.3999999999999</v>
      </c>
      <c r="BX77" s="100">
        <v>16</v>
      </c>
      <c r="BY77" s="100">
        <v>4454.3999999999996</v>
      </c>
      <c r="BZ77" s="100">
        <v>11</v>
      </c>
      <c r="CA77" s="100">
        <v>3062.3999999999996</v>
      </c>
      <c r="CB77" s="100">
        <v>15</v>
      </c>
      <c r="CC77" s="100">
        <v>4176</v>
      </c>
      <c r="CD77" s="100">
        <v>19</v>
      </c>
      <c r="CE77" s="100">
        <v>5289.5999999999995</v>
      </c>
      <c r="CF77" s="100">
        <v>5</v>
      </c>
      <c r="CG77" s="100">
        <v>1392</v>
      </c>
      <c r="CH77" s="100">
        <v>6</v>
      </c>
      <c r="CI77" s="100">
        <v>1670.3999999999999</v>
      </c>
      <c r="CJ77" s="100">
        <v>7</v>
      </c>
      <c r="CK77" s="100">
        <v>1948.7999999999997</v>
      </c>
      <c r="CL77" s="100">
        <v>5</v>
      </c>
      <c r="CM77" s="100">
        <v>1392</v>
      </c>
      <c r="CN77" s="100">
        <v>4</v>
      </c>
      <c r="CO77" s="100">
        <v>1113.5999999999999</v>
      </c>
      <c r="CP77" s="100">
        <v>4</v>
      </c>
      <c r="CQ77" s="100">
        <v>1113.5999999999999</v>
      </c>
      <c r="CR77" s="100">
        <v>5</v>
      </c>
      <c r="CS77" s="100">
        <v>1392</v>
      </c>
      <c r="CT77" s="100">
        <v>6</v>
      </c>
      <c r="CU77" s="100">
        <v>1670.3999999999999</v>
      </c>
    </row>
    <row r="78" spans="2:99">
      <c r="C78" s="99" t="s">
        <v>244</v>
      </c>
      <c r="D78" s="100">
        <v>3</v>
      </c>
      <c r="E78" s="100">
        <v>1656</v>
      </c>
      <c r="F78" s="100">
        <v>4</v>
      </c>
      <c r="G78" s="100">
        <v>2208</v>
      </c>
      <c r="H78" s="100">
        <v>4</v>
      </c>
      <c r="I78" s="100">
        <v>2208</v>
      </c>
      <c r="J78" s="100">
        <v>4</v>
      </c>
      <c r="K78" s="100">
        <v>2208</v>
      </c>
      <c r="L78" s="100">
        <v>7</v>
      </c>
      <c r="M78" s="100">
        <v>3864</v>
      </c>
      <c r="N78" s="100">
        <v>6</v>
      </c>
      <c r="O78" s="100">
        <v>3312</v>
      </c>
      <c r="P78" s="100">
        <v>7</v>
      </c>
      <c r="Q78" s="100">
        <v>3864</v>
      </c>
      <c r="R78" s="100">
        <v>9</v>
      </c>
      <c r="S78" s="100">
        <v>4968</v>
      </c>
      <c r="T78" s="100">
        <v>22</v>
      </c>
      <c r="U78" s="100">
        <v>12144</v>
      </c>
      <c r="V78" s="100">
        <v>18</v>
      </c>
      <c r="W78" s="100">
        <v>9936</v>
      </c>
      <c r="X78" s="100">
        <v>28</v>
      </c>
      <c r="Y78" s="100">
        <v>15456</v>
      </c>
      <c r="Z78" s="100">
        <v>18</v>
      </c>
      <c r="AA78" s="100">
        <v>9936</v>
      </c>
      <c r="AB78" s="100">
        <v>24</v>
      </c>
      <c r="AC78" s="100">
        <v>13248</v>
      </c>
      <c r="AD78" s="100">
        <v>21</v>
      </c>
      <c r="AE78" s="100">
        <v>11592</v>
      </c>
      <c r="AF78" s="100">
        <v>14</v>
      </c>
      <c r="AG78" s="100">
        <v>7728</v>
      </c>
      <c r="AH78" s="100">
        <v>26</v>
      </c>
      <c r="AI78" s="100">
        <v>14352</v>
      </c>
      <c r="AJ78" s="100">
        <v>23</v>
      </c>
      <c r="AK78" s="100">
        <v>12696</v>
      </c>
      <c r="AL78" s="100">
        <v>23</v>
      </c>
      <c r="AM78" s="100">
        <v>12696</v>
      </c>
      <c r="AN78" s="100">
        <v>16</v>
      </c>
      <c r="AO78" s="100">
        <v>8832</v>
      </c>
      <c r="AP78" s="100">
        <v>23</v>
      </c>
      <c r="AQ78" s="100">
        <v>12696</v>
      </c>
      <c r="AR78" s="100">
        <v>67</v>
      </c>
      <c r="AS78" s="100">
        <v>36984</v>
      </c>
      <c r="AT78" s="100">
        <v>36</v>
      </c>
      <c r="AU78" s="100">
        <v>19872</v>
      </c>
      <c r="AV78" s="100">
        <v>38</v>
      </c>
      <c r="AW78" s="100">
        <v>20976</v>
      </c>
      <c r="AX78" s="100">
        <v>57</v>
      </c>
      <c r="AY78" s="100">
        <v>31464</v>
      </c>
      <c r="AZ78" s="100">
        <v>11</v>
      </c>
      <c r="BA78" s="100">
        <v>6072</v>
      </c>
      <c r="BB78" s="100">
        <v>9</v>
      </c>
      <c r="BC78" s="100">
        <v>4968</v>
      </c>
      <c r="BD78" s="100">
        <v>10</v>
      </c>
      <c r="BE78" s="100">
        <v>5520</v>
      </c>
      <c r="BF78" s="100">
        <v>12</v>
      </c>
      <c r="BG78" s="100">
        <v>6624</v>
      </c>
      <c r="BH78" s="100">
        <v>5</v>
      </c>
      <c r="BI78" s="100">
        <v>2760</v>
      </c>
      <c r="BJ78" s="100">
        <v>5</v>
      </c>
      <c r="BK78" s="100">
        <v>2760</v>
      </c>
      <c r="BL78" s="100">
        <v>5</v>
      </c>
      <c r="BM78" s="100">
        <v>2760</v>
      </c>
      <c r="BN78" s="100">
        <v>5</v>
      </c>
      <c r="BO78" s="100">
        <v>2760</v>
      </c>
      <c r="BP78" s="100">
        <v>6</v>
      </c>
      <c r="BQ78" s="100">
        <v>3312</v>
      </c>
      <c r="BR78" s="100">
        <v>7</v>
      </c>
      <c r="BS78" s="100">
        <v>3864</v>
      </c>
      <c r="BT78" s="100">
        <v>8</v>
      </c>
      <c r="BU78" s="100">
        <v>4416</v>
      </c>
      <c r="BV78" s="100">
        <v>6</v>
      </c>
      <c r="BW78" s="100">
        <v>3312</v>
      </c>
      <c r="BX78" s="100">
        <v>18</v>
      </c>
      <c r="BY78" s="100">
        <v>9936</v>
      </c>
      <c r="BZ78" s="100">
        <v>11</v>
      </c>
      <c r="CA78" s="100">
        <v>6072</v>
      </c>
      <c r="CB78" s="100">
        <v>15</v>
      </c>
      <c r="CC78" s="100">
        <v>8280</v>
      </c>
      <c r="CD78" s="100">
        <v>16</v>
      </c>
      <c r="CE78" s="100">
        <v>8832</v>
      </c>
      <c r="CF78" s="100">
        <v>4</v>
      </c>
      <c r="CG78" s="100">
        <v>2208</v>
      </c>
      <c r="CH78" s="100">
        <v>6</v>
      </c>
      <c r="CI78" s="100">
        <v>3312</v>
      </c>
      <c r="CJ78" s="100">
        <v>6</v>
      </c>
      <c r="CK78" s="100">
        <v>3312</v>
      </c>
      <c r="CL78" s="100">
        <v>6</v>
      </c>
      <c r="CM78" s="100">
        <v>3312</v>
      </c>
      <c r="CN78" s="100">
        <v>4</v>
      </c>
      <c r="CO78" s="100">
        <v>2208</v>
      </c>
      <c r="CP78" s="100">
        <v>4</v>
      </c>
      <c r="CQ78" s="100">
        <v>2208</v>
      </c>
      <c r="CR78" s="100">
        <v>5</v>
      </c>
      <c r="CS78" s="100">
        <v>2760</v>
      </c>
      <c r="CT78" s="100">
        <v>6</v>
      </c>
      <c r="CU78" s="100">
        <v>3312</v>
      </c>
    </row>
    <row r="79" spans="2:99">
      <c r="C79" s="99" t="s">
        <v>245</v>
      </c>
      <c r="D79" s="100">
        <v>3</v>
      </c>
      <c r="E79" s="100">
        <v>2271.6</v>
      </c>
      <c r="F79" s="100">
        <v>4</v>
      </c>
      <c r="G79" s="100">
        <v>3028.7999999999997</v>
      </c>
      <c r="H79" s="100">
        <v>4</v>
      </c>
      <c r="I79" s="100">
        <v>3028.7999999999997</v>
      </c>
      <c r="J79" s="100">
        <v>5</v>
      </c>
      <c r="K79" s="100">
        <v>3785.9999999999995</v>
      </c>
      <c r="L79" s="100">
        <v>6</v>
      </c>
      <c r="M79" s="100">
        <v>4543.2</v>
      </c>
      <c r="N79" s="100">
        <v>6</v>
      </c>
      <c r="O79" s="100">
        <v>4543.2</v>
      </c>
      <c r="P79" s="100">
        <v>6</v>
      </c>
      <c r="Q79" s="100">
        <v>4543.2</v>
      </c>
      <c r="R79" s="100">
        <v>7</v>
      </c>
      <c r="S79" s="100">
        <v>5300.4</v>
      </c>
      <c r="T79" s="100">
        <v>24</v>
      </c>
      <c r="U79" s="100">
        <v>18172.8</v>
      </c>
      <c r="V79" s="100">
        <v>18</v>
      </c>
      <c r="W79" s="100">
        <v>13629.599999999999</v>
      </c>
      <c r="X79" s="100">
        <v>29</v>
      </c>
      <c r="Y79" s="100">
        <v>21958.799999999999</v>
      </c>
      <c r="Z79" s="100">
        <v>17</v>
      </c>
      <c r="AA79" s="100">
        <v>12872.4</v>
      </c>
      <c r="AB79" s="100">
        <v>24</v>
      </c>
      <c r="AC79" s="100">
        <v>18172.8</v>
      </c>
      <c r="AD79" s="100">
        <v>24</v>
      </c>
      <c r="AE79" s="100">
        <v>18172.8</v>
      </c>
      <c r="AF79" s="100">
        <v>13</v>
      </c>
      <c r="AG79" s="100">
        <v>9843.5999999999985</v>
      </c>
      <c r="AH79" s="100">
        <v>22</v>
      </c>
      <c r="AI79" s="100">
        <v>16658.399999999998</v>
      </c>
      <c r="AJ79" s="100">
        <v>22</v>
      </c>
      <c r="AK79" s="100">
        <v>16658.399999999998</v>
      </c>
      <c r="AL79" s="100">
        <v>24</v>
      </c>
      <c r="AM79" s="100">
        <v>18172.8</v>
      </c>
      <c r="AN79" s="100">
        <v>16</v>
      </c>
      <c r="AO79" s="100">
        <v>12115.199999999999</v>
      </c>
      <c r="AP79" s="100">
        <v>20</v>
      </c>
      <c r="AQ79" s="100">
        <v>15143.999999999998</v>
      </c>
      <c r="AR79" s="100">
        <v>67</v>
      </c>
      <c r="AS79" s="100">
        <v>50732.399999999994</v>
      </c>
      <c r="AT79" s="100">
        <v>40</v>
      </c>
      <c r="AU79" s="100">
        <v>30287.999999999996</v>
      </c>
      <c r="AV79" s="100">
        <v>40</v>
      </c>
      <c r="AW79" s="100">
        <v>30287.999999999996</v>
      </c>
      <c r="AX79" s="100">
        <v>60</v>
      </c>
      <c r="AY79" s="100">
        <v>45431.999999999993</v>
      </c>
      <c r="AZ79" s="100">
        <v>10</v>
      </c>
      <c r="BA79" s="100">
        <v>7571.9999999999991</v>
      </c>
      <c r="BB79" s="100">
        <v>10</v>
      </c>
      <c r="BC79" s="100">
        <v>7571.9999999999991</v>
      </c>
      <c r="BD79" s="100">
        <v>10</v>
      </c>
      <c r="BE79" s="100">
        <v>7571.9999999999991</v>
      </c>
      <c r="BF79" s="100">
        <v>12</v>
      </c>
      <c r="BG79" s="100">
        <v>9086.4</v>
      </c>
      <c r="BH79" s="100">
        <v>5</v>
      </c>
      <c r="BI79" s="100">
        <v>3785.9999999999995</v>
      </c>
      <c r="BJ79" s="100">
        <v>4</v>
      </c>
      <c r="BK79" s="100">
        <v>3028.7999999999997</v>
      </c>
      <c r="BL79" s="100">
        <v>5</v>
      </c>
      <c r="BM79" s="100">
        <v>3785.9999999999995</v>
      </c>
      <c r="BN79" s="100">
        <v>5</v>
      </c>
      <c r="BO79" s="100">
        <v>3785.9999999999995</v>
      </c>
      <c r="BP79" s="100">
        <v>6</v>
      </c>
      <c r="BQ79" s="100">
        <v>4543.2</v>
      </c>
      <c r="BR79" s="100">
        <v>6</v>
      </c>
      <c r="BS79" s="100">
        <v>4543.2</v>
      </c>
      <c r="BT79" s="100">
        <v>8</v>
      </c>
      <c r="BU79" s="100">
        <v>6057.5999999999995</v>
      </c>
      <c r="BV79" s="100">
        <v>6</v>
      </c>
      <c r="BW79" s="100">
        <v>4543.2</v>
      </c>
      <c r="BX79" s="100">
        <v>15</v>
      </c>
      <c r="BY79" s="100">
        <v>11357.999999999998</v>
      </c>
      <c r="BZ79" s="100">
        <v>10</v>
      </c>
      <c r="CA79" s="100">
        <v>7571.9999999999991</v>
      </c>
      <c r="CB79" s="100">
        <v>16</v>
      </c>
      <c r="CC79" s="100">
        <v>12115.199999999999</v>
      </c>
      <c r="CD79" s="100">
        <v>17</v>
      </c>
      <c r="CE79" s="100">
        <v>12872.4</v>
      </c>
      <c r="CF79" s="100">
        <v>4</v>
      </c>
      <c r="CG79" s="100">
        <v>3028.7999999999997</v>
      </c>
      <c r="CH79" s="100">
        <v>7</v>
      </c>
      <c r="CI79" s="100">
        <v>5300.4</v>
      </c>
      <c r="CJ79" s="100">
        <v>6</v>
      </c>
      <c r="CK79" s="100">
        <v>4543.2</v>
      </c>
      <c r="CL79" s="100">
        <v>5</v>
      </c>
      <c r="CM79" s="100">
        <v>3785.9999999999995</v>
      </c>
      <c r="CN79" s="100">
        <v>4</v>
      </c>
      <c r="CO79" s="100">
        <v>3028.7999999999997</v>
      </c>
      <c r="CP79" s="100">
        <v>4</v>
      </c>
      <c r="CQ79" s="100">
        <v>3028.7999999999997</v>
      </c>
      <c r="CR79" s="100">
        <v>4</v>
      </c>
      <c r="CS79" s="100">
        <v>3028.7999999999997</v>
      </c>
      <c r="CT79" s="100">
        <v>7</v>
      </c>
      <c r="CU79" s="100">
        <v>5300.4</v>
      </c>
    </row>
    <row r="80" spans="2:99">
      <c r="C80" s="99" t="s">
        <v>246</v>
      </c>
      <c r="D80" s="100">
        <v>3</v>
      </c>
      <c r="E80" s="100">
        <v>2415.6</v>
      </c>
      <c r="F80" s="100">
        <v>4</v>
      </c>
      <c r="G80" s="100">
        <v>3220.7999999999997</v>
      </c>
      <c r="H80" s="100">
        <v>4</v>
      </c>
      <c r="I80" s="100">
        <v>3220.7999999999997</v>
      </c>
      <c r="J80" s="100">
        <v>4</v>
      </c>
      <c r="K80" s="100">
        <v>3220.7999999999997</v>
      </c>
      <c r="L80" s="100">
        <v>7</v>
      </c>
      <c r="M80" s="100">
        <v>5636.4</v>
      </c>
      <c r="N80" s="100">
        <v>6</v>
      </c>
      <c r="O80" s="100">
        <v>4831.2</v>
      </c>
      <c r="P80" s="100">
        <v>7</v>
      </c>
      <c r="Q80" s="100">
        <v>5636.4</v>
      </c>
      <c r="R80" s="100">
        <v>9</v>
      </c>
      <c r="S80" s="100">
        <v>7246.7999999999993</v>
      </c>
      <c r="T80" s="100">
        <v>21</v>
      </c>
      <c r="U80" s="100">
        <v>16909.199999999997</v>
      </c>
      <c r="V80" s="100">
        <v>15</v>
      </c>
      <c r="W80" s="100">
        <v>12077.999999999998</v>
      </c>
      <c r="X80" s="100">
        <v>30</v>
      </c>
      <c r="Y80" s="100">
        <v>24155.999999999996</v>
      </c>
      <c r="Z80" s="100">
        <v>17</v>
      </c>
      <c r="AA80" s="100">
        <v>13688.4</v>
      </c>
      <c r="AB80" s="100">
        <v>25</v>
      </c>
      <c r="AC80" s="100">
        <v>20130</v>
      </c>
      <c r="AD80" s="100">
        <v>21</v>
      </c>
      <c r="AE80" s="100">
        <v>16909.199999999997</v>
      </c>
      <c r="AF80" s="100">
        <v>14</v>
      </c>
      <c r="AG80" s="100">
        <v>11272.8</v>
      </c>
      <c r="AH80" s="100">
        <v>24</v>
      </c>
      <c r="AI80" s="100">
        <v>19324.8</v>
      </c>
      <c r="AJ80" s="100">
        <v>20</v>
      </c>
      <c r="AK80" s="100">
        <v>16103.999999999998</v>
      </c>
      <c r="AL80" s="100">
        <v>23</v>
      </c>
      <c r="AM80" s="100">
        <v>18519.599999999999</v>
      </c>
      <c r="AN80" s="100">
        <v>18</v>
      </c>
      <c r="AO80" s="100">
        <v>14493.599999999999</v>
      </c>
      <c r="AP80" s="100">
        <v>23</v>
      </c>
      <c r="AQ80" s="100">
        <v>18519.599999999999</v>
      </c>
      <c r="AR80" s="100">
        <v>62</v>
      </c>
      <c r="AS80" s="100">
        <v>49922.399999999994</v>
      </c>
      <c r="AT80" s="100">
        <v>34</v>
      </c>
      <c r="AU80" s="100">
        <v>27376.799999999999</v>
      </c>
      <c r="AV80" s="100">
        <v>41</v>
      </c>
      <c r="AW80" s="100">
        <v>33013.199999999997</v>
      </c>
      <c r="AX80" s="100">
        <v>51</v>
      </c>
      <c r="AY80" s="100">
        <v>41065.199999999997</v>
      </c>
      <c r="AZ80" s="100">
        <v>10</v>
      </c>
      <c r="BA80" s="100">
        <v>8051.9999999999991</v>
      </c>
      <c r="BB80" s="100">
        <v>10</v>
      </c>
      <c r="BC80" s="100">
        <v>8051.9999999999991</v>
      </c>
      <c r="BD80" s="100">
        <v>10</v>
      </c>
      <c r="BE80" s="100">
        <v>8051.9999999999991</v>
      </c>
      <c r="BF80" s="100">
        <v>11</v>
      </c>
      <c r="BG80" s="100">
        <v>8857.1999999999989</v>
      </c>
      <c r="BH80" s="100">
        <v>5</v>
      </c>
      <c r="BI80" s="100">
        <v>4025.9999999999995</v>
      </c>
      <c r="BJ80" s="100">
        <v>4</v>
      </c>
      <c r="BK80" s="100">
        <v>3220.7999999999997</v>
      </c>
      <c r="BL80" s="100">
        <v>5</v>
      </c>
      <c r="BM80" s="100">
        <v>4025.9999999999995</v>
      </c>
      <c r="BN80" s="100">
        <v>5</v>
      </c>
      <c r="BO80" s="100">
        <v>4025.9999999999995</v>
      </c>
      <c r="BP80" s="100">
        <v>7</v>
      </c>
      <c r="BQ80" s="100">
        <v>5636.4</v>
      </c>
      <c r="BR80" s="100">
        <v>7</v>
      </c>
      <c r="BS80" s="100">
        <v>5636.4</v>
      </c>
      <c r="BT80" s="100">
        <v>9</v>
      </c>
      <c r="BU80" s="100">
        <v>7246.7999999999993</v>
      </c>
      <c r="BV80" s="100">
        <v>6</v>
      </c>
      <c r="BW80" s="100">
        <v>4831.2</v>
      </c>
      <c r="BX80" s="100">
        <v>16</v>
      </c>
      <c r="BY80" s="100">
        <v>12883.199999999999</v>
      </c>
      <c r="BZ80" s="100">
        <v>10</v>
      </c>
      <c r="CA80" s="100">
        <v>8051.9999999999991</v>
      </c>
      <c r="CB80" s="100">
        <v>16</v>
      </c>
      <c r="CC80" s="100">
        <v>12883.199999999999</v>
      </c>
      <c r="CD80" s="100">
        <v>17</v>
      </c>
      <c r="CE80" s="100">
        <v>13688.4</v>
      </c>
      <c r="CF80" s="100">
        <v>4</v>
      </c>
      <c r="CG80" s="100">
        <v>3220.7999999999997</v>
      </c>
      <c r="CH80" s="100">
        <v>6</v>
      </c>
      <c r="CI80" s="100">
        <v>4831.2</v>
      </c>
      <c r="CJ80" s="100">
        <v>7</v>
      </c>
      <c r="CK80" s="100">
        <v>5636.4</v>
      </c>
      <c r="CL80" s="100">
        <v>5</v>
      </c>
      <c r="CM80" s="100">
        <v>4025.9999999999995</v>
      </c>
      <c r="CN80" s="100">
        <v>4</v>
      </c>
      <c r="CO80" s="100">
        <v>3220.7999999999997</v>
      </c>
      <c r="CP80" s="100">
        <v>4</v>
      </c>
      <c r="CQ80" s="100">
        <v>3220.7999999999997</v>
      </c>
      <c r="CR80" s="100">
        <v>4</v>
      </c>
      <c r="CS80" s="100">
        <v>3220.7999999999997</v>
      </c>
      <c r="CT80" s="100">
        <v>6</v>
      </c>
      <c r="CU80" s="100">
        <v>4831.2</v>
      </c>
    </row>
    <row r="81" spans="2:99">
      <c r="C81" s="99" t="s">
        <v>247</v>
      </c>
      <c r="D81" s="100">
        <v>3</v>
      </c>
      <c r="E81" s="100">
        <v>2260.8000000000002</v>
      </c>
      <c r="F81" s="100">
        <v>4</v>
      </c>
      <c r="G81" s="100">
        <v>3014.4</v>
      </c>
      <c r="H81" s="100">
        <v>4</v>
      </c>
      <c r="I81" s="100">
        <v>3014.4</v>
      </c>
      <c r="J81" s="100">
        <v>4</v>
      </c>
      <c r="K81" s="100">
        <v>3014.4</v>
      </c>
      <c r="L81" s="100">
        <v>6</v>
      </c>
      <c r="M81" s="100">
        <v>4521.6000000000004</v>
      </c>
      <c r="N81" s="100">
        <v>6</v>
      </c>
      <c r="O81" s="100">
        <v>4521.6000000000004</v>
      </c>
      <c r="P81" s="100">
        <v>7</v>
      </c>
      <c r="Q81" s="100">
        <v>5275.2</v>
      </c>
      <c r="R81" s="100">
        <v>7</v>
      </c>
      <c r="S81" s="100">
        <v>5275.2</v>
      </c>
      <c r="T81" s="100">
        <v>25</v>
      </c>
      <c r="U81" s="100">
        <v>18840</v>
      </c>
      <c r="V81" s="100">
        <v>19</v>
      </c>
      <c r="W81" s="100">
        <v>14318.4</v>
      </c>
      <c r="X81" s="100">
        <v>27</v>
      </c>
      <c r="Y81" s="100">
        <v>20347.2</v>
      </c>
      <c r="Z81" s="100">
        <v>17</v>
      </c>
      <c r="AA81" s="100">
        <v>12811.2</v>
      </c>
      <c r="AB81" s="100">
        <v>22</v>
      </c>
      <c r="AC81" s="100">
        <v>16579.2</v>
      </c>
      <c r="AD81" s="100">
        <v>23</v>
      </c>
      <c r="AE81" s="100">
        <v>17332.8</v>
      </c>
      <c r="AF81" s="100">
        <v>14</v>
      </c>
      <c r="AG81" s="100">
        <v>10550.4</v>
      </c>
      <c r="AH81" s="100">
        <v>24</v>
      </c>
      <c r="AI81" s="100">
        <v>18086.400000000001</v>
      </c>
      <c r="AJ81" s="100">
        <v>20</v>
      </c>
      <c r="AK81" s="100">
        <v>15072</v>
      </c>
      <c r="AL81" s="100">
        <v>23</v>
      </c>
      <c r="AM81" s="100">
        <v>17332.8</v>
      </c>
      <c r="AN81" s="100">
        <v>18</v>
      </c>
      <c r="AO81" s="100">
        <v>13564.800000000001</v>
      </c>
      <c r="AP81" s="100">
        <v>21</v>
      </c>
      <c r="AQ81" s="100">
        <v>15825.6</v>
      </c>
      <c r="AR81" s="100">
        <v>70</v>
      </c>
      <c r="AS81" s="100">
        <v>52752</v>
      </c>
      <c r="AT81" s="100">
        <v>39</v>
      </c>
      <c r="AU81" s="100">
        <v>29390.400000000001</v>
      </c>
      <c r="AV81" s="100">
        <v>43</v>
      </c>
      <c r="AW81" s="100">
        <v>32404.799999999999</v>
      </c>
      <c r="AX81" s="100">
        <v>51</v>
      </c>
      <c r="AY81" s="100">
        <v>38433.599999999999</v>
      </c>
      <c r="AZ81" s="100">
        <v>11</v>
      </c>
      <c r="BA81" s="100">
        <v>8289.6</v>
      </c>
      <c r="BB81" s="100">
        <v>9</v>
      </c>
      <c r="BC81" s="100">
        <v>6782.4000000000005</v>
      </c>
      <c r="BD81" s="100">
        <v>10</v>
      </c>
      <c r="BE81" s="100">
        <v>7536</v>
      </c>
      <c r="BF81" s="100">
        <v>12</v>
      </c>
      <c r="BG81" s="100">
        <v>9043.2000000000007</v>
      </c>
      <c r="BH81" s="100">
        <v>5</v>
      </c>
      <c r="BI81" s="100">
        <v>3768</v>
      </c>
      <c r="BJ81" s="100">
        <v>5</v>
      </c>
      <c r="BK81" s="100">
        <v>3768</v>
      </c>
      <c r="BL81" s="100">
        <v>5</v>
      </c>
      <c r="BM81" s="100">
        <v>3768</v>
      </c>
      <c r="BN81" s="100">
        <v>5</v>
      </c>
      <c r="BO81" s="100">
        <v>3768</v>
      </c>
      <c r="BP81" s="100">
        <v>6</v>
      </c>
      <c r="BQ81" s="100">
        <v>4521.6000000000004</v>
      </c>
      <c r="BR81" s="100">
        <v>6</v>
      </c>
      <c r="BS81" s="100">
        <v>4521.6000000000004</v>
      </c>
      <c r="BT81" s="100">
        <v>8</v>
      </c>
      <c r="BU81" s="100">
        <v>6028.8</v>
      </c>
      <c r="BV81" s="100">
        <v>7</v>
      </c>
      <c r="BW81" s="100">
        <v>5275.2</v>
      </c>
      <c r="BX81" s="100">
        <v>15</v>
      </c>
      <c r="BY81" s="100">
        <v>11304</v>
      </c>
      <c r="BZ81" s="100">
        <v>10</v>
      </c>
      <c r="CA81" s="100">
        <v>7536</v>
      </c>
      <c r="CB81" s="100">
        <v>14</v>
      </c>
      <c r="CC81" s="100">
        <v>10550.4</v>
      </c>
      <c r="CD81" s="100">
        <v>17</v>
      </c>
      <c r="CE81" s="100">
        <v>12811.2</v>
      </c>
      <c r="CF81" s="100">
        <v>4</v>
      </c>
      <c r="CG81" s="100">
        <v>3014.4</v>
      </c>
      <c r="CH81" s="100">
        <v>6</v>
      </c>
      <c r="CI81" s="100">
        <v>4521.6000000000004</v>
      </c>
      <c r="CJ81" s="100">
        <v>7</v>
      </c>
      <c r="CK81" s="100">
        <v>5275.2</v>
      </c>
      <c r="CL81" s="100">
        <v>6</v>
      </c>
      <c r="CM81" s="100">
        <v>4521.6000000000004</v>
      </c>
      <c r="CN81" s="100">
        <v>4</v>
      </c>
      <c r="CO81" s="100">
        <v>3014.4</v>
      </c>
      <c r="CP81" s="100">
        <v>4</v>
      </c>
      <c r="CQ81" s="100">
        <v>3014.4</v>
      </c>
      <c r="CR81" s="100">
        <v>5</v>
      </c>
      <c r="CS81" s="100">
        <v>3768</v>
      </c>
      <c r="CT81" s="100">
        <v>7</v>
      </c>
      <c r="CU81" s="100">
        <v>5275.2</v>
      </c>
    </row>
    <row r="82" spans="2:99">
      <c r="C82" s="99" t="s">
        <v>248</v>
      </c>
      <c r="D82" s="100">
        <v>3</v>
      </c>
      <c r="E82" s="100">
        <v>1526.3999999999996</v>
      </c>
      <c r="F82" s="100">
        <v>4</v>
      </c>
      <c r="G82" s="100">
        <v>2035.1999999999996</v>
      </c>
      <c r="H82" s="100">
        <v>4</v>
      </c>
      <c r="I82" s="100">
        <v>2035.1999999999996</v>
      </c>
      <c r="J82" s="100">
        <v>4</v>
      </c>
      <c r="K82" s="100">
        <v>2035.1999999999996</v>
      </c>
      <c r="L82" s="100">
        <v>7</v>
      </c>
      <c r="M82" s="100">
        <v>3561.5999999999995</v>
      </c>
      <c r="N82" s="100">
        <v>6</v>
      </c>
      <c r="O82" s="100">
        <v>3052.7999999999993</v>
      </c>
      <c r="P82" s="100">
        <v>7</v>
      </c>
      <c r="Q82" s="100">
        <v>3561.5999999999995</v>
      </c>
      <c r="R82" s="100">
        <v>9</v>
      </c>
      <c r="S82" s="100">
        <v>4579.1999999999989</v>
      </c>
      <c r="T82" s="100">
        <v>26</v>
      </c>
      <c r="U82" s="100">
        <v>13228.799999999997</v>
      </c>
      <c r="V82" s="100">
        <v>17</v>
      </c>
      <c r="W82" s="100">
        <v>8649.5999999999985</v>
      </c>
      <c r="X82" s="100">
        <v>28</v>
      </c>
      <c r="Y82" s="100">
        <v>14246.399999999998</v>
      </c>
      <c r="Z82" s="100">
        <v>17</v>
      </c>
      <c r="AA82" s="100">
        <v>8649.5999999999985</v>
      </c>
      <c r="AB82" s="100">
        <v>23</v>
      </c>
      <c r="AC82" s="100">
        <v>11702.399999999998</v>
      </c>
      <c r="AD82" s="100">
        <v>21</v>
      </c>
      <c r="AE82" s="100">
        <v>10684.799999999997</v>
      </c>
      <c r="AF82" s="100">
        <v>13</v>
      </c>
      <c r="AG82" s="100">
        <v>6614.3999999999987</v>
      </c>
      <c r="AH82" s="100">
        <v>26</v>
      </c>
      <c r="AI82" s="100">
        <v>13228.799999999997</v>
      </c>
      <c r="AJ82" s="100">
        <v>22</v>
      </c>
      <c r="AK82" s="100">
        <v>11193.599999999999</v>
      </c>
      <c r="AL82" s="100">
        <v>25</v>
      </c>
      <c r="AM82" s="100">
        <v>12719.999999999998</v>
      </c>
      <c r="AN82" s="100">
        <v>19</v>
      </c>
      <c r="AO82" s="100">
        <v>9667.1999999999989</v>
      </c>
      <c r="AP82" s="100">
        <v>20</v>
      </c>
      <c r="AQ82" s="100">
        <v>10175.999999999998</v>
      </c>
      <c r="AR82" s="100">
        <v>68</v>
      </c>
      <c r="AS82" s="100">
        <v>34598.399999999994</v>
      </c>
      <c r="AT82" s="100">
        <v>40</v>
      </c>
      <c r="AU82" s="100">
        <v>20351.999999999996</v>
      </c>
      <c r="AV82" s="100">
        <v>38</v>
      </c>
      <c r="AW82" s="100">
        <v>19334.399999999998</v>
      </c>
      <c r="AX82" s="100">
        <v>63</v>
      </c>
      <c r="AY82" s="100">
        <v>32054.399999999994</v>
      </c>
      <c r="AZ82" s="100">
        <v>11</v>
      </c>
      <c r="BA82" s="100">
        <v>5596.7999999999993</v>
      </c>
      <c r="BB82" s="100">
        <v>9</v>
      </c>
      <c r="BC82" s="100">
        <v>4579.1999999999989</v>
      </c>
      <c r="BD82" s="100">
        <v>10</v>
      </c>
      <c r="BE82" s="100">
        <v>5087.9999999999991</v>
      </c>
      <c r="BF82" s="100">
        <v>12</v>
      </c>
      <c r="BG82" s="100">
        <v>6105.5999999999985</v>
      </c>
      <c r="BH82" s="100">
        <v>5</v>
      </c>
      <c r="BI82" s="100">
        <v>2543.9999999999995</v>
      </c>
      <c r="BJ82" s="100">
        <v>5</v>
      </c>
      <c r="BK82" s="100">
        <v>2543.9999999999995</v>
      </c>
      <c r="BL82" s="100">
        <v>6</v>
      </c>
      <c r="BM82" s="100">
        <v>3052.7999999999993</v>
      </c>
      <c r="BN82" s="100">
        <v>5</v>
      </c>
      <c r="BO82" s="100">
        <v>2543.9999999999995</v>
      </c>
      <c r="BP82" s="100">
        <v>6</v>
      </c>
      <c r="BQ82" s="100">
        <v>3052.7999999999993</v>
      </c>
      <c r="BR82" s="100">
        <v>7</v>
      </c>
      <c r="BS82" s="100">
        <v>3561.5999999999995</v>
      </c>
      <c r="BT82" s="100">
        <v>10</v>
      </c>
      <c r="BU82" s="100">
        <v>5087.9999999999991</v>
      </c>
      <c r="BV82" s="100">
        <v>6</v>
      </c>
      <c r="BW82" s="100">
        <v>3052.7999999999993</v>
      </c>
      <c r="BX82" s="100">
        <v>17</v>
      </c>
      <c r="BY82" s="100">
        <v>8649.5999999999985</v>
      </c>
      <c r="BZ82" s="100">
        <v>10</v>
      </c>
      <c r="CA82" s="100">
        <v>5087.9999999999991</v>
      </c>
      <c r="CB82" s="100">
        <v>17</v>
      </c>
      <c r="CC82" s="100">
        <v>8649.5999999999985</v>
      </c>
      <c r="CD82" s="100">
        <v>17</v>
      </c>
      <c r="CE82" s="100">
        <v>8649.5999999999985</v>
      </c>
      <c r="CF82" s="100">
        <v>5</v>
      </c>
      <c r="CG82" s="100">
        <v>2543.9999999999995</v>
      </c>
      <c r="CH82" s="100">
        <v>6</v>
      </c>
      <c r="CI82" s="100">
        <v>3052.7999999999993</v>
      </c>
      <c r="CJ82" s="100">
        <v>7</v>
      </c>
      <c r="CK82" s="100">
        <v>3561.5999999999995</v>
      </c>
      <c r="CL82" s="100">
        <v>6</v>
      </c>
      <c r="CM82" s="100">
        <v>3052.7999999999993</v>
      </c>
      <c r="CN82" s="100">
        <v>4</v>
      </c>
      <c r="CO82" s="100">
        <v>2035.1999999999996</v>
      </c>
      <c r="CP82" s="100">
        <v>4</v>
      </c>
      <c r="CQ82" s="100">
        <v>2035.1999999999996</v>
      </c>
      <c r="CR82" s="100">
        <v>4</v>
      </c>
      <c r="CS82" s="100">
        <v>2035.1999999999996</v>
      </c>
      <c r="CT82" s="100">
        <v>7</v>
      </c>
      <c r="CU82" s="100">
        <v>3561.5999999999995</v>
      </c>
    </row>
    <row r="83" spans="2:99">
      <c r="C83" s="99" t="s">
        <v>249</v>
      </c>
      <c r="D83" s="100">
        <v>3</v>
      </c>
      <c r="E83" s="100">
        <v>2581.1999999999998</v>
      </c>
      <c r="F83" s="100">
        <v>4</v>
      </c>
      <c r="G83" s="100">
        <v>3441.6</v>
      </c>
      <c r="H83" s="100">
        <v>4</v>
      </c>
      <c r="I83" s="100">
        <v>3441.6</v>
      </c>
      <c r="J83" s="100">
        <v>5</v>
      </c>
      <c r="K83" s="100">
        <v>4302</v>
      </c>
      <c r="L83" s="100">
        <v>6</v>
      </c>
      <c r="M83" s="100">
        <v>5162.3999999999996</v>
      </c>
      <c r="N83" s="100">
        <v>6</v>
      </c>
      <c r="O83" s="100">
        <v>5162.3999999999996</v>
      </c>
      <c r="P83" s="100">
        <v>7</v>
      </c>
      <c r="Q83" s="100">
        <v>6022.8</v>
      </c>
      <c r="R83" s="100">
        <v>8</v>
      </c>
      <c r="S83" s="100">
        <v>6883.2</v>
      </c>
      <c r="T83" s="100">
        <v>21</v>
      </c>
      <c r="U83" s="100">
        <v>18068.399999999998</v>
      </c>
      <c r="V83" s="100">
        <v>17</v>
      </c>
      <c r="W83" s="100">
        <v>14626.8</v>
      </c>
      <c r="X83" s="100">
        <v>28</v>
      </c>
      <c r="Y83" s="100">
        <v>24091.200000000001</v>
      </c>
      <c r="Z83" s="100">
        <v>17</v>
      </c>
      <c r="AA83" s="100">
        <v>14626.8</v>
      </c>
      <c r="AB83" s="100">
        <v>26</v>
      </c>
      <c r="AC83" s="100">
        <v>22370.399999999998</v>
      </c>
      <c r="AD83" s="100">
        <v>23</v>
      </c>
      <c r="AE83" s="100">
        <v>19789.2</v>
      </c>
      <c r="AF83" s="100">
        <v>14</v>
      </c>
      <c r="AG83" s="100">
        <v>12045.6</v>
      </c>
      <c r="AH83" s="100">
        <v>26</v>
      </c>
      <c r="AI83" s="100">
        <v>22370.399999999998</v>
      </c>
      <c r="AJ83" s="100">
        <v>23</v>
      </c>
      <c r="AK83" s="100">
        <v>19789.2</v>
      </c>
      <c r="AL83" s="100">
        <v>23</v>
      </c>
      <c r="AM83" s="100">
        <v>19789.2</v>
      </c>
      <c r="AN83" s="100">
        <v>15</v>
      </c>
      <c r="AO83" s="100">
        <v>12906</v>
      </c>
      <c r="AP83" s="100">
        <v>20</v>
      </c>
      <c r="AQ83" s="100">
        <v>17208</v>
      </c>
      <c r="AR83" s="100">
        <v>60</v>
      </c>
      <c r="AS83" s="100">
        <v>51624</v>
      </c>
      <c r="AT83" s="100">
        <v>37</v>
      </c>
      <c r="AU83" s="100">
        <v>31834.799999999999</v>
      </c>
      <c r="AV83" s="100">
        <v>38</v>
      </c>
      <c r="AW83" s="100">
        <v>32695.200000000001</v>
      </c>
      <c r="AX83" s="100">
        <v>52</v>
      </c>
      <c r="AY83" s="100">
        <v>44740.799999999996</v>
      </c>
      <c r="AZ83" s="100">
        <v>11</v>
      </c>
      <c r="BA83" s="100">
        <v>9464.4</v>
      </c>
      <c r="BB83" s="100">
        <v>9</v>
      </c>
      <c r="BC83" s="100">
        <v>7743.5999999999995</v>
      </c>
      <c r="BD83" s="100">
        <v>9</v>
      </c>
      <c r="BE83" s="100">
        <v>7743.5999999999995</v>
      </c>
      <c r="BF83" s="100">
        <v>11</v>
      </c>
      <c r="BG83" s="100">
        <v>9464.4</v>
      </c>
      <c r="BH83" s="100">
        <v>4</v>
      </c>
      <c r="BI83" s="100">
        <v>3441.6</v>
      </c>
      <c r="BJ83" s="100">
        <v>5</v>
      </c>
      <c r="BK83" s="100">
        <v>4302</v>
      </c>
      <c r="BL83" s="100">
        <v>6</v>
      </c>
      <c r="BM83" s="100">
        <v>5162.3999999999996</v>
      </c>
      <c r="BN83" s="100">
        <v>5</v>
      </c>
      <c r="BO83" s="100">
        <v>4302</v>
      </c>
      <c r="BP83" s="100">
        <v>6</v>
      </c>
      <c r="BQ83" s="100">
        <v>5162.3999999999996</v>
      </c>
      <c r="BR83" s="100">
        <v>6</v>
      </c>
      <c r="BS83" s="100">
        <v>5162.3999999999996</v>
      </c>
      <c r="BT83" s="100">
        <v>8</v>
      </c>
      <c r="BU83" s="100">
        <v>6883.2</v>
      </c>
      <c r="BV83" s="100">
        <v>6</v>
      </c>
      <c r="BW83" s="100">
        <v>5162.3999999999996</v>
      </c>
      <c r="BX83" s="100">
        <v>15</v>
      </c>
      <c r="BY83" s="100">
        <v>12906</v>
      </c>
      <c r="BZ83" s="100">
        <v>9</v>
      </c>
      <c r="CA83" s="100">
        <v>7743.5999999999995</v>
      </c>
      <c r="CB83" s="100">
        <v>14</v>
      </c>
      <c r="CC83" s="100">
        <v>12045.6</v>
      </c>
      <c r="CD83" s="100">
        <v>17</v>
      </c>
      <c r="CE83" s="100">
        <v>14626.8</v>
      </c>
      <c r="CF83" s="100">
        <v>4</v>
      </c>
      <c r="CG83" s="100">
        <v>3441.6</v>
      </c>
      <c r="CH83" s="100">
        <v>6</v>
      </c>
      <c r="CI83" s="100">
        <v>5162.3999999999996</v>
      </c>
      <c r="CJ83" s="100">
        <v>5</v>
      </c>
      <c r="CK83" s="100">
        <v>4302</v>
      </c>
      <c r="CL83" s="100">
        <v>5</v>
      </c>
      <c r="CM83" s="100">
        <v>4302</v>
      </c>
      <c r="CN83" s="100">
        <v>4</v>
      </c>
      <c r="CO83" s="100">
        <v>3441.6</v>
      </c>
      <c r="CP83" s="100">
        <v>4</v>
      </c>
      <c r="CQ83" s="100">
        <v>3441.6</v>
      </c>
      <c r="CR83" s="100">
        <v>4</v>
      </c>
      <c r="CS83" s="100">
        <v>3441.6</v>
      </c>
      <c r="CT83" s="100">
        <v>6</v>
      </c>
      <c r="CU83" s="100">
        <v>5162.3999999999996</v>
      </c>
    </row>
    <row r="84" spans="2:99">
      <c r="C84" s="99" t="s">
        <v>250</v>
      </c>
      <c r="D84" s="100">
        <v>3</v>
      </c>
      <c r="E84" s="100">
        <v>2343.6</v>
      </c>
      <c r="F84" s="100">
        <v>4</v>
      </c>
      <c r="G84" s="100">
        <v>3124.7999999999997</v>
      </c>
      <c r="H84" s="100">
        <v>4</v>
      </c>
      <c r="I84" s="100">
        <v>3124.7999999999997</v>
      </c>
      <c r="J84" s="100">
        <v>4</v>
      </c>
      <c r="K84" s="100">
        <v>3124.7999999999997</v>
      </c>
      <c r="L84" s="100">
        <v>6</v>
      </c>
      <c r="M84" s="100">
        <v>4687.2</v>
      </c>
      <c r="N84" s="100">
        <v>6</v>
      </c>
      <c r="O84" s="100">
        <v>4687.2</v>
      </c>
      <c r="P84" s="100">
        <v>8</v>
      </c>
      <c r="Q84" s="100">
        <v>6249.5999999999995</v>
      </c>
      <c r="R84" s="100">
        <v>8</v>
      </c>
      <c r="S84" s="100">
        <v>6249.5999999999995</v>
      </c>
      <c r="T84" s="100">
        <v>21</v>
      </c>
      <c r="U84" s="100">
        <v>16405.199999999997</v>
      </c>
      <c r="V84" s="100">
        <v>17</v>
      </c>
      <c r="W84" s="100">
        <v>13280.4</v>
      </c>
      <c r="X84" s="100">
        <v>31</v>
      </c>
      <c r="Y84" s="100">
        <v>24217.199999999997</v>
      </c>
      <c r="Z84" s="100">
        <v>15</v>
      </c>
      <c r="AA84" s="100">
        <v>11717.999999999998</v>
      </c>
      <c r="AB84" s="100">
        <v>22</v>
      </c>
      <c r="AC84" s="100">
        <v>17186.399999999998</v>
      </c>
      <c r="AD84" s="100">
        <v>21</v>
      </c>
      <c r="AE84" s="100">
        <v>16405.199999999997</v>
      </c>
      <c r="AF84" s="100">
        <v>14</v>
      </c>
      <c r="AG84" s="100">
        <v>10936.8</v>
      </c>
      <c r="AH84" s="100">
        <v>26</v>
      </c>
      <c r="AI84" s="100">
        <v>20311.199999999997</v>
      </c>
      <c r="AJ84" s="100">
        <v>21</v>
      </c>
      <c r="AK84" s="100">
        <v>16405.199999999997</v>
      </c>
      <c r="AL84" s="100">
        <v>22</v>
      </c>
      <c r="AM84" s="100">
        <v>17186.399999999998</v>
      </c>
      <c r="AN84" s="100">
        <v>18</v>
      </c>
      <c r="AO84" s="100">
        <v>14061.599999999999</v>
      </c>
      <c r="AP84" s="100">
        <v>22</v>
      </c>
      <c r="AQ84" s="100">
        <v>17186.399999999998</v>
      </c>
      <c r="AR84" s="100">
        <v>59</v>
      </c>
      <c r="AS84" s="100">
        <v>46090.799999999996</v>
      </c>
      <c r="AT84" s="100">
        <v>40</v>
      </c>
      <c r="AU84" s="100">
        <v>31247.999999999996</v>
      </c>
      <c r="AV84" s="100">
        <v>38</v>
      </c>
      <c r="AW84" s="100">
        <v>29685.599999999999</v>
      </c>
      <c r="AX84" s="100">
        <v>56</v>
      </c>
      <c r="AY84" s="100">
        <v>43747.199999999997</v>
      </c>
      <c r="AZ84" s="100">
        <v>10</v>
      </c>
      <c r="BA84" s="100">
        <v>7811.9999999999991</v>
      </c>
      <c r="BB84" s="100">
        <v>10</v>
      </c>
      <c r="BC84" s="100">
        <v>7811.9999999999991</v>
      </c>
      <c r="BD84" s="100">
        <v>10</v>
      </c>
      <c r="BE84" s="100">
        <v>7811.9999999999991</v>
      </c>
      <c r="BF84" s="100">
        <v>12</v>
      </c>
      <c r="BG84" s="100">
        <v>9374.4</v>
      </c>
      <c r="BH84" s="100">
        <v>4</v>
      </c>
      <c r="BI84" s="100">
        <v>3124.7999999999997</v>
      </c>
      <c r="BJ84" s="100">
        <v>5</v>
      </c>
      <c r="BK84" s="100">
        <v>3905.9999999999995</v>
      </c>
      <c r="BL84" s="100">
        <v>5</v>
      </c>
      <c r="BM84" s="100">
        <v>3905.9999999999995</v>
      </c>
      <c r="BN84" s="100">
        <v>4</v>
      </c>
      <c r="BO84" s="100">
        <v>3124.7999999999997</v>
      </c>
      <c r="BP84" s="100">
        <v>7</v>
      </c>
      <c r="BQ84" s="100">
        <v>5468.4</v>
      </c>
      <c r="BR84" s="100">
        <v>6</v>
      </c>
      <c r="BS84" s="100">
        <v>4687.2</v>
      </c>
      <c r="BT84" s="100">
        <v>8</v>
      </c>
      <c r="BU84" s="100">
        <v>6249.5999999999995</v>
      </c>
      <c r="BV84" s="100">
        <v>6</v>
      </c>
      <c r="BW84" s="100">
        <v>4687.2</v>
      </c>
      <c r="BX84" s="100">
        <v>16</v>
      </c>
      <c r="BY84" s="100">
        <v>12499.199999999999</v>
      </c>
      <c r="BZ84" s="100">
        <v>11</v>
      </c>
      <c r="CA84" s="100">
        <v>8593.1999999999989</v>
      </c>
      <c r="CB84" s="100">
        <v>15</v>
      </c>
      <c r="CC84" s="100">
        <v>11717.999999999998</v>
      </c>
      <c r="CD84" s="100">
        <v>16</v>
      </c>
      <c r="CE84" s="100">
        <v>12499.199999999999</v>
      </c>
      <c r="CF84" s="100">
        <v>4</v>
      </c>
      <c r="CG84" s="100">
        <v>3124.7999999999997</v>
      </c>
      <c r="CH84" s="100">
        <v>6</v>
      </c>
      <c r="CI84" s="100">
        <v>4687.2</v>
      </c>
      <c r="CJ84" s="100">
        <v>6</v>
      </c>
      <c r="CK84" s="100">
        <v>4687.2</v>
      </c>
      <c r="CL84" s="100">
        <v>5</v>
      </c>
      <c r="CM84" s="100">
        <v>3905.9999999999995</v>
      </c>
      <c r="CN84" s="100">
        <v>4</v>
      </c>
      <c r="CO84" s="100">
        <v>3124.7999999999997</v>
      </c>
      <c r="CP84" s="100">
        <v>4</v>
      </c>
      <c r="CQ84" s="100">
        <v>3124.7999999999997</v>
      </c>
      <c r="CR84" s="100">
        <v>4</v>
      </c>
      <c r="CS84" s="100">
        <v>3124.7999999999997</v>
      </c>
      <c r="CT84" s="100">
        <v>7</v>
      </c>
      <c r="CU84" s="100">
        <v>5468.4</v>
      </c>
    </row>
    <row r="85" spans="2:99">
      <c r="C85" s="99" t="s">
        <v>251</v>
      </c>
      <c r="D85" s="100">
        <v>3</v>
      </c>
      <c r="E85" s="100">
        <v>450</v>
      </c>
      <c r="F85" s="100">
        <v>4</v>
      </c>
      <c r="G85" s="100">
        <v>600</v>
      </c>
      <c r="H85" s="100">
        <v>4</v>
      </c>
      <c r="I85" s="100">
        <v>600</v>
      </c>
      <c r="J85" s="100">
        <v>4</v>
      </c>
      <c r="K85" s="100">
        <v>600</v>
      </c>
      <c r="L85" s="100">
        <v>7</v>
      </c>
      <c r="M85" s="100">
        <v>1050</v>
      </c>
      <c r="N85" s="100">
        <v>6</v>
      </c>
      <c r="O85" s="100">
        <v>900</v>
      </c>
      <c r="P85" s="100">
        <v>7</v>
      </c>
      <c r="Q85" s="100">
        <v>1050</v>
      </c>
      <c r="R85" s="100">
        <v>9</v>
      </c>
      <c r="S85" s="100">
        <v>1350</v>
      </c>
      <c r="T85" s="100">
        <v>26</v>
      </c>
      <c r="U85" s="100">
        <v>3900</v>
      </c>
      <c r="V85" s="100">
        <v>19</v>
      </c>
      <c r="W85" s="100">
        <v>2850</v>
      </c>
      <c r="X85" s="100">
        <v>33</v>
      </c>
      <c r="Y85" s="100">
        <v>4950</v>
      </c>
      <c r="Z85" s="100">
        <v>18</v>
      </c>
      <c r="AA85" s="100">
        <v>2700</v>
      </c>
      <c r="AB85" s="100">
        <v>28</v>
      </c>
      <c r="AC85" s="100">
        <v>4200</v>
      </c>
      <c r="AD85" s="100">
        <v>23</v>
      </c>
      <c r="AE85" s="100">
        <v>3450</v>
      </c>
      <c r="AF85" s="100">
        <v>15</v>
      </c>
      <c r="AG85" s="100">
        <v>2250</v>
      </c>
      <c r="AH85" s="100">
        <v>25</v>
      </c>
      <c r="AI85" s="100">
        <v>3750</v>
      </c>
      <c r="AJ85" s="100">
        <v>22</v>
      </c>
      <c r="AK85" s="100">
        <v>3300</v>
      </c>
      <c r="AL85" s="100">
        <v>25</v>
      </c>
      <c r="AM85" s="100">
        <v>3750</v>
      </c>
      <c r="AN85" s="100">
        <v>18</v>
      </c>
      <c r="AO85" s="100">
        <v>2700</v>
      </c>
      <c r="AP85" s="100">
        <v>21</v>
      </c>
      <c r="AQ85" s="100">
        <v>3150</v>
      </c>
      <c r="AR85" s="100">
        <v>69</v>
      </c>
      <c r="AS85" s="100">
        <v>10350</v>
      </c>
      <c r="AT85" s="100">
        <v>44</v>
      </c>
      <c r="AU85" s="100">
        <v>6600</v>
      </c>
      <c r="AV85" s="100">
        <v>41</v>
      </c>
      <c r="AW85" s="100">
        <v>6150</v>
      </c>
      <c r="AX85" s="100">
        <v>66</v>
      </c>
      <c r="AY85" s="100">
        <v>9900</v>
      </c>
      <c r="AZ85" s="100">
        <v>13</v>
      </c>
      <c r="BA85" s="100">
        <v>1950</v>
      </c>
      <c r="BB85" s="100">
        <v>9</v>
      </c>
      <c r="BC85" s="100">
        <v>1350</v>
      </c>
      <c r="BD85" s="100">
        <v>11</v>
      </c>
      <c r="BE85" s="100">
        <v>1650</v>
      </c>
      <c r="BF85" s="100">
        <v>13</v>
      </c>
      <c r="BG85" s="100">
        <v>1950</v>
      </c>
      <c r="BH85" s="100">
        <v>5</v>
      </c>
      <c r="BI85" s="100">
        <v>750</v>
      </c>
      <c r="BJ85" s="100">
        <v>5</v>
      </c>
      <c r="BK85" s="100">
        <v>750</v>
      </c>
      <c r="BL85" s="100">
        <v>5</v>
      </c>
      <c r="BM85" s="100">
        <v>750</v>
      </c>
      <c r="BN85" s="100">
        <v>5</v>
      </c>
      <c r="BO85" s="100">
        <v>750</v>
      </c>
      <c r="BP85" s="100">
        <v>7</v>
      </c>
      <c r="BQ85" s="100">
        <v>1050</v>
      </c>
      <c r="BR85" s="100">
        <v>6</v>
      </c>
      <c r="BS85" s="100">
        <v>900</v>
      </c>
      <c r="BT85" s="100">
        <v>8</v>
      </c>
      <c r="BU85" s="100">
        <v>1200</v>
      </c>
      <c r="BV85" s="100">
        <v>7</v>
      </c>
      <c r="BW85" s="100">
        <v>1050</v>
      </c>
      <c r="BX85" s="100">
        <v>18</v>
      </c>
      <c r="BY85" s="100">
        <v>2700</v>
      </c>
      <c r="BZ85" s="100">
        <v>11</v>
      </c>
      <c r="CA85" s="100">
        <v>1650</v>
      </c>
      <c r="CB85" s="100">
        <v>16</v>
      </c>
      <c r="CC85" s="100">
        <v>2400</v>
      </c>
      <c r="CD85" s="100">
        <v>19</v>
      </c>
      <c r="CE85" s="100">
        <v>2850</v>
      </c>
      <c r="CF85" s="100">
        <v>5</v>
      </c>
      <c r="CG85" s="100">
        <v>750</v>
      </c>
      <c r="CH85" s="100">
        <v>6</v>
      </c>
      <c r="CI85" s="100">
        <v>900</v>
      </c>
      <c r="CJ85" s="100">
        <v>7</v>
      </c>
      <c r="CK85" s="100">
        <v>1050</v>
      </c>
      <c r="CL85" s="100">
        <v>6</v>
      </c>
      <c r="CM85" s="100">
        <v>900</v>
      </c>
      <c r="CN85" s="100">
        <v>4</v>
      </c>
      <c r="CO85" s="100">
        <v>600</v>
      </c>
      <c r="CP85" s="100">
        <v>5</v>
      </c>
      <c r="CQ85" s="100">
        <v>750</v>
      </c>
      <c r="CR85" s="100">
        <v>5</v>
      </c>
      <c r="CS85" s="100">
        <v>750</v>
      </c>
      <c r="CT85" s="100">
        <v>7</v>
      </c>
      <c r="CU85" s="100">
        <v>1050</v>
      </c>
    </row>
    <row r="86" spans="2:99">
      <c r="C86" s="99" t="s">
        <v>252</v>
      </c>
      <c r="D86" s="100">
        <v>3</v>
      </c>
      <c r="E86" s="100">
        <v>1620</v>
      </c>
      <c r="F86" s="100">
        <v>4</v>
      </c>
      <c r="G86" s="100">
        <v>2160</v>
      </c>
      <c r="H86" s="100">
        <v>4</v>
      </c>
      <c r="I86" s="100">
        <v>2160</v>
      </c>
      <c r="J86" s="100">
        <v>5</v>
      </c>
      <c r="K86" s="100">
        <v>2700</v>
      </c>
      <c r="L86" s="100">
        <v>6</v>
      </c>
      <c r="M86" s="100">
        <v>3240</v>
      </c>
      <c r="N86" s="100">
        <v>6</v>
      </c>
      <c r="O86" s="100">
        <v>3240</v>
      </c>
      <c r="P86" s="100">
        <v>7</v>
      </c>
      <c r="Q86" s="100">
        <v>3780</v>
      </c>
      <c r="R86" s="100">
        <v>7</v>
      </c>
      <c r="S86" s="100">
        <v>3780</v>
      </c>
      <c r="T86" s="100">
        <v>23</v>
      </c>
      <c r="U86" s="100">
        <v>12420</v>
      </c>
      <c r="V86" s="100">
        <v>19</v>
      </c>
      <c r="W86" s="100">
        <v>10260</v>
      </c>
      <c r="X86" s="100">
        <v>30</v>
      </c>
      <c r="Y86" s="100">
        <v>16200</v>
      </c>
      <c r="Z86" s="100">
        <v>16</v>
      </c>
      <c r="AA86" s="100">
        <v>8640</v>
      </c>
      <c r="AB86" s="100">
        <v>25</v>
      </c>
      <c r="AC86" s="100">
        <v>13500</v>
      </c>
      <c r="AD86" s="100">
        <v>24</v>
      </c>
      <c r="AE86" s="100">
        <v>12960</v>
      </c>
      <c r="AF86" s="100">
        <v>15</v>
      </c>
      <c r="AG86" s="100">
        <v>8100</v>
      </c>
      <c r="AH86" s="100">
        <v>26</v>
      </c>
      <c r="AI86" s="100">
        <v>14040</v>
      </c>
      <c r="AJ86" s="100">
        <v>23</v>
      </c>
      <c r="AK86" s="100">
        <v>12420</v>
      </c>
      <c r="AL86" s="100">
        <v>25</v>
      </c>
      <c r="AM86" s="100">
        <v>13500</v>
      </c>
      <c r="AN86" s="100">
        <v>18</v>
      </c>
      <c r="AO86" s="100">
        <v>9720</v>
      </c>
      <c r="AP86" s="100">
        <v>21</v>
      </c>
      <c r="AQ86" s="100">
        <v>11340</v>
      </c>
      <c r="AR86" s="100">
        <v>61</v>
      </c>
      <c r="AS86" s="100">
        <v>32940</v>
      </c>
      <c r="AT86" s="100">
        <v>40</v>
      </c>
      <c r="AU86" s="100">
        <v>21600</v>
      </c>
      <c r="AV86" s="100">
        <v>40</v>
      </c>
      <c r="AW86" s="100">
        <v>21600</v>
      </c>
      <c r="AX86" s="100">
        <v>55</v>
      </c>
      <c r="AY86" s="100">
        <v>29700</v>
      </c>
      <c r="AZ86" s="100">
        <v>11</v>
      </c>
      <c r="BA86" s="100">
        <v>5940</v>
      </c>
      <c r="BB86" s="100">
        <v>10</v>
      </c>
      <c r="BC86" s="100">
        <v>5400</v>
      </c>
      <c r="BD86" s="100">
        <v>10</v>
      </c>
      <c r="BE86" s="100">
        <v>5400</v>
      </c>
      <c r="BF86" s="100">
        <v>11</v>
      </c>
      <c r="BG86" s="100">
        <v>5940</v>
      </c>
      <c r="BH86" s="100">
        <v>5</v>
      </c>
      <c r="BI86" s="100">
        <v>2700</v>
      </c>
      <c r="BJ86" s="100">
        <v>5</v>
      </c>
      <c r="BK86" s="100">
        <v>2700</v>
      </c>
      <c r="BL86" s="100">
        <v>5</v>
      </c>
      <c r="BM86" s="100">
        <v>2700</v>
      </c>
      <c r="BN86" s="100">
        <v>5</v>
      </c>
      <c r="BO86" s="100">
        <v>2700</v>
      </c>
      <c r="BP86" s="100">
        <v>7</v>
      </c>
      <c r="BQ86" s="100">
        <v>3780</v>
      </c>
      <c r="BR86" s="100">
        <v>6</v>
      </c>
      <c r="BS86" s="100">
        <v>3240</v>
      </c>
      <c r="BT86" s="100">
        <v>9</v>
      </c>
      <c r="BU86" s="100">
        <v>4860</v>
      </c>
      <c r="BV86" s="100">
        <v>7</v>
      </c>
      <c r="BW86" s="100">
        <v>3780</v>
      </c>
      <c r="BX86" s="100">
        <v>18</v>
      </c>
      <c r="BY86" s="100">
        <v>9720</v>
      </c>
      <c r="BZ86" s="100">
        <v>11</v>
      </c>
      <c r="CA86" s="100">
        <v>5940</v>
      </c>
      <c r="CB86" s="100">
        <v>15</v>
      </c>
      <c r="CC86" s="100">
        <v>8100</v>
      </c>
      <c r="CD86" s="100">
        <v>17</v>
      </c>
      <c r="CE86" s="100">
        <v>9180</v>
      </c>
      <c r="CF86" s="100">
        <v>4</v>
      </c>
      <c r="CG86" s="100">
        <v>2160</v>
      </c>
      <c r="CH86" s="100">
        <v>6</v>
      </c>
      <c r="CI86" s="100">
        <v>3240</v>
      </c>
      <c r="CJ86" s="100">
        <v>6</v>
      </c>
      <c r="CK86" s="100">
        <v>3240</v>
      </c>
      <c r="CL86" s="100">
        <v>5</v>
      </c>
      <c r="CM86" s="100">
        <v>2700</v>
      </c>
      <c r="CN86" s="100">
        <v>4</v>
      </c>
      <c r="CO86" s="100">
        <v>2160</v>
      </c>
      <c r="CP86" s="100">
        <v>4</v>
      </c>
      <c r="CQ86" s="100">
        <v>2160</v>
      </c>
      <c r="CR86" s="100">
        <v>4</v>
      </c>
      <c r="CS86" s="100">
        <v>2160</v>
      </c>
      <c r="CT86" s="100">
        <v>6</v>
      </c>
      <c r="CU86" s="100">
        <v>3240</v>
      </c>
    </row>
    <row r="87" spans="2:99">
      <c r="B87" s="99" t="s">
        <v>131</v>
      </c>
      <c r="C87" s="99" t="s">
        <v>253</v>
      </c>
      <c r="D87" s="100">
        <v>22</v>
      </c>
      <c r="E87" s="100">
        <v>43005.599999999999</v>
      </c>
      <c r="F87" s="100">
        <v>24</v>
      </c>
      <c r="G87" s="100">
        <v>46915.199999999997</v>
      </c>
      <c r="H87" s="100">
        <v>14</v>
      </c>
      <c r="I87" s="100">
        <v>27367.200000000001</v>
      </c>
      <c r="J87" s="100">
        <v>16</v>
      </c>
      <c r="K87" s="100">
        <v>31276.799999999999</v>
      </c>
      <c r="L87" s="100">
        <v>3</v>
      </c>
      <c r="M87" s="100">
        <v>5864.4</v>
      </c>
      <c r="N87" s="100">
        <v>3</v>
      </c>
      <c r="O87" s="100">
        <v>5864.4</v>
      </c>
      <c r="P87" s="100">
        <v>3</v>
      </c>
      <c r="Q87" s="100">
        <v>5864.4</v>
      </c>
      <c r="R87" s="100">
        <v>3</v>
      </c>
      <c r="S87" s="100">
        <v>5864.4</v>
      </c>
      <c r="T87" s="100">
        <v>8</v>
      </c>
      <c r="U87" s="100">
        <v>15638.4</v>
      </c>
      <c r="V87" s="100">
        <v>7</v>
      </c>
      <c r="W87" s="100">
        <v>13683.6</v>
      </c>
      <c r="X87" s="100">
        <v>9</v>
      </c>
      <c r="Y87" s="100">
        <v>17593.2</v>
      </c>
      <c r="Z87" s="100">
        <v>9</v>
      </c>
      <c r="AA87" s="100">
        <v>17593.2</v>
      </c>
      <c r="AB87" s="100">
        <v>21</v>
      </c>
      <c r="AC87" s="100">
        <v>41050.799999999996</v>
      </c>
      <c r="AD87" s="100">
        <v>22</v>
      </c>
      <c r="AE87" s="100">
        <v>43005.599999999999</v>
      </c>
      <c r="AF87" s="100">
        <v>12</v>
      </c>
      <c r="AG87" s="100">
        <v>23457.599999999999</v>
      </c>
      <c r="AH87" s="100">
        <v>15</v>
      </c>
      <c r="AI87" s="100">
        <v>29322</v>
      </c>
      <c r="AJ87" s="100">
        <v>19</v>
      </c>
      <c r="AK87" s="100">
        <v>37141.199999999997</v>
      </c>
      <c r="AL87" s="100">
        <v>11</v>
      </c>
      <c r="AM87" s="100">
        <v>21502.799999999999</v>
      </c>
      <c r="AN87" s="100">
        <v>15</v>
      </c>
      <c r="AO87" s="100">
        <v>29322</v>
      </c>
      <c r="AP87" s="100">
        <v>13</v>
      </c>
      <c r="AQ87" s="100">
        <v>25412.399999999998</v>
      </c>
      <c r="AR87" s="100">
        <v>8</v>
      </c>
      <c r="AS87" s="100">
        <v>15638.4</v>
      </c>
      <c r="AT87" s="100">
        <v>6</v>
      </c>
      <c r="AU87" s="100">
        <v>11728.8</v>
      </c>
      <c r="AV87" s="100">
        <v>8</v>
      </c>
      <c r="AW87" s="100">
        <v>15638.4</v>
      </c>
      <c r="AX87" s="100">
        <v>8</v>
      </c>
      <c r="AY87" s="100">
        <v>15638.4</v>
      </c>
      <c r="AZ87" s="100">
        <v>4</v>
      </c>
      <c r="BA87" s="100">
        <v>7819.2</v>
      </c>
      <c r="BB87" s="100">
        <v>7</v>
      </c>
      <c r="BC87" s="100">
        <v>13683.6</v>
      </c>
      <c r="BD87" s="100">
        <v>7</v>
      </c>
      <c r="BE87" s="100">
        <v>13683.6</v>
      </c>
      <c r="BF87" s="100">
        <v>8</v>
      </c>
      <c r="BG87" s="100">
        <v>15638.4</v>
      </c>
      <c r="BH87" s="100">
        <v>9</v>
      </c>
      <c r="BI87" s="100">
        <v>17593.2</v>
      </c>
      <c r="BJ87" s="100">
        <v>9</v>
      </c>
      <c r="BK87" s="100">
        <v>17593.2</v>
      </c>
      <c r="BL87" s="100">
        <v>5</v>
      </c>
      <c r="BM87" s="100">
        <v>9774</v>
      </c>
      <c r="BN87" s="100">
        <v>7</v>
      </c>
      <c r="BO87" s="100">
        <v>13683.6</v>
      </c>
      <c r="BP87" s="100">
        <v>51</v>
      </c>
      <c r="BQ87" s="100">
        <v>99694.8</v>
      </c>
      <c r="BR87" s="100">
        <v>40</v>
      </c>
      <c r="BS87" s="100">
        <v>78192</v>
      </c>
      <c r="BT87" s="100">
        <v>44</v>
      </c>
      <c r="BU87" s="100">
        <v>86011.199999999997</v>
      </c>
      <c r="BV87" s="100">
        <v>27</v>
      </c>
      <c r="BW87" s="100">
        <v>52779.6</v>
      </c>
      <c r="BX87" s="100">
        <v>4</v>
      </c>
      <c r="BY87" s="100">
        <v>7819.2</v>
      </c>
      <c r="BZ87" s="100">
        <v>4</v>
      </c>
      <c r="CA87" s="100">
        <v>7819.2</v>
      </c>
      <c r="CB87" s="100">
        <v>6</v>
      </c>
      <c r="CC87" s="100">
        <v>11728.8</v>
      </c>
      <c r="CD87" s="100">
        <v>4</v>
      </c>
      <c r="CE87" s="100">
        <v>7819.2</v>
      </c>
      <c r="CF87" s="100">
        <v>5</v>
      </c>
      <c r="CG87" s="100">
        <v>9774</v>
      </c>
      <c r="CH87" s="100">
        <v>5</v>
      </c>
      <c r="CI87" s="100">
        <v>9774</v>
      </c>
      <c r="CJ87" s="100">
        <v>5</v>
      </c>
      <c r="CK87" s="100">
        <v>9774</v>
      </c>
      <c r="CL87" s="100">
        <v>6</v>
      </c>
      <c r="CM87" s="100">
        <v>11728.8</v>
      </c>
      <c r="CN87" s="100">
        <v>4</v>
      </c>
      <c r="CO87" s="100">
        <v>7819.2</v>
      </c>
      <c r="CP87" s="100">
        <v>7</v>
      </c>
      <c r="CQ87" s="100">
        <v>13683.6</v>
      </c>
      <c r="CR87" s="100">
        <v>4</v>
      </c>
      <c r="CS87" s="100">
        <v>7819.2</v>
      </c>
      <c r="CT87" s="100">
        <v>5</v>
      </c>
      <c r="CU87" s="100">
        <v>9774</v>
      </c>
    </row>
    <row r="88" spans="2:99">
      <c r="C88" s="99" t="s">
        <v>254</v>
      </c>
      <c r="D88" s="100">
        <v>24</v>
      </c>
      <c r="E88" s="100">
        <v>45417.599999999999</v>
      </c>
      <c r="F88" s="100">
        <v>22</v>
      </c>
      <c r="G88" s="100">
        <v>41632.799999999996</v>
      </c>
      <c r="H88" s="100">
        <v>15</v>
      </c>
      <c r="I88" s="100">
        <v>28385.999999999996</v>
      </c>
      <c r="J88" s="100">
        <v>15</v>
      </c>
      <c r="K88" s="100">
        <v>28385.999999999996</v>
      </c>
      <c r="L88" s="100">
        <v>3</v>
      </c>
      <c r="M88" s="100">
        <v>5677.2</v>
      </c>
      <c r="N88" s="100">
        <v>3</v>
      </c>
      <c r="O88" s="100">
        <v>5677.2</v>
      </c>
      <c r="P88" s="100">
        <v>3</v>
      </c>
      <c r="Q88" s="100">
        <v>5677.2</v>
      </c>
      <c r="R88" s="100">
        <v>3</v>
      </c>
      <c r="S88" s="100">
        <v>5677.2</v>
      </c>
      <c r="T88" s="100">
        <v>8</v>
      </c>
      <c r="U88" s="100">
        <v>15139.199999999999</v>
      </c>
      <c r="V88" s="100">
        <v>7</v>
      </c>
      <c r="W88" s="100">
        <v>13246.8</v>
      </c>
      <c r="X88" s="100">
        <v>9</v>
      </c>
      <c r="Y88" s="100">
        <v>17031.599999999999</v>
      </c>
      <c r="Z88" s="100">
        <v>10</v>
      </c>
      <c r="AA88" s="100">
        <v>18924</v>
      </c>
      <c r="AB88" s="100">
        <v>20</v>
      </c>
      <c r="AC88" s="100">
        <v>37848</v>
      </c>
      <c r="AD88" s="100">
        <v>19</v>
      </c>
      <c r="AE88" s="100">
        <v>35955.599999999999</v>
      </c>
      <c r="AF88" s="100">
        <v>14</v>
      </c>
      <c r="AG88" s="100">
        <v>26493.599999999999</v>
      </c>
      <c r="AH88" s="100">
        <v>13</v>
      </c>
      <c r="AI88" s="100">
        <v>24601.199999999997</v>
      </c>
      <c r="AJ88" s="100">
        <v>20</v>
      </c>
      <c r="AK88" s="100">
        <v>37848</v>
      </c>
      <c r="AL88" s="100">
        <v>13</v>
      </c>
      <c r="AM88" s="100">
        <v>24601.199999999997</v>
      </c>
      <c r="AN88" s="100">
        <v>18</v>
      </c>
      <c r="AO88" s="100">
        <v>34063.199999999997</v>
      </c>
      <c r="AP88" s="100">
        <v>12</v>
      </c>
      <c r="AQ88" s="100">
        <v>22708.799999999999</v>
      </c>
      <c r="AR88" s="100">
        <v>8</v>
      </c>
      <c r="AS88" s="100">
        <v>15139.199999999999</v>
      </c>
      <c r="AT88" s="100">
        <v>7</v>
      </c>
      <c r="AU88" s="100">
        <v>13246.8</v>
      </c>
      <c r="AV88" s="100">
        <v>9</v>
      </c>
      <c r="AW88" s="100">
        <v>17031.599999999999</v>
      </c>
      <c r="AX88" s="100">
        <v>7</v>
      </c>
      <c r="AY88" s="100">
        <v>13246.8</v>
      </c>
      <c r="AZ88" s="100">
        <v>4</v>
      </c>
      <c r="BA88" s="100">
        <v>7569.5999999999995</v>
      </c>
      <c r="BB88" s="100">
        <v>7</v>
      </c>
      <c r="BC88" s="100">
        <v>13246.8</v>
      </c>
      <c r="BD88" s="100">
        <v>7</v>
      </c>
      <c r="BE88" s="100">
        <v>13246.8</v>
      </c>
      <c r="BF88" s="100">
        <v>7</v>
      </c>
      <c r="BG88" s="100">
        <v>13246.8</v>
      </c>
      <c r="BH88" s="100">
        <v>9</v>
      </c>
      <c r="BI88" s="100">
        <v>17031.599999999999</v>
      </c>
      <c r="BJ88" s="100">
        <v>10</v>
      </c>
      <c r="BK88" s="100">
        <v>18924</v>
      </c>
      <c r="BL88" s="100">
        <v>5</v>
      </c>
      <c r="BM88" s="100">
        <v>9462</v>
      </c>
      <c r="BN88" s="100">
        <v>7</v>
      </c>
      <c r="BO88" s="100">
        <v>13246.8</v>
      </c>
      <c r="BP88" s="100">
        <v>52</v>
      </c>
      <c r="BQ88" s="100">
        <v>98404.799999999988</v>
      </c>
      <c r="BR88" s="100">
        <v>42</v>
      </c>
      <c r="BS88" s="100">
        <v>79480.799999999988</v>
      </c>
      <c r="BT88" s="100">
        <v>47</v>
      </c>
      <c r="BU88" s="100">
        <v>88942.799999999988</v>
      </c>
      <c r="BV88" s="100">
        <v>31</v>
      </c>
      <c r="BW88" s="100">
        <v>58664.399999999994</v>
      </c>
      <c r="BX88" s="100">
        <v>3</v>
      </c>
      <c r="BY88" s="100">
        <v>5677.2</v>
      </c>
      <c r="BZ88" s="100">
        <v>4</v>
      </c>
      <c r="CA88" s="100">
        <v>7569.5999999999995</v>
      </c>
      <c r="CB88" s="100">
        <v>5</v>
      </c>
      <c r="CC88" s="100">
        <v>9462</v>
      </c>
      <c r="CD88" s="100">
        <v>4</v>
      </c>
      <c r="CE88" s="100">
        <v>7569.5999999999995</v>
      </c>
      <c r="CF88" s="100">
        <v>6</v>
      </c>
      <c r="CG88" s="100">
        <v>11354.4</v>
      </c>
      <c r="CH88" s="100">
        <v>6</v>
      </c>
      <c r="CI88" s="100">
        <v>11354.4</v>
      </c>
      <c r="CJ88" s="100">
        <v>5</v>
      </c>
      <c r="CK88" s="100">
        <v>9462</v>
      </c>
      <c r="CL88" s="100">
        <v>6</v>
      </c>
      <c r="CM88" s="100">
        <v>11354.4</v>
      </c>
      <c r="CN88" s="100">
        <v>4</v>
      </c>
      <c r="CO88" s="100">
        <v>7569.5999999999995</v>
      </c>
      <c r="CP88" s="100">
        <v>7</v>
      </c>
      <c r="CQ88" s="100">
        <v>13246.8</v>
      </c>
      <c r="CR88" s="100">
        <v>5</v>
      </c>
      <c r="CS88" s="100">
        <v>9462</v>
      </c>
      <c r="CT88" s="100">
        <v>6</v>
      </c>
      <c r="CU88" s="100">
        <v>11354.4</v>
      </c>
    </row>
    <row r="89" spans="2:99">
      <c r="C89" s="99" t="s">
        <v>255</v>
      </c>
      <c r="D89" s="100">
        <v>21</v>
      </c>
      <c r="E89" s="100">
        <v>50349.599999999999</v>
      </c>
      <c r="F89" s="100">
        <v>25</v>
      </c>
      <c r="G89" s="100">
        <v>59940</v>
      </c>
      <c r="H89" s="100">
        <v>13</v>
      </c>
      <c r="I89" s="100">
        <v>31168.799999999999</v>
      </c>
      <c r="J89" s="100">
        <v>15</v>
      </c>
      <c r="K89" s="100">
        <v>35964</v>
      </c>
      <c r="L89" s="100">
        <v>3</v>
      </c>
      <c r="M89" s="100">
        <v>7192.7999999999993</v>
      </c>
      <c r="N89" s="100">
        <v>3</v>
      </c>
      <c r="O89" s="100">
        <v>7192.7999999999993</v>
      </c>
      <c r="P89" s="100">
        <v>3</v>
      </c>
      <c r="Q89" s="100">
        <v>7192.7999999999993</v>
      </c>
      <c r="R89" s="100">
        <v>3</v>
      </c>
      <c r="S89" s="100">
        <v>7192.7999999999993</v>
      </c>
      <c r="T89" s="100">
        <v>8</v>
      </c>
      <c r="U89" s="100">
        <v>19180.8</v>
      </c>
      <c r="V89" s="100">
        <v>7</v>
      </c>
      <c r="W89" s="100">
        <v>16783.2</v>
      </c>
      <c r="X89" s="100">
        <v>9</v>
      </c>
      <c r="Y89" s="100">
        <v>21578.399999999998</v>
      </c>
      <c r="Z89" s="100">
        <v>9</v>
      </c>
      <c r="AA89" s="100">
        <v>21578.399999999998</v>
      </c>
      <c r="AB89" s="100">
        <v>19</v>
      </c>
      <c r="AC89" s="100">
        <v>45554.400000000001</v>
      </c>
      <c r="AD89" s="100">
        <v>20</v>
      </c>
      <c r="AE89" s="100">
        <v>47952</v>
      </c>
      <c r="AF89" s="100">
        <v>13</v>
      </c>
      <c r="AG89" s="100">
        <v>31168.799999999999</v>
      </c>
      <c r="AH89" s="100">
        <v>12</v>
      </c>
      <c r="AI89" s="100">
        <v>28771.199999999997</v>
      </c>
      <c r="AJ89" s="100">
        <v>17</v>
      </c>
      <c r="AK89" s="100">
        <v>40759.199999999997</v>
      </c>
      <c r="AL89" s="100">
        <v>12</v>
      </c>
      <c r="AM89" s="100">
        <v>28771.199999999997</v>
      </c>
      <c r="AN89" s="100">
        <v>15</v>
      </c>
      <c r="AO89" s="100">
        <v>35964</v>
      </c>
      <c r="AP89" s="100">
        <v>12</v>
      </c>
      <c r="AQ89" s="100">
        <v>28771.199999999997</v>
      </c>
      <c r="AR89" s="100">
        <v>8</v>
      </c>
      <c r="AS89" s="100">
        <v>19180.8</v>
      </c>
      <c r="AT89" s="100">
        <v>6</v>
      </c>
      <c r="AU89" s="100">
        <v>14385.599999999999</v>
      </c>
      <c r="AV89" s="100">
        <v>8</v>
      </c>
      <c r="AW89" s="100">
        <v>19180.8</v>
      </c>
      <c r="AX89" s="100">
        <v>7</v>
      </c>
      <c r="AY89" s="100">
        <v>16783.2</v>
      </c>
      <c r="AZ89" s="100">
        <v>4</v>
      </c>
      <c r="BA89" s="100">
        <v>9590.4</v>
      </c>
      <c r="BB89" s="100">
        <v>6</v>
      </c>
      <c r="BC89" s="100">
        <v>14385.599999999999</v>
      </c>
      <c r="BD89" s="100">
        <v>7</v>
      </c>
      <c r="BE89" s="100">
        <v>16783.2</v>
      </c>
      <c r="BF89" s="100">
        <v>7</v>
      </c>
      <c r="BG89" s="100">
        <v>16783.2</v>
      </c>
      <c r="BH89" s="100">
        <v>8</v>
      </c>
      <c r="BI89" s="100">
        <v>19180.8</v>
      </c>
      <c r="BJ89" s="100">
        <v>10</v>
      </c>
      <c r="BK89" s="100">
        <v>23976</v>
      </c>
      <c r="BL89" s="100">
        <v>5</v>
      </c>
      <c r="BM89" s="100">
        <v>11988</v>
      </c>
      <c r="BN89" s="100">
        <v>7</v>
      </c>
      <c r="BO89" s="100">
        <v>16783.2</v>
      </c>
      <c r="BP89" s="100">
        <v>49</v>
      </c>
      <c r="BQ89" s="100">
        <v>117482.4</v>
      </c>
      <c r="BR89" s="100">
        <v>37</v>
      </c>
      <c r="BS89" s="100">
        <v>88711.2</v>
      </c>
      <c r="BT89" s="100">
        <v>42</v>
      </c>
      <c r="BU89" s="100">
        <v>100699.2</v>
      </c>
      <c r="BV89" s="100">
        <v>29</v>
      </c>
      <c r="BW89" s="100">
        <v>69530.399999999994</v>
      </c>
      <c r="BX89" s="100">
        <v>3</v>
      </c>
      <c r="BY89" s="100">
        <v>7192.7999999999993</v>
      </c>
      <c r="BZ89" s="100">
        <v>4</v>
      </c>
      <c r="CA89" s="100">
        <v>9590.4</v>
      </c>
      <c r="CB89" s="100">
        <v>6</v>
      </c>
      <c r="CC89" s="100">
        <v>14385.599999999999</v>
      </c>
      <c r="CD89" s="100">
        <v>4</v>
      </c>
      <c r="CE89" s="100">
        <v>9590.4</v>
      </c>
      <c r="CF89" s="100">
        <v>6</v>
      </c>
      <c r="CG89" s="100">
        <v>14385.599999999999</v>
      </c>
      <c r="CH89" s="100">
        <v>5</v>
      </c>
      <c r="CI89" s="100">
        <v>11988</v>
      </c>
      <c r="CJ89" s="100">
        <v>4</v>
      </c>
      <c r="CK89" s="100">
        <v>9590.4</v>
      </c>
      <c r="CL89" s="100">
        <v>5</v>
      </c>
      <c r="CM89" s="100">
        <v>11988</v>
      </c>
      <c r="CN89" s="100">
        <v>5</v>
      </c>
      <c r="CO89" s="100">
        <v>11988</v>
      </c>
      <c r="CP89" s="100">
        <v>6</v>
      </c>
      <c r="CQ89" s="100">
        <v>14385.599999999999</v>
      </c>
      <c r="CR89" s="100">
        <v>4</v>
      </c>
      <c r="CS89" s="100">
        <v>9590.4</v>
      </c>
      <c r="CT89" s="100">
        <v>5</v>
      </c>
      <c r="CU89" s="100">
        <v>11988</v>
      </c>
    </row>
    <row r="90" spans="2:99">
      <c r="C90" s="99" t="s">
        <v>256</v>
      </c>
      <c r="D90" s="100">
        <v>23</v>
      </c>
      <c r="E90" s="100">
        <v>50535.6</v>
      </c>
      <c r="F90" s="100">
        <v>24</v>
      </c>
      <c r="G90" s="100">
        <v>52732.799999999996</v>
      </c>
      <c r="H90" s="100">
        <v>15</v>
      </c>
      <c r="I90" s="100">
        <v>32958</v>
      </c>
      <c r="J90" s="100">
        <v>15</v>
      </c>
      <c r="K90" s="100">
        <v>32958</v>
      </c>
      <c r="L90" s="100">
        <v>3</v>
      </c>
      <c r="M90" s="100">
        <v>6591.5999999999995</v>
      </c>
      <c r="N90" s="100">
        <v>3</v>
      </c>
      <c r="O90" s="100">
        <v>6591.5999999999995</v>
      </c>
      <c r="P90" s="100">
        <v>3</v>
      </c>
      <c r="Q90" s="100">
        <v>6591.5999999999995</v>
      </c>
      <c r="R90" s="100">
        <v>3</v>
      </c>
      <c r="S90" s="100">
        <v>6591.5999999999995</v>
      </c>
      <c r="T90" s="100">
        <v>8</v>
      </c>
      <c r="U90" s="100">
        <v>17577.599999999999</v>
      </c>
      <c r="V90" s="100">
        <v>8</v>
      </c>
      <c r="W90" s="100">
        <v>17577.599999999999</v>
      </c>
      <c r="X90" s="100">
        <v>9</v>
      </c>
      <c r="Y90" s="100">
        <v>19774.8</v>
      </c>
      <c r="Z90" s="100">
        <v>10</v>
      </c>
      <c r="AA90" s="100">
        <v>21972</v>
      </c>
      <c r="AB90" s="100">
        <v>19</v>
      </c>
      <c r="AC90" s="100">
        <v>41746.799999999996</v>
      </c>
      <c r="AD90" s="100">
        <v>19</v>
      </c>
      <c r="AE90" s="100">
        <v>41746.799999999996</v>
      </c>
      <c r="AF90" s="100">
        <v>12</v>
      </c>
      <c r="AG90" s="100">
        <v>26366.399999999998</v>
      </c>
      <c r="AH90" s="100">
        <v>13</v>
      </c>
      <c r="AI90" s="100">
        <v>28563.599999999999</v>
      </c>
      <c r="AJ90" s="100">
        <v>17</v>
      </c>
      <c r="AK90" s="100">
        <v>37352.399999999994</v>
      </c>
      <c r="AL90" s="100">
        <v>12</v>
      </c>
      <c r="AM90" s="100">
        <v>26366.399999999998</v>
      </c>
      <c r="AN90" s="100">
        <v>17</v>
      </c>
      <c r="AO90" s="100">
        <v>37352.399999999994</v>
      </c>
      <c r="AP90" s="100">
        <v>12</v>
      </c>
      <c r="AQ90" s="100">
        <v>26366.399999999998</v>
      </c>
      <c r="AR90" s="100">
        <v>8</v>
      </c>
      <c r="AS90" s="100">
        <v>17577.599999999999</v>
      </c>
      <c r="AT90" s="100">
        <v>6</v>
      </c>
      <c r="AU90" s="100">
        <v>13183.199999999999</v>
      </c>
      <c r="AV90" s="100">
        <v>8</v>
      </c>
      <c r="AW90" s="100">
        <v>17577.599999999999</v>
      </c>
      <c r="AX90" s="100">
        <v>8</v>
      </c>
      <c r="AY90" s="100">
        <v>17577.599999999999</v>
      </c>
      <c r="AZ90" s="100">
        <v>4</v>
      </c>
      <c r="BA90" s="100">
        <v>8788.7999999999993</v>
      </c>
      <c r="BB90" s="100">
        <v>5</v>
      </c>
      <c r="BC90" s="100">
        <v>10986</v>
      </c>
      <c r="BD90" s="100">
        <v>7</v>
      </c>
      <c r="BE90" s="100">
        <v>15380.399999999998</v>
      </c>
      <c r="BF90" s="100">
        <v>7</v>
      </c>
      <c r="BG90" s="100">
        <v>15380.399999999998</v>
      </c>
      <c r="BH90" s="100">
        <v>9</v>
      </c>
      <c r="BI90" s="100">
        <v>19774.8</v>
      </c>
      <c r="BJ90" s="100">
        <v>9</v>
      </c>
      <c r="BK90" s="100">
        <v>19774.8</v>
      </c>
      <c r="BL90" s="100">
        <v>5</v>
      </c>
      <c r="BM90" s="100">
        <v>10986</v>
      </c>
      <c r="BN90" s="100">
        <v>7</v>
      </c>
      <c r="BO90" s="100">
        <v>15380.399999999998</v>
      </c>
      <c r="BP90" s="100">
        <v>45</v>
      </c>
      <c r="BQ90" s="100">
        <v>98873.999999999985</v>
      </c>
      <c r="BR90" s="100">
        <v>37</v>
      </c>
      <c r="BS90" s="100">
        <v>81296.399999999994</v>
      </c>
      <c r="BT90" s="100">
        <v>43</v>
      </c>
      <c r="BU90" s="100">
        <v>94479.599999999991</v>
      </c>
      <c r="BV90" s="100">
        <v>31</v>
      </c>
      <c r="BW90" s="100">
        <v>68113.2</v>
      </c>
      <c r="BX90" s="100">
        <v>4</v>
      </c>
      <c r="BY90" s="100">
        <v>8788.7999999999993</v>
      </c>
      <c r="BZ90" s="100">
        <v>4</v>
      </c>
      <c r="CA90" s="100">
        <v>8788.7999999999993</v>
      </c>
      <c r="CB90" s="100">
        <v>5</v>
      </c>
      <c r="CC90" s="100">
        <v>10986</v>
      </c>
      <c r="CD90" s="100">
        <v>4</v>
      </c>
      <c r="CE90" s="100">
        <v>8788.7999999999993</v>
      </c>
      <c r="CF90" s="100">
        <v>5</v>
      </c>
      <c r="CG90" s="100">
        <v>10986</v>
      </c>
      <c r="CH90" s="100">
        <v>5</v>
      </c>
      <c r="CI90" s="100">
        <v>10986</v>
      </c>
      <c r="CJ90" s="100">
        <v>4</v>
      </c>
      <c r="CK90" s="100">
        <v>8788.7999999999993</v>
      </c>
      <c r="CL90" s="100">
        <v>5</v>
      </c>
      <c r="CM90" s="100">
        <v>10986</v>
      </c>
      <c r="CN90" s="100">
        <v>5</v>
      </c>
      <c r="CO90" s="100">
        <v>10986</v>
      </c>
      <c r="CP90" s="100">
        <v>7</v>
      </c>
      <c r="CQ90" s="100">
        <v>15380.399999999998</v>
      </c>
      <c r="CR90" s="100">
        <v>4</v>
      </c>
      <c r="CS90" s="100">
        <v>8788.7999999999993</v>
      </c>
      <c r="CT90" s="100">
        <v>4</v>
      </c>
      <c r="CU90" s="100">
        <v>8788.7999999999993</v>
      </c>
    </row>
    <row r="91" spans="2:99">
      <c r="C91" s="99" t="s">
        <v>257</v>
      </c>
      <c r="D91" s="100">
        <v>24</v>
      </c>
      <c r="E91" s="100">
        <v>55123.199999999997</v>
      </c>
      <c r="F91" s="100">
        <v>21</v>
      </c>
      <c r="G91" s="100">
        <v>48232.799999999996</v>
      </c>
      <c r="H91" s="100">
        <v>15</v>
      </c>
      <c r="I91" s="100">
        <v>34451.999999999993</v>
      </c>
      <c r="J91" s="100">
        <v>15</v>
      </c>
      <c r="K91" s="100">
        <v>34451.999999999993</v>
      </c>
      <c r="L91" s="100">
        <v>3</v>
      </c>
      <c r="M91" s="100">
        <v>6890.4</v>
      </c>
      <c r="N91" s="100">
        <v>3</v>
      </c>
      <c r="O91" s="100">
        <v>6890.4</v>
      </c>
      <c r="P91" s="100">
        <v>3</v>
      </c>
      <c r="Q91" s="100">
        <v>6890.4</v>
      </c>
      <c r="R91" s="100">
        <v>3</v>
      </c>
      <c r="S91" s="100">
        <v>6890.4</v>
      </c>
      <c r="T91" s="100">
        <v>7</v>
      </c>
      <c r="U91" s="100">
        <v>16077.599999999999</v>
      </c>
      <c r="V91" s="100">
        <v>7</v>
      </c>
      <c r="W91" s="100">
        <v>16077.599999999999</v>
      </c>
      <c r="X91" s="100">
        <v>8</v>
      </c>
      <c r="Y91" s="100">
        <v>18374.399999999998</v>
      </c>
      <c r="Z91" s="100">
        <v>10</v>
      </c>
      <c r="AA91" s="100">
        <v>22967.999999999996</v>
      </c>
      <c r="AB91" s="100">
        <v>17</v>
      </c>
      <c r="AC91" s="100">
        <v>39045.599999999999</v>
      </c>
      <c r="AD91" s="100">
        <v>18</v>
      </c>
      <c r="AE91" s="100">
        <v>41342.399999999994</v>
      </c>
      <c r="AF91" s="100">
        <v>12</v>
      </c>
      <c r="AG91" s="100">
        <v>27561.599999999999</v>
      </c>
      <c r="AH91" s="100">
        <v>14</v>
      </c>
      <c r="AI91" s="100">
        <v>32155.199999999997</v>
      </c>
      <c r="AJ91" s="100">
        <v>18</v>
      </c>
      <c r="AK91" s="100">
        <v>41342.399999999994</v>
      </c>
      <c r="AL91" s="100">
        <v>13</v>
      </c>
      <c r="AM91" s="100">
        <v>29858.399999999998</v>
      </c>
      <c r="AN91" s="100">
        <v>15</v>
      </c>
      <c r="AO91" s="100">
        <v>34451.999999999993</v>
      </c>
      <c r="AP91" s="100">
        <v>11</v>
      </c>
      <c r="AQ91" s="100">
        <v>25264.799999999996</v>
      </c>
      <c r="AR91" s="100">
        <v>8</v>
      </c>
      <c r="AS91" s="100">
        <v>18374.399999999998</v>
      </c>
      <c r="AT91" s="100">
        <v>6</v>
      </c>
      <c r="AU91" s="100">
        <v>13780.8</v>
      </c>
      <c r="AV91" s="100">
        <v>9</v>
      </c>
      <c r="AW91" s="100">
        <v>20671.199999999997</v>
      </c>
      <c r="AX91" s="100">
        <v>7</v>
      </c>
      <c r="AY91" s="100">
        <v>16077.599999999999</v>
      </c>
      <c r="AZ91" s="100">
        <v>5</v>
      </c>
      <c r="BA91" s="100">
        <v>11483.999999999998</v>
      </c>
      <c r="BB91" s="100">
        <v>6</v>
      </c>
      <c r="BC91" s="100">
        <v>13780.8</v>
      </c>
      <c r="BD91" s="100">
        <v>7</v>
      </c>
      <c r="BE91" s="100">
        <v>16077.599999999999</v>
      </c>
      <c r="BF91" s="100">
        <v>8</v>
      </c>
      <c r="BG91" s="100">
        <v>18374.399999999998</v>
      </c>
      <c r="BH91" s="100">
        <v>8</v>
      </c>
      <c r="BI91" s="100">
        <v>18374.399999999998</v>
      </c>
      <c r="BJ91" s="100">
        <v>9</v>
      </c>
      <c r="BK91" s="100">
        <v>20671.199999999997</v>
      </c>
      <c r="BL91" s="100">
        <v>4</v>
      </c>
      <c r="BM91" s="100">
        <v>9187.1999999999989</v>
      </c>
      <c r="BN91" s="100">
        <v>8</v>
      </c>
      <c r="BO91" s="100">
        <v>18374.399999999998</v>
      </c>
      <c r="BP91" s="100">
        <v>46</v>
      </c>
      <c r="BQ91" s="100">
        <v>105652.79999999999</v>
      </c>
      <c r="BR91" s="100">
        <v>34</v>
      </c>
      <c r="BS91" s="100">
        <v>78091.199999999997</v>
      </c>
      <c r="BT91" s="100">
        <v>44</v>
      </c>
      <c r="BU91" s="100">
        <v>101059.19999999998</v>
      </c>
      <c r="BV91" s="100">
        <v>27</v>
      </c>
      <c r="BW91" s="100">
        <v>62013.599999999991</v>
      </c>
      <c r="BX91" s="100">
        <v>3</v>
      </c>
      <c r="BY91" s="100">
        <v>6890.4</v>
      </c>
      <c r="BZ91" s="100">
        <v>5</v>
      </c>
      <c r="CA91" s="100">
        <v>11483.999999999998</v>
      </c>
      <c r="CB91" s="100">
        <v>5</v>
      </c>
      <c r="CC91" s="100">
        <v>11483.999999999998</v>
      </c>
      <c r="CD91" s="100">
        <v>4</v>
      </c>
      <c r="CE91" s="100">
        <v>9187.1999999999989</v>
      </c>
      <c r="CF91" s="100">
        <v>5</v>
      </c>
      <c r="CG91" s="100">
        <v>11483.999999999998</v>
      </c>
      <c r="CH91" s="100">
        <v>5</v>
      </c>
      <c r="CI91" s="100">
        <v>11483.999999999998</v>
      </c>
      <c r="CJ91" s="100">
        <v>4</v>
      </c>
      <c r="CK91" s="100">
        <v>9187.1999999999989</v>
      </c>
      <c r="CL91" s="100">
        <v>5</v>
      </c>
      <c r="CM91" s="100">
        <v>11483.999999999998</v>
      </c>
      <c r="CN91" s="100">
        <v>4</v>
      </c>
      <c r="CO91" s="100">
        <v>9187.1999999999989</v>
      </c>
      <c r="CP91" s="100">
        <v>7</v>
      </c>
      <c r="CQ91" s="100">
        <v>16077.599999999999</v>
      </c>
      <c r="CR91" s="100">
        <v>4</v>
      </c>
      <c r="CS91" s="100">
        <v>9187.1999999999989</v>
      </c>
      <c r="CT91" s="100">
        <v>5</v>
      </c>
      <c r="CU91" s="100">
        <v>11483.999999999998</v>
      </c>
    </row>
    <row r="92" spans="2:99">
      <c r="C92" s="99" t="s">
        <v>258</v>
      </c>
      <c r="D92" s="100">
        <v>23</v>
      </c>
      <c r="E92" s="100">
        <v>32678.399999999998</v>
      </c>
      <c r="F92" s="100">
        <v>23</v>
      </c>
      <c r="G92" s="100">
        <v>32678.399999999998</v>
      </c>
      <c r="H92" s="100">
        <v>16</v>
      </c>
      <c r="I92" s="100">
        <v>22732.799999999999</v>
      </c>
      <c r="J92" s="100">
        <v>15</v>
      </c>
      <c r="K92" s="100">
        <v>21312</v>
      </c>
      <c r="L92" s="100">
        <v>3</v>
      </c>
      <c r="M92" s="100">
        <v>4262.3999999999996</v>
      </c>
      <c r="N92" s="100">
        <v>3</v>
      </c>
      <c r="O92" s="100">
        <v>4262.3999999999996</v>
      </c>
      <c r="P92" s="100">
        <v>3</v>
      </c>
      <c r="Q92" s="100">
        <v>4262.3999999999996</v>
      </c>
      <c r="R92" s="100">
        <v>3</v>
      </c>
      <c r="S92" s="100">
        <v>4262.3999999999996</v>
      </c>
      <c r="T92" s="100">
        <v>8</v>
      </c>
      <c r="U92" s="100">
        <v>11366.4</v>
      </c>
      <c r="V92" s="100">
        <v>8</v>
      </c>
      <c r="W92" s="100">
        <v>11366.4</v>
      </c>
      <c r="X92" s="100">
        <v>10</v>
      </c>
      <c r="Y92" s="100">
        <v>14208</v>
      </c>
      <c r="Z92" s="100">
        <v>11</v>
      </c>
      <c r="AA92" s="100">
        <v>15628.8</v>
      </c>
      <c r="AB92" s="100">
        <v>22</v>
      </c>
      <c r="AC92" s="100">
        <v>31257.599999999999</v>
      </c>
      <c r="AD92" s="100">
        <v>20</v>
      </c>
      <c r="AE92" s="100">
        <v>28416</v>
      </c>
      <c r="AF92" s="100">
        <v>13</v>
      </c>
      <c r="AG92" s="100">
        <v>18470.399999999998</v>
      </c>
      <c r="AH92" s="100">
        <v>13</v>
      </c>
      <c r="AI92" s="100">
        <v>18470.399999999998</v>
      </c>
      <c r="AJ92" s="100">
        <v>19</v>
      </c>
      <c r="AK92" s="100">
        <v>26995.200000000001</v>
      </c>
      <c r="AL92" s="100">
        <v>14</v>
      </c>
      <c r="AM92" s="100">
        <v>19891.2</v>
      </c>
      <c r="AN92" s="100">
        <v>16</v>
      </c>
      <c r="AO92" s="100">
        <v>22732.799999999999</v>
      </c>
      <c r="AP92" s="100">
        <v>11</v>
      </c>
      <c r="AQ92" s="100">
        <v>15628.8</v>
      </c>
      <c r="AR92" s="100">
        <v>8</v>
      </c>
      <c r="AS92" s="100">
        <v>11366.4</v>
      </c>
      <c r="AT92" s="100">
        <v>7</v>
      </c>
      <c r="AU92" s="100">
        <v>9945.6</v>
      </c>
      <c r="AV92" s="100">
        <v>9</v>
      </c>
      <c r="AW92" s="100">
        <v>12787.199999999999</v>
      </c>
      <c r="AX92" s="100">
        <v>7</v>
      </c>
      <c r="AY92" s="100">
        <v>9945.6</v>
      </c>
      <c r="AZ92" s="100">
        <v>5</v>
      </c>
      <c r="BA92" s="100">
        <v>7104</v>
      </c>
      <c r="BB92" s="100">
        <v>7</v>
      </c>
      <c r="BC92" s="100">
        <v>9945.6</v>
      </c>
      <c r="BD92" s="100">
        <v>7</v>
      </c>
      <c r="BE92" s="100">
        <v>9945.6</v>
      </c>
      <c r="BF92" s="100">
        <v>7</v>
      </c>
      <c r="BG92" s="100">
        <v>9945.6</v>
      </c>
      <c r="BH92" s="100">
        <v>8</v>
      </c>
      <c r="BI92" s="100">
        <v>11366.4</v>
      </c>
      <c r="BJ92" s="100">
        <v>11</v>
      </c>
      <c r="BK92" s="100">
        <v>15628.8</v>
      </c>
      <c r="BL92" s="100">
        <v>5</v>
      </c>
      <c r="BM92" s="100">
        <v>7104</v>
      </c>
      <c r="BN92" s="100">
        <v>7</v>
      </c>
      <c r="BO92" s="100">
        <v>9945.6</v>
      </c>
      <c r="BP92" s="100">
        <v>51</v>
      </c>
      <c r="BQ92" s="100">
        <v>72460.800000000003</v>
      </c>
      <c r="BR92" s="100">
        <v>40</v>
      </c>
      <c r="BS92" s="100">
        <v>56832</v>
      </c>
      <c r="BT92" s="100">
        <v>50</v>
      </c>
      <c r="BU92" s="100">
        <v>71040</v>
      </c>
      <c r="BV92" s="100">
        <v>29</v>
      </c>
      <c r="BW92" s="100">
        <v>41203.199999999997</v>
      </c>
      <c r="BX92" s="100">
        <v>4</v>
      </c>
      <c r="BY92" s="100">
        <v>5683.2</v>
      </c>
      <c r="BZ92" s="100">
        <v>5</v>
      </c>
      <c r="CA92" s="100">
        <v>7104</v>
      </c>
      <c r="CB92" s="100">
        <v>6</v>
      </c>
      <c r="CC92" s="100">
        <v>8524.7999999999993</v>
      </c>
      <c r="CD92" s="100">
        <v>4</v>
      </c>
      <c r="CE92" s="100">
        <v>5683.2</v>
      </c>
      <c r="CF92" s="100">
        <v>5</v>
      </c>
      <c r="CG92" s="100">
        <v>7104</v>
      </c>
      <c r="CH92" s="100">
        <v>6</v>
      </c>
      <c r="CI92" s="100">
        <v>8524.7999999999993</v>
      </c>
      <c r="CJ92" s="100">
        <v>5</v>
      </c>
      <c r="CK92" s="100">
        <v>7104</v>
      </c>
      <c r="CL92" s="100">
        <v>6</v>
      </c>
      <c r="CM92" s="100">
        <v>8524.7999999999993</v>
      </c>
      <c r="CN92" s="100">
        <v>5</v>
      </c>
      <c r="CO92" s="100">
        <v>7104</v>
      </c>
      <c r="CP92" s="100">
        <v>7</v>
      </c>
      <c r="CQ92" s="100">
        <v>9945.6</v>
      </c>
      <c r="CR92" s="100">
        <v>5</v>
      </c>
      <c r="CS92" s="100">
        <v>7104</v>
      </c>
      <c r="CT92" s="100">
        <v>5</v>
      </c>
      <c r="CU92" s="100">
        <v>7104</v>
      </c>
    </row>
    <row r="93" spans="2:99">
      <c r="C93" s="99" t="s">
        <v>259</v>
      </c>
      <c r="D93" s="100">
        <v>26</v>
      </c>
      <c r="E93" s="100">
        <v>46082.399999999994</v>
      </c>
      <c r="F93" s="100">
        <v>26</v>
      </c>
      <c r="G93" s="100">
        <v>46082.399999999994</v>
      </c>
      <c r="H93" s="100">
        <v>14</v>
      </c>
      <c r="I93" s="100">
        <v>24813.599999999999</v>
      </c>
      <c r="J93" s="100">
        <v>17</v>
      </c>
      <c r="K93" s="100">
        <v>30130.799999999999</v>
      </c>
      <c r="L93" s="100">
        <v>3</v>
      </c>
      <c r="M93" s="100">
        <v>5317.2</v>
      </c>
      <c r="N93" s="100">
        <v>3</v>
      </c>
      <c r="O93" s="100">
        <v>5317.2</v>
      </c>
      <c r="P93" s="100">
        <v>3</v>
      </c>
      <c r="Q93" s="100">
        <v>5317.2</v>
      </c>
      <c r="R93" s="100">
        <v>3</v>
      </c>
      <c r="S93" s="100">
        <v>5317.2</v>
      </c>
      <c r="T93" s="100">
        <v>9</v>
      </c>
      <c r="U93" s="100">
        <v>15951.599999999999</v>
      </c>
      <c r="V93" s="100">
        <v>7</v>
      </c>
      <c r="W93" s="100">
        <v>12406.8</v>
      </c>
      <c r="X93" s="100">
        <v>9</v>
      </c>
      <c r="Y93" s="100">
        <v>15951.599999999999</v>
      </c>
      <c r="Z93" s="100">
        <v>10</v>
      </c>
      <c r="AA93" s="100">
        <v>17724</v>
      </c>
      <c r="AB93" s="100">
        <v>21</v>
      </c>
      <c r="AC93" s="100">
        <v>37220.399999999994</v>
      </c>
      <c r="AD93" s="100">
        <v>19</v>
      </c>
      <c r="AE93" s="100">
        <v>33675.599999999999</v>
      </c>
      <c r="AF93" s="100">
        <v>13</v>
      </c>
      <c r="AG93" s="100">
        <v>23041.199999999997</v>
      </c>
      <c r="AH93" s="100">
        <v>14</v>
      </c>
      <c r="AI93" s="100">
        <v>24813.599999999999</v>
      </c>
      <c r="AJ93" s="100">
        <v>20</v>
      </c>
      <c r="AK93" s="100">
        <v>35448</v>
      </c>
      <c r="AL93" s="100">
        <v>13</v>
      </c>
      <c r="AM93" s="100">
        <v>23041.199999999997</v>
      </c>
      <c r="AN93" s="100">
        <v>17</v>
      </c>
      <c r="AO93" s="100">
        <v>30130.799999999999</v>
      </c>
      <c r="AP93" s="100">
        <v>11</v>
      </c>
      <c r="AQ93" s="100">
        <v>19496.399999999998</v>
      </c>
      <c r="AR93" s="100">
        <v>8</v>
      </c>
      <c r="AS93" s="100">
        <v>14179.199999999999</v>
      </c>
      <c r="AT93" s="100">
        <v>6</v>
      </c>
      <c r="AU93" s="100">
        <v>10634.4</v>
      </c>
      <c r="AV93" s="100">
        <v>9</v>
      </c>
      <c r="AW93" s="100">
        <v>15951.599999999999</v>
      </c>
      <c r="AX93" s="100">
        <v>8</v>
      </c>
      <c r="AY93" s="100">
        <v>14179.199999999999</v>
      </c>
      <c r="AZ93" s="100">
        <v>5</v>
      </c>
      <c r="BA93" s="100">
        <v>8862</v>
      </c>
      <c r="BB93" s="100">
        <v>6</v>
      </c>
      <c r="BC93" s="100">
        <v>10634.4</v>
      </c>
      <c r="BD93" s="100">
        <v>8</v>
      </c>
      <c r="BE93" s="100">
        <v>14179.199999999999</v>
      </c>
      <c r="BF93" s="100">
        <v>8</v>
      </c>
      <c r="BG93" s="100">
        <v>14179.199999999999</v>
      </c>
      <c r="BH93" s="100">
        <v>9</v>
      </c>
      <c r="BI93" s="100">
        <v>15951.599999999999</v>
      </c>
      <c r="BJ93" s="100">
        <v>9</v>
      </c>
      <c r="BK93" s="100">
        <v>15951.599999999999</v>
      </c>
      <c r="BL93" s="100">
        <v>5</v>
      </c>
      <c r="BM93" s="100">
        <v>8862</v>
      </c>
      <c r="BN93" s="100">
        <v>7</v>
      </c>
      <c r="BO93" s="100">
        <v>12406.8</v>
      </c>
      <c r="BP93" s="100">
        <v>52</v>
      </c>
      <c r="BQ93" s="100">
        <v>92164.799999999988</v>
      </c>
      <c r="BR93" s="100">
        <v>40</v>
      </c>
      <c r="BS93" s="100">
        <v>70896</v>
      </c>
      <c r="BT93" s="100">
        <v>47</v>
      </c>
      <c r="BU93" s="100">
        <v>83302.799999999988</v>
      </c>
      <c r="BV93" s="100">
        <v>28</v>
      </c>
      <c r="BW93" s="100">
        <v>49627.199999999997</v>
      </c>
      <c r="BX93" s="100">
        <v>3</v>
      </c>
      <c r="BY93" s="100">
        <v>5317.2</v>
      </c>
      <c r="BZ93" s="100">
        <v>4</v>
      </c>
      <c r="CA93" s="100">
        <v>7089.5999999999995</v>
      </c>
      <c r="CB93" s="100">
        <v>5</v>
      </c>
      <c r="CC93" s="100">
        <v>8862</v>
      </c>
      <c r="CD93" s="100">
        <v>4</v>
      </c>
      <c r="CE93" s="100">
        <v>7089.5999999999995</v>
      </c>
      <c r="CF93" s="100">
        <v>6</v>
      </c>
      <c r="CG93" s="100">
        <v>10634.4</v>
      </c>
      <c r="CH93" s="100">
        <v>6</v>
      </c>
      <c r="CI93" s="100">
        <v>10634.4</v>
      </c>
      <c r="CJ93" s="100">
        <v>5</v>
      </c>
      <c r="CK93" s="100">
        <v>8862</v>
      </c>
      <c r="CL93" s="100">
        <v>6</v>
      </c>
      <c r="CM93" s="100">
        <v>10634.4</v>
      </c>
      <c r="CN93" s="100">
        <v>4</v>
      </c>
      <c r="CO93" s="100">
        <v>7089.5999999999995</v>
      </c>
      <c r="CP93" s="100">
        <v>7</v>
      </c>
      <c r="CQ93" s="100">
        <v>12406.8</v>
      </c>
      <c r="CR93" s="100">
        <v>4</v>
      </c>
      <c r="CS93" s="100">
        <v>7089.5999999999995</v>
      </c>
      <c r="CT93" s="100">
        <v>5</v>
      </c>
      <c r="CU93" s="100">
        <v>8862</v>
      </c>
    </row>
    <row r="94" spans="2:99">
      <c r="C94" s="99" t="s">
        <v>260</v>
      </c>
      <c r="D94" s="100">
        <v>23</v>
      </c>
      <c r="E94" s="100">
        <v>55089.599999999999</v>
      </c>
      <c r="F94" s="100">
        <v>24</v>
      </c>
      <c r="G94" s="100">
        <v>57484.799999999996</v>
      </c>
      <c r="H94" s="100">
        <v>14</v>
      </c>
      <c r="I94" s="100">
        <v>33532.799999999996</v>
      </c>
      <c r="J94" s="100">
        <v>15</v>
      </c>
      <c r="K94" s="100">
        <v>35928</v>
      </c>
      <c r="L94" s="100">
        <v>3</v>
      </c>
      <c r="M94" s="100">
        <v>7185.5999999999995</v>
      </c>
      <c r="N94" s="100">
        <v>3</v>
      </c>
      <c r="O94" s="100">
        <v>7185.5999999999995</v>
      </c>
      <c r="P94" s="100">
        <v>3</v>
      </c>
      <c r="Q94" s="100">
        <v>7185.5999999999995</v>
      </c>
      <c r="R94" s="100">
        <v>3</v>
      </c>
      <c r="S94" s="100">
        <v>7185.5999999999995</v>
      </c>
      <c r="T94" s="100">
        <v>8</v>
      </c>
      <c r="U94" s="100">
        <v>19161.599999999999</v>
      </c>
      <c r="V94" s="100">
        <v>8</v>
      </c>
      <c r="W94" s="100">
        <v>19161.599999999999</v>
      </c>
      <c r="X94" s="100">
        <v>9</v>
      </c>
      <c r="Y94" s="100">
        <v>21556.799999999999</v>
      </c>
      <c r="Z94" s="100">
        <v>9</v>
      </c>
      <c r="AA94" s="100">
        <v>21556.799999999999</v>
      </c>
      <c r="AB94" s="100">
        <v>18</v>
      </c>
      <c r="AC94" s="100">
        <v>43113.599999999999</v>
      </c>
      <c r="AD94" s="100">
        <v>20</v>
      </c>
      <c r="AE94" s="100">
        <v>47904</v>
      </c>
      <c r="AF94" s="100">
        <v>13</v>
      </c>
      <c r="AG94" s="100">
        <v>31137.599999999999</v>
      </c>
      <c r="AH94" s="100">
        <v>14</v>
      </c>
      <c r="AI94" s="100">
        <v>33532.799999999996</v>
      </c>
      <c r="AJ94" s="100">
        <v>18</v>
      </c>
      <c r="AK94" s="100">
        <v>43113.599999999999</v>
      </c>
      <c r="AL94" s="100">
        <v>11</v>
      </c>
      <c r="AM94" s="100">
        <v>26347.199999999997</v>
      </c>
      <c r="AN94" s="100">
        <v>14</v>
      </c>
      <c r="AO94" s="100">
        <v>33532.799999999996</v>
      </c>
      <c r="AP94" s="100">
        <v>10</v>
      </c>
      <c r="AQ94" s="100">
        <v>23952</v>
      </c>
      <c r="AR94" s="100">
        <v>8</v>
      </c>
      <c r="AS94" s="100">
        <v>19161.599999999999</v>
      </c>
      <c r="AT94" s="100">
        <v>6</v>
      </c>
      <c r="AU94" s="100">
        <v>14371.199999999999</v>
      </c>
      <c r="AV94" s="100">
        <v>8</v>
      </c>
      <c r="AW94" s="100">
        <v>19161.599999999999</v>
      </c>
      <c r="AX94" s="100">
        <v>8</v>
      </c>
      <c r="AY94" s="100">
        <v>19161.599999999999</v>
      </c>
      <c r="AZ94" s="100">
        <v>4</v>
      </c>
      <c r="BA94" s="100">
        <v>9580.7999999999993</v>
      </c>
      <c r="BB94" s="100">
        <v>6</v>
      </c>
      <c r="BC94" s="100">
        <v>14371.199999999999</v>
      </c>
      <c r="BD94" s="100">
        <v>7</v>
      </c>
      <c r="BE94" s="100">
        <v>16766.399999999998</v>
      </c>
      <c r="BF94" s="100">
        <v>7</v>
      </c>
      <c r="BG94" s="100">
        <v>16766.399999999998</v>
      </c>
      <c r="BH94" s="100">
        <v>9</v>
      </c>
      <c r="BI94" s="100">
        <v>21556.799999999999</v>
      </c>
      <c r="BJ94" s="100">
        <v>10</v>
      </c>
      <c r="BK94" s="100">
        <v>23952</v>
      </c>
      <c r="BL94" s="100">
        <v>5</v>
      </c>
      <c r="BM94" s="100">
        <v>11976</v>
      </c>
      <c r="BN94" s="100">
        <v>7</v>
      </c>
      <c r="BO94" s="100">
        <v>16766.399999999998</v>
      </c>
      <c r="BP94" s="100">
        <v>45</v>
      </c>
      <c r="BQ94" s="100">
        <v>107783.99999999999</v>
      </c>
      <c r="BR94" s="100">
        <v>33</v>
      </c>
      <c r="BS94" s="100">
        <v>79041.599999999991</v>
      </c>
      <c r="BT94" s="100">
        <v>44</v>
      </c>
      <c r="BU94" s="100">
        <v>105388.79999999999</v>
      </c>
      <c r="BV94" s="100">
        <v>26</v>
      </c>
      <c r="BW94" s="100">
        <v>62275.199999999997</v>
      </c>
      <c r="BX94" s="100">
        <v>4</v>
      </c>
      <c r="BY94" s="100">
        <v>9580.7999999999993</v>
      </c>
      <c r="BZ94" s="100">
        <v>4</v>
      </c>
      <c r="CA94" s="100">
        <v>9580.7999999999993</v>
      </c>
      <c r="CB94" s="100">
        <v>5</v>
      </c>
      <c r="CC94" s="100">
        <v>11976</v>
      </c>
      <c r="CD94" s="100">
        <v>4</v>
      </c>
      <c r="CE94" s="100">
        <v>9580.7999999999993</v>
      </c>
      <c r="CF94" s="100">
        <v>5</v>
      </c>
      <c r="CG94" s="100">
        <v>11976</v>
      </c>
      <c r="CH94" s="100">
        <v>5</v>
      </c>
      <c r="CI94" s="100">
        <v>11976</v>
      </c>
      <c r="CJ94" s="100">
        <v>5</v>
      </c>
      <c r="CK94" s="100">
        <v>11976</v>
      </c>
      <c r="CL94" s="100">
        <v>5</v>
      </c>
      <c r="CM94" s="100">
        <v>11976</v>
      </c>
      <c r="CN94" s="100">
        <v>5</v>
      </c>
      <c r="CO94" s="100">
        <v>11976</v>
      </c>
      <c r="CP94" s="100">
        <v>6</v>
      </c>
      <c r="CQ94" s="100">
        <v>14371.199999999999</v>
      </c>
      <c r="CR94" s="100">
        <v>4</v>
      </c>
      <c r="CS94" s="100">
        <v>9580.7999999999993</v>
      </c>
      <c r="CT94" s="100">
        <v>4</v>
      </c>
      <c r="CU94" s="100">
        <v>9580.7999999999993</v>
      </c>
    </row>
    <row r="95" spans="2:99">
      <c r="B95" s="99" t="s">
        <v>132</v>
      </c>
      <c r="C95" s="99" t="s">
        <v>261</v>
      </c>
      <c r="D95" s="100">
        <v>22</v>
      </c>
      <c r="E95" s="100">
        <v>38121.599999999999</v>
      </c>
      <c r="F95" s="100">
        <v>17</v>
      </c>
      <c r="G95" s="100">
        <v>29457.599999999999</v>
      </c>
      <c r="H95" s="100">
        <v>16</v>
      </c>
      <c r="I95" s="100">
        <v>27724.799999999999</v>
      </c>
      <c r="J95" s="100">
        <v>17</v>
      </c>
      <c r="K95" s="100">
        <v>29457.599999999999</v>
      </c>
      <c r="L95" s="100">
        <v>6</v>
      </c>
      <c r="M95" s="100">
        <v>10396.799999999999</v>
      </c>
      <c r="N95" s="100">
        <v>6</v>
      </c>
      <c r="O95" s="100">
        <v>10396.799999999999</v>
      </c>
      <c r="P95" s="100">
        <v>5</v>
      </c>
      <c r="Q95" s="100">
        <v>8664</v>
      </c>
      <c r="R95" s="100">
        <v>7</v>
      </c>
      <c r="S95" s="100">
        <v>12129.6</v>
      </c>
      <c r="T95" s="100">
        <v>6</v>
      </c>
      <c r="U95" s="100">
        <v>10396.799999999999</v>
      </c>
      <c r="V95" s="100">
        <v>6</v>
      </c>
      <c r="W95" s="100">
        <v>10396.799999999999</v>
      </c>
      <c r="X95" s="100">
        <v>6</v>
      </c>
      <c r="Y95" s="100">
        <v>10396.799999999999</v>
      </c>
      <c r="Z95" s="100">
        <v>8</v>
      </c>
      <c r="AA95" s="100">
        <v>13862.4</v>
      </c>
      <c r="AB95" s="100">
        <v>56</v>
      </c>
      <c r="AC95" s="100">
        <v>97036.800000000003</v>
      </c>
      <c r="AD95" s="100">
        <v>53</v>
      </c>
      <c r="AE95" s="100">
        <v>91838.399999999994</v>
      </c>
      <c r="AF95" s="100">
        <v>35</v>
      </c>
      <c r="AG95" s="100">
        <v>60648</v>
      </c>
      <c r="AH95" s="100">
        <v>44</v>
      </c>
      <c r="AI95" s="100">
        <v>76243.199999999997</v>
      </c>
      <c r="AJ95" s="100">
        <v>4</v>
      </c>
      <c r="AK95" s="100">
        <v>6931.2</v>
      </c>
      <c r="AL95" s="100">
        <v>7</v>
      </c>
      <c r="AM95" s="100">
        <v>12129.6</v>
      </c>
      <c r="AN95" s="100">
        <v>8</v>
      </c>
      <c r="AO95" s="100">
        <v>13862.4</v>
      </c>
      <c r="AP95" s="100">
        <v>8</v>
      </c>
      <c r="AQ95" s="100">
        <v>13862.4</v>
      </c>
      <c r="AR95" s="100">
        <v>28</v>
      </c>
      <c r="AS95" s="100">
        <v>48518.400000000001</v>
      </c>
      <c r="AT95" s="100">
        <v>21</v>
      </c>
      <c r="AU95" s="100">
        <v>36388.799999999996</v>
      </c>
      <c r="AV95" s="100">
        <v>17</v>
      </c>
      <c r="AW95" s="100">
        <v>29457.599999999999</v>
      </c>
      <c r="AX95" s="100">
        <v>33</v>
      </c>
      <c r="AY95" s="100">
        <v>57182.400000000001</v>
      </c>
      <c r="AZ95" s="100">
        <v>29</v>
      </c>
      <c r="BA95" s="100">
        <v>50251.199999999997</v>
      </c>
      <c r="BB95" s="100">
        <v>21</v>
      </c>
      <c r="BC95" s="100">
        <v>36388.799999999996</v>
      </c>
      <c r="BD95" s="100">
        <v>22</v>
      </c>
      <c r="BE95" s="100">
        <v>38121.599999999999</v>
      </c>
      <c r="BF95" s="100">
        <v>14</v>
      </c>
      <c r="BG95" s="100">
        <v>24259.200000000001</v>
      </c>
      <c r="BH95" s="100">
        <v>6</v>
      </c>
      <c r="BI95" s="100">
        <v>10396.799999999999</v>
      </c>
      <c r="BJ95" s="100">
        <v>4</v>
      </c>
      <c r="BK95" s="100">
        <v>6931.2</v>
      </c>
      <c r="BL95" s="100">
        <v>4</v>
      </c>
      <c r="BM95" s="100">
        <v>6931.2</v>
      </c>
      <c r="BN95" s="100">
        <v>7</v>
      </c>
      <c r="BO95" s="100">
        <v>12129.6</v>
      </c>
      <c r="BP95" s="100">
        <v>20</v>
      </c>
      <c r="BQ95" s="100">
        <v>34656</v>
      </c>
      <c r="BR95" s="100">
        <v>13</v>
      </c>
      <c r="BS95" s="100">
        <v>22526.399999999998</v>
      </c>
      <c r="BT95" s="100">
        <v>13</v>
      </c>
      <c r="BU95" s="100">
        <v>22526.399999999998</v>
      </c>
      <c r="BV95" s="100">
        <v>16</v>
      </c>
      <c r="BW95" s="100">
        <v>27724.799999999999</v>
      </c>
      <c r="BX95" s="100">
        <v>9</v>
      </c>
      <c r="BY95" s="100">
        <v>15595.199999999999</v>
      </c>
      <c r="BZ95" s="100">
        <v>8</v>
      </c>
      <c r="CA95" s="100">
        <v>13862.4</v>
      </c>
      <c r="CB95" s="100">
        <v>8</v>
      </c>
      <c r="CC95" s="100">
        <v>13862.4</v>
      </c>
      <c r="CD95" s="100">
        <v>8</v>
      </c>
      <c r="CE95" s="100">
        <v>13862.4</v>
      </c>
      <c r="CF95" s="100">
        <v>53</v>
      </c>
      <c r="CG95" s="100">
        <v>91838.399999999994</v>
      </c>
      <c r="CH95" s="100">
        <v>63</v>
      </c>
      <c r="CI95" s="100">
        <v>109166.39999999999</v>
      </c>
      <c r="CJ95" s="100">
        <v>46</v>
      </c>
      <c r="CK95" s="100">
        <v>79708.800000000003</v>
      </c>
      <c r="CL95" s="100">
        <v>43</v>
      </c>
      <c r="CM95" s="100">
        <v>74510.399999999994</v>
      </c>
      <c r="CN95" s="100">
        <v>6</v>
      </c>
      <c r="CO95" s="100">
        <v>10396.799999999999</v>
      </c>
      <c r="CP95" s="100">
        <v>10</v>
      </c>
      <c r="CQ95" s="100">
        <v>17328</v>
      </c>
      <c r="CR95" s="100">
        <v>6</v>
      </c>
      <c r="CS95" s="100">
        <v>10396.799999999999</v>
      </c>
      <c r="CT95" s="100">
        <v>10</v>
      </c>
      <c r="CU95" s="100">
        <v>17328</v>
      </c>
    </row>
    <row r="96" spans="2:99">
      <c r="C96" s="99" t="s">
        <v>262</v>
      </c>
      <c r="D96" s="100">
        <v>21</v>
      </c>
      <c r="E96" s="100">
        <v>17287.199999999997</v>
      </c>
      <c r="F96" s="100">
        <v>17</v>
      </c>
      <c r="G96" s="100">
        <v>13994.4</v>
      </c>
      <c r="H96" s="100">
        <v>18</v>
      </c>
      <c r="I96" s="100">
        <v>14817.599999999999</v>
      </c>
      <c r="J96" s="100">
        <v>18</v>
      </c>
      <c r="K96" s="100">
        <v>14817.599999999999</v>
      </c>
      <c r="L96" s="100">
        <v>6</v>
      </c>
      <c r="M96" s="100">
        <v>4939.2</v>
      </c>
      <c r="N96" s="100">
        <v>6</v>
      </c>
      <c r="O96" s="100">
        <v>4939.2</v>
      </c>
      <c r="P96" s="100">
        <v>5</v>
      </c>
      <c r="Q96" s="100">
        <v>4116</v>
      </c>
      <c r="R96" s="100">
        <v>7</v>
      </c>
      <c r="S96" s="100">
        <v>5762.4</v>
      </c>
      <c r="T96" s="100">
        <v>7</v>
      </c>
      <c r="U96" s="100">
        <v>5762.4</v>
      </c>
      <c r="V96" s="100">
        <v>7</v>
      </c>
      <c r="W96" s="100">
        <v>5762.4</v>
      </c>
      <c r="X96" s="100">
        <v>6</v>
      </c>
      <c r="Y96" s="100">
        <v>4939.2</v>
      </c>
      <c r="Z96" s="100">
        <v>9</v>
      </c>
      <c r="AA96" s="100">
        <v>7408.7999999999993</v>
      </c>
      <c r="AB96" s="100">
        <v>69</v>
      </c>
      <c r="AC96" s="100">
        <v>56800.799999999996</v>
      </c>
      <c r="AD96" s="100">
        <v>55</v>
      </c>
      <c r="AE96" s="100">
        <v>45275.999999999993</v>
      </c>
      <c r="AF96" s="100">
        <v>39</v>
      </c>
      <c r="AG96" s="100">
        <v>32104.799999999996</v>
      </c>
      <c r="AH96" s="100">
        <v>52</v>
      </c>
      <c r="AI96" s="100">
        <v>42806.399999999994</v>
      </c>
      <c r="AJ96" s="100">
        <v>5</v>
      </c>
      <c r="AK96" s="100">
        <v>4116</v>
      </c>
      <c r="AL96" s="100">
        <v>8</v>
      </c>
      <c r="AM96" s="100">
        <v>6585.5999999999995</v>
      </c>
      <c r="AN96" s="100">
        <v>9</v>
      </c>
      <c r="AO96" s="100">
        <v>7408.7999999999993</v>
      </c>
      <c r="AP96" s="100">
        <v>9</v>
      </c>
      <c r="AQ96" s="100">
        <v>7408.7999999999993</v>
      </c>
      <c r="AR96" s="100">
        <v>29</v>
      </c>
      <c r="AS96" s="100">
        <v>23872.799999999999</v>
      </c>
      <c r="AT96" s="100">
        <v>29</v>
      </c>
      <c r="AU96" s="100">
        <v>23872.799999999999</v>
      </c>
      <c r="AV96" s="100">
        <v>22</v>
      </c>
      <c r="AW96" s="100">
        <v>18110.399999999998</v>
      </c>
      <c r="AX96" s="100">
        <v>33</v>
      </c>
      <c r="AY96" s="100">
        <v>27165.599999999999</v>
      </c>
      <c r="AZ96" s="100">
        <v>30</v>
      </c>
      <c r="BA96" s="100">
        <v>24695.999999999996</v>
      </c>
      <c r="BB96" s="100">
        <v>25</v>
      </c>
      <c r="BC96" s="100">
        <v>20580</v>
      </c>
      <c r="BD96" s="100">
        <v>26</v>
      </c>
      <c r="BE96" s="100">
        <v>21403.199999999997</v>
      </c>
      <c r="BF96" s="100">
        <v>17</v>
      </c>
      <c r="BG96" s="100">
        <v>13994.4</v>
      </c>
      <c r="BH96" s="100">
        <v>6</v>
      </c>
      <c r="BI96" s="100">
        <v>4939.2</v>
      </c>
      <c r="BJ96" s="100">
        <v>4</v>
      </c>
      <c r="BK96" s="100">
        <v>3292.7999999999997</v>
      </c>
      <c r="BL96" s="100">
        <v>5</v>
      </c>
      <c r="BM96" s="100">
        <v>4116</v>
      </c>
      <c r="BN96" s="100">
        <v>9</v>
      </c>
      <c r="BO96" s="100">
        <v>7408.7999999999993</v>
      </c>
      <c r="BP96" s="100">
        <v>20</v>
      </c>
      <c r="BQ96" s="100">
        <v>16464</v>
      </c>
      <c r="BR96" s="100">
        <v>15</v>
      </c>
      <c r="BS96" s="100">
        <v>12347.999999999998</v>
      </c>
      <c r="BT96" s="100">
        <v>16</v>
      </c>
      <c r="BU96" s="100">
        <v>13171.199999999999</v>
      </c>
      <c r="BV96" s="100">
        <v>15</v>
      </c>
      <c r="BW96" s="100">
        <v>12347.999999999998</v>
      </c>
      <c r="BX96" s="100">
        <v>9</v>
      </c>
      <c r="BY96" s="100">
        <v>7408.7999999999993</v>
      </c>
      <c r="BZ96" s="100">
        <v>10</v>
      </c>
      <c r="CA96" s="100">
        <v>8232</v>
      </c>
      <c r="CB96" s="100">
        <v>10</v>
      </c>
      <c r="CC96" s="100">
        <v>8232</v>
      </c>
      <c r="CD96" s="100">
        <v>9</v>
      </c>
      <c r="CE96" s="100">
        <v>7408.7999999999993</v>
      </c>
      <c r="CF96" s="100">
        <v>64</v>
      </c>
      <c r="CG96" s="100">
        <v>52684.799999999996</v>
      </c>
      <c r="CH96" s="100">
        <v>64</v>
      </c>
      <c r="CI96" s="100">
        <v>52684.799999999996</v>
      </c>
      <c r="CJ96" s="100">
        <v>51</v>
      </c>
      <c r="CK96" s="100">
        <v>41983.199999999997</v>
      </c>
      <c r="CL96" s="100">
        <v>48</v>
      </c>
      <c r="CM96" s="100">
        <v>39513.599999999999</v>
      </c>
      <c r="CN96" s="100">
        <v>7</v>
      </c>
      <c r="CO96" s="100">
        <v>5762.4</v>
      </c>
      <c r="CP96" s="100">
        <v>12</v>
      </c>
      <c r="CQ96" s="100">
        <v>9878.4</v>
      </c>
      <c r="CR96" s="100">
        <v>7</v>
      </c>
      <c r="CS96" s="100">
        <v>5762.4</v>
      </c>
      <c r="CT96" s="100">
        <v>10</v>
      </c>
      <c r="CU96" s="100">
        <v>8232</v>
      </c>
    </row>
    <row r="97" spans="2:99">
      <c r="C97" s="99" t="s">
        <v>263</v>
      </c>
      <c r="D97" s="100">
        <v>18</v>
      </c>
      <c r="E97" s="100">
        <v>32918.400000000001</v>
      </c>
      <c r="F97" s="100">
        <v>14</v>
      </c>
      <c r="G97" s="100">
        <v>25603.200000000001</v>
      </c>
      <c r="H97" s="100">
        <v>15</v>
      </c>
      <c r="I97" s="100">
        <v>27432</v>
      </c>
      <c r="J97" s="100">
        <v>16</v>
      </c>
      <c r="K97" s="100">
        <v>29260.799999999999</v>
      </c>
      <c r="L97" s="100">
        <v>6</v>
      </c>
      <c r="M97" s="100">
        <v>10972.8</v>
      </c>
      <c r="N97" s="100">
        <v>6</v>
      </c>
      <c r="O97" s="100">
        <v>10972.8</v>
      </c>
      <c r="P97" s="100">
        <v>4</v>
      </c>
      <c r="Q97" s="100">
        <v>7315.2</v>
      </c>
      <c r="R97" s="100">
        <v>7</v>
      </c>
      <c r="S97" s="100">
        <v>12801.6</v>
      </c>
      <c r="T97" s="100">
        <v>6</v>
      </c>
      <c r="U97" s="100">
        <v>10972.8</v>
      </c>
      <c r="V97" s="100">
        <v>6</v>
      </c>
      <c r="W97" s="100">
        <v>10972.8</v>
      </c>
      <c r="X97" s="100">
        <v>5</v>
      </c>
      <c r="Y97" s="100">
        <v>9144</v>
      </c>
      <c r="Z97" s="100">
        <v>8</v>
      </c>
      <c r="AA97" s="100">
        <v>14630.4</v>
      </c>
      <c r="AB97" s="100">
        <v>52</v>
      </c>
      <c r="AC97" s="100">
        <v>95097.599999999991</v>
      </c>
      <c r="AD97" s="100">
        <v>50</v>
      </c>
      <c r="AE97" s="100">
        <v>91440</v>
      </c>
      <c r="AF97" s="100">
        <v>31</v>
      </c>
      <c r="AG97" s="100">
        <v>56692.799999999996</v>
      </c>
      <c r="AH97" s="100">
        <v>42</v>
      </c>
      <c r="AI97" s="100">
        <v>76809.599999999991</v>
      </c>
      <c r="AJ97" s="100">
        <v>4</v>
      </c>
      <c r="AK97" s="100">
        <v>7315.2</v>
      </c>
      <c r="AL97" s="100">
        <v>7</v>
      </c>
      <c r="AM97" s="100">
        <v>12801.6</v>
      </c>
      <c r="AN97" s="100">
        <v>9</v>
      </c>
      <c r="AO97" s="100">
        <v>16459.2</v>
      </c>
      <c r="AP97" s="100">
        <v>9</v>
      </c>
      <c r="AQ97" s="100">
        <v>16459.2</v>
      </c>
      <c r="AR97" s="100">
        <v>26</v>
      </c>
      <c r="AS97" s="100">
        <v>47548.799999999996</v>
      </c>
      <c r="AT97" s="100">
        <v>22</v>
      </c>
      <c r="AU97" s="100">
        <v>40233.599999999999</v>
      </c>
      <c r="AV97" s="100">
        <v>19</v>
      </c>
      <c r="AW97" s="100">
        <v>34747.199999999997</v>
      </c>
      <c r="AX97" s="100">
        <v>33</v>
      </c>
      <c r="AY97" s="100">
        <v>60350.400000000001</v>
      </c>
      <c r="AZ97" s="100">
        <v>25</v>
      </c>
      <c r="BA97" s="100">
        <v>45720</v>
      </c>
      <c r="BB97" s="100">
        <v>19</v>
      </c>
      <c r="BC97" s="100">
        <v>34747.199999999997</v>
      </c>
      <c r="BD97" s="100">
        <v>25</v>
      </c>
      <c r="BE97" s="100">
        <v>45720</v>
      </c>
      <c r="BF97" s="100">
        <v>14</v>
      </c>
      <c r="BG97" s="100">
        <v>25603.200000000001</v>
      </c>
      <c r="BH97" s="100">
        <v>5</v>
      </c>
      <c r="BI97" s="100">
        <v>9144</v>
      </c>
      <c r="BJ97" s="100">
        <v>4</v>
      </c>
      <c r="BK97" s="100">
        <v>7315.2</v>
      </c>
      <c r="BL97" s="100">
        <v>4</v>
      </c>
      <c r="BM97" s="100">
        <v>7315.2</v>
      </c>
      <c r="BN97" s="100">
        <v>8</v>
      </c>
      <c r="BO97" s="100">
        <v>14630.4</v>
      </c>
      <c r="BP97" s="100">
        <v>19</v>
      </c>
      <c r="BQ97" s="100">
        <v>34747.199999999997</v>
      </c>
      <c r="BR97" s="100">
        <v>11</v>
      </c>
      <c r="BS97" s="100">
        <v>20116.8</v>
      </c>
      <c r="BT97" s="100">
        <v>15</v>
      </c>
      <c r="BU97" s="100">
        <v>27432</v>
      </c>
      <c r="BV97" s="100">
        <v>15</v>
      </c>
      <c r="BW97" s="100">
        <v>27432</v>
      </c>
      <c r="BX97" s="100">
        <v>9</v>
      </c>
      <c r="BY97" s="100">
        <v>16459.2</v>
      </c>
      <c r="BZ97" s="100">
        <v>8</v>
      </c>
      <c r="CA97" s="100">
        <v>14630.4</v>
      </c>
      <c r="CB97" s="100">
        <v>9</v>
      </c>
      <c r="CC97" s="100">
        <v>16459.2</v>
      </c>
      <c r="CD97" s="100">
        <v>8</v>
      </c>
      <c r="CE97" s="100">
        <v>14630.4</v>
      </c>
      <c r="CF97" s="100">
        <v>46</v>
      </c>
      <c r="CG97" s="100">
        <v>84124.800000000003</v>
      </c>
      <c r="CH97" s="100">
        <v>59</v>
      </c>
      <c r="CI97" s="100">
        <v>107899.2</v>
      </c>
      <c r="CJ97" s="100">
        <v>44</v>
      </c>
      <c r="CK97" s="100">
        <v>80467.199999999997</v>
      </c>
      <c r="CL97" s="100">
        <v>38</v>
      </c>
      <c r="CM97" s="100">
        <v>69494.399999999994</v>
      </c>
      <c r="CN97" s="100">
        <v>6</v>
      </c>
      <c r="CO97" s="100">
        <v>10972.8</v>
      </c>
      <c r="CP97" s="100">
        <v>11</v>
      </c>
      <c r="CQ97" s="100">
        <v>20116.8</v>
      </c>
      <c r="CR97" s="100">
        <v>6</v>
      </c>
      <c r="CS97" s="100">
        <v>10972.8</v>
      </c>
      <c r="CT97" s="100">
        <v>10</v>
      </c>
      <c r="CU97" s="100">
        <v>18288</v>
      </c>
    </row>
    <row r="98" spans="2:99">
      <c r="C98" s="99" t="s">
        <v>264</v>
      </c>
      <c r="D98" s="100">
        <v>19</v>
      </c>
      <c r="E98" s="100">
        <v>24008.399999999998</v>
      </c>
      <c r="F98" s="100">
        <v>18</v>
      </c>
      <c r="G98" s="100">
        <v>22744.799999999999</v>
      </c>
      <c r="H98" s="100">
        <v>17</v>
      </c>
      <c r="I98" s="100">
        <v>21481.199999999997</v>
      </c>
      <c r="J98" s="100">
        <v>18</v>
      </c>
      <c r="K98" s="100">
        <v>22744.799999999999</v>
      </c>
      <c r="L98" s="100">
        <v>6</v>
      </c>
      <c r="M98" s="100">
        <v>7581.5999999999995</v>
      </c>
      <c r="N98" s="100">
        <v>6</v>
      </c>
      <c r="O98" s="100">
        <v>7581.5999999999995</v>
      </c>
      <c r="P98" s="100">
        <v>5</v>
      </c>
      <c r="Q98" s="100">
        <v>6318</v>
      </c>
      <c r="R98" s="100">
        <v>7</v>
      </c>
      <c r="S98" s="100">
        <v>8845.1999999999989</v>
      </c>
      <c r="T98" s="100">
        <v>7</v>
      </c>
      <c r="U98" s="100">
        <v>8845.1999999999989</v>
      </c>
      <c r="V98" s="100">
        <v>7</v>
      </c>
      <c r="W98" s="100">
        <v>8845.1999999999989</v>
      </c>
      <c r="X98" s="100">
        <v>6</v>
      </c>
      <c r="Y98" s="100">
        <v>7581.5999999999995</v>
      </c>
      <c r="Z98" s="100">
        <v>9</v>
      </c>
      <c r="AA98" s="100">
        <v>11372.4</v>
      </c>
      <c r="AB98" s="100">
        <v>60</v>
      </c>
      <c r="AC98" s="100">
        <v>75816</v>
      </c>
      <c r="AD98" s="100">
        <v>57</v>
      </c>
      <c r="AE98" s="100">
        <v>72025.2</v>
      </c>
      <c r="AF98" s="100">
        <v>38</v>
      </c>
      <c r="AG98" s="100">
        <v>48016.799999999996</v>
      </c>
      <c r="AH98" s="100">
        <v>50</v>
      </c>
      <c r="AI98" s="100">
        <v>63179.999999999993</v>
      </c>
      <c r="AJ98" s="100">
        <v>5</v>
      </c>
      <c r="AK98" s="100">
        <v>6318</v>
      </c>
      <c r="AL98" s="100">
        <v>8</v>
      </c>
      <c r="AM98" s="100">
        <v>10108.799999999999</v>
      </c>
      <c r="AN98" s="100">
        <v>8</v>
      </c>
      <c r="AO98" s="100">
        <v>10108.799999999999</v>
      </c>
      <c r="AP98" s="100">
        <v>8</v>
      </c>
      <c r="AQ98" s="100">
        <v>10108.799999999999</v>
      </c>
      <c r="AR98" s="100">
        <v>31</v>
      </c>
      <c r="AS98" s="100">
        <v>39171.599999999999</v>
      </c>
      <c r="AT98" s="100">
        <v>25</v>
      </c>
      <c r="AU98" s="100">
        <v>31589.999999999996</v>
      </c>
      <c r="AV98" s="100">
        <v>18</v>
      </c>
      <c r="AW98" s="100">
        <v>22744.799999999999</v>
      </c>
      <c r="AX98" s="100">
        <v>32</v>
      </c>
      <c r="AY98" s="100">
        <v>40435.199999999997</v>
      </c>
      <c r="AZ98" s="100">
        <v>29</v>
      </c>
      <c r="BA98" s="100">
        <v>36644.399999999994</v>
      </c>
      <c r="BB98" s="100">
        <v>21</v>
      </c>
      <c r="BC98" s="100">
        <v>26535.599999999999</v>
      </c>
      <c r="BD98" s="100">
        <v>24</v>
      </c>
      <c r="BE98" s="100">
        <v>30326.399999999998</v>
      </c>
      <c r="BF98" s="100">
        <v>16</v>
      </c>
      <c r="BG98" s="100">
        <v>20217.599999999999</v>
      </c>
      <c r="BH98" s="100">
        <v>6</v>
      </c>
      <c r="BI98" s="100">
        <v>7581.5999999999995</v>
      </c>
      <c r="BJ98" s="100">
        <v>4</v>
      </c>
      <c r="BK98" s="100">
        <v>5054.3999999999996</v>
      </c>
      <c r="BL98" s="100">
        <v>5</v>
      </c>
      <c r="BM98" s="100">
        <v>6318</v>
      </c>
      <c r="BN98" s="100">
        <v>7</v>
      </c>
      <c r="BO98" s="100">
        <v>8845.1999999999989</v>
      </c>
      <c r="BP98" s="100">
        <v>20</v>
      </c>
      <c r="BQ98" s="100">
        <v>25272</v>
      </c>
      <c r="BR98" s="100">
        <v>12</v>
      </c>
      <c r="BS98" s="100">
        <v>15163.199999999999</v>
      </c>
      <c r="BT98" s="100">
        <v>16</v>
      </c>
      <c r="BU98" s="100">
        <v>20217.599999999999</v>
      </c>
      <c r="BV98" s="100">
        <v>16</v>
      </c>
      <c r="BW98" s="100">
        <v>20217.599999999999</v>
      </c>
      <c r="BX98" s="100">
        <v>9</v>
      </c>
      <c r="BY98" s="100">
        <v>11372.4</v>
      </c>
      <c r="BZ98" s="100">
        <v>9</v>
      </c>
      <c r="CA98" s="100">
        <v>11372.4</v>
      </c>
      <c r="CB98" s="100">
        <v>10</v>
      </c>
      <c r="CC98" s="100">
        <v>12636</v>
      </c>
      <c r="CD98" s="100">
        <v>8</v>
      </c>
      <c r="CE98" s="100">
        <v>10108.799999999999</v>
      </c>
      <c r="CF98" s="100">
        <v>56</v>
      </c>
      <c r="CG98" s="100">
        <v>70761.599999999991</v>
      </c>
      <c r="CH98" s="100">
        <v>61</v>
      </c>
      <c r="CI98" s="100">
        <v>77079.599999999991</v>
      </c>
      <c r="CJ98" s="100">
        <v>42</v>
      </c>
      <c r="CK98" s="100">
        <v>53071.199999999997</v>
      </c>
      <c r="CL98" s="100">
        <v>43</v>
      </c>
      <c r="CM98" s="100">
        <v>54334.799999999996</v>
      </c>
      <c r="CN98" s="100">
        <v>6</v>
      </c>
      <c r="CO98" s="100">
        <v>7581.5999999999995</v>
      </c>
      <c r="CP98" s="100">
        <v>11</v>
      </c>
      <c r="CQ98" s="100">
        <v>13899.599999999999</v>
      </c>
      <c r="CR98" s="100">
        <v>6</v>
      </c>
      <c r="CS98" s="100">
        <v>7581.5999999999995</v>
      </c>
      <c r="CT98" s="100">
        <v>10</v>
      </c>
      <c r="CU98" s="100">
        <v>12636</v>
      </c>
    </row>
    <row r="99" spans="2:99">
      <c r="C99" s="99" t="s">
        <v>265</v>
      </c>
      <c r="D99" s="100">
        <v>14</v>
      </c>
      <c r="E99" s="100">
        <v>76742.399999999994</v>
      </c>
      <c r="F99" s="100">
        <v>11</v>
      </c>
      <c r="G99" s="100">
        <v>60297.599999999991</v>
      </c>
      <c r="H99" s="100">
        <v>11</v>
      </c>
      <c r="I99" s="100">
        <v>60297.599999999991</v>
      </c>
      <c r="J99" s="100">
        <v>11</v>
      </c>
      <c r="K99" s="100">
        <v>60297.599999999991</v>
      </c>
      <c r="L99" s="100">
        <v>5</v>
      </c>
      <c r="M99" s="100">
        <v>27407.999999999996</v>
      </c>
      <c r="N99" s="100">
        <v>4</v>
      </c>
      <c r="O99" s="100">
        <v>21926.399999999998</v>
      </c>
      <c r="P99" s="100">
        <v>4</v>
      </c>
      <c r="Q99" s="100">
        <v>21926.399999999998</v>
      </c>
      <c r="R99" s="100">
        <v>6</v>
      </c>
      <c r="S99" s="100">
        <v>32889.599999999999</v>
      </c>
      <c r="T99" s="100">
        <v>5</v>
      </c>
      <c r="U99" s="100">
        <v>27407.999999999996</v>
      </c>
      <c r="V99" s="100">
        <v>5</v>
      </c>
      <c r="W99" s="100">
        <v>27407.999999999996</v>
      </c>
      <c r="X99" s="100">
        <v>5</v>
      </c>
      <c r="Y99" s="100">
        <v>27407.999999999996</v>
      </c>
      <c r="Z99" s="100">
        <v>7</v>
      </c>
      <c r="AA99" s="100">
        <v>38371.199999999997</v>
      </c>
      <c r="AB99" s="100">
        <v>29</v>
      </c>
      <c r="AC99" s="100">
        <v>158966.39999999999</v>
      </c>
      <c r="AD99" s="100">
        <v>27</v>
      </c>
      <c r="AE99" s="100">
        <v>148003.19999999998</v>
      </c>
      <c r="AF99" s="100">
        <v>20</v>
      </c>
      <c r="AG99" s="100">
        <v>109631.99999999999</v>
      </c>
      <c r="AH99" s="100">
        <v>25</v>
      </c>
      <c r="AI99" s="100">
        <v>137040</v>
      </c>
      <c r="AJ99" s="100">
        <v>3</v>
      </c>
      <c r="AK99" s="100">
        <v>16444.8</v>
      </c>
      <c r="AL99" s="100">
        <v>5</v>
      </c>
      <c r="AM99" s="100">
        <v>27407.999999999996</v>
      </c>
      <c r="AN99" s="100">
        <v>7</v>
      </c>
      <c r="AO99" s="100">
        <v>38371.199999999997</v>
      </c>
      <c r="AP99" s="100">
        <v>6</v>
      </c>
      <c r="AQ99" s="100">
        <v>32889.599999999999</v>
      </c>
      <c r="AR99" s="100">
        <v>18</v>
      </c>
      <c r="AS99" s="100">
        <v>98668.799999999988</v>
      </c>
      <c r="AT99" s="100">
        <v>16</v>
      </c>
      <c r="AU99" s="100">
        <v>87705.599999999991</v>
      </c>
      <c r="AV99" s="100">
        <v>11</v>
      </c>
      <c r="AW99" s="100">
        <v>60297.599999999991</v>
      </c>
      <c r="AX99" s="100">
        <v>20</v>
      </c>
      <c r="AY99" s="100">
        <v>109631.99999999999</v>
      </c>
      <c r="AZ99" s="100">
        <v>17</v>
      </c>
      <c r="BA99" s="100">
        <v>93187.199999999997</v>
      </c>
      <c r="BB99" s="100">
        <v>14</v>
      </c>
      <c r="BC99" s="100">
        <v>76742.399999999994</v>
      </c>
      <c r="BD99" s="100">
        <v>16</v>
      </c>
      <c r="BE99" s="100">
        <v>87705.599999999991</v>
      </c>
      <c r="BF99" s="100">
        <v>8</v>
      </c>
      <c r="BG99" s="100">
        <v>43852.799999999996</v>
      </c>
      <c r="BH99" s="100">
        <v>4</v>
      </c>
      <c r="BI99" s="100">
        <v>21926.399999999998</v>
      </c>
      <c r="BJ99" s="100">
        <v>3</v>
      </c>
      <c r="BK99" s="100">
        <v>16444.8</v>
      </c>
      <c r="BL99" s="100">
        <v>4</v>
      </c>
      <c r="BM99" s="100">
        <v>21926.399999999998</v>
      </c>
      <c r="BN99" s="100">
        <v>6</v>
      </c>
      <c r="BO99" s="100">
        <v>32889.599999999999</v>
      </c>
      <c r="BP99" s="100">
        <v>15</v>
      </c>
      <c r="BQ99" s="100">
        <v>82223.999999999985</v>
      </c>
      <c r="BR99" s="100">
        <v>8</v>
      </c>
      <c r="BS99" s="100">
        <v>43852.799999999996</v>
      </c>
      <c r="BT99" s="100">
        <v>9</v>
      </c>
      <c r="BU99" s="100">
        <v>49334.399999999994</v>
      </c>
      <c r="BV99" s="100">
        <v>11</v>
      </c>
      <c r="BW99" s="100">
        <v>60297.599999999991</v>
      </c>
      <c r="BX99" s="100">
        <v>7</v>
      </c>
      <c r="BY99" s="100">
        <v>38371.199999999997</v>
      </c>
      <c r="BZ99" s="100">
        <v>7</v>
      </c>
      <c r="CA99" s="100">
        <v>38371.199999999997</v>
      </c>
      <c r="CB99" s="100">
        <v>6</v>
      </c>
      <c r="CC99" s="100">
        <v>32889.599999999999</v>
      </c>
      <c r="CD99" s="100">
        <v>6</v>
      </c>
      <c r="CE99" s="100">
        <v>32889.599999999999</v>
      </c>
      <c r="CF99" s="100">
        <v>26</v>
      </c>
      <c r="CG99" s="100">
        <v>142521.59999999998</v>
      </c>
      <c r="CH99" s="100">
        <v>32</v>
      </c>
      <c r="CI99" s="100">
        <v>175411.19999999998</v>
      </c>
      <c r="CJ99" s="100">
        <v>23</v>
      </c>
      <c r="CK99" s="100">
        <v>126076.79999999999</v>
      </c>
      <c r="CL99" s="100">
        <v>22</v>
      </c>
      <c r="CM99" s="100">
        <v>120595.19999999998</v>
      </c>
      <c r="CN99" s="100">
        <v>5</v>
      </c>
      <c r="CO99" s="100">
        <v>27407.999999999996</v>
      </c>
      <c r="CP99" s="100">
        <v>7</v>
      </c>
      <c r="CQ99" s="100">
        <v>38371.199999999997</v>
      </c>
      <c r="CR99" s="100">
        <v>5</v>
      </c>
      <c r="CS99" s="100">
        <v>27407.999999999996</v>
      </c>
      <c r="CT99" s="100">
        <v>7</v>
      </c>
      <c r="CU99" s="100">
        <v>38371.199999999997</v>
      </c>
    </row>
    <row r="100" spans="2:99">
      <c r="C100" s="99" t="s">
        <v>266</v>
      </c>
      <c r="D100" s="100">
        <v>20</v>
      </c>
      <c r="E100" s="100">
        <v>32447.999999999996</v>
      </c>
      <c r="F100" s="100">
        <v>14</v>
      </c>
      <c r="G100" s="100">
        <v>22713.599999999999</v>
      </c>
      <c r="H100" s="100">
        <v>16</v>
      </c>
      <c r="I100" s="100">
        <v>25958.399999999998</v>
      </c>
      <c r="J100" s="100">
        <v>17</v>
      </c>
      <c r="K100" s="100">
        <v>27580.799999999999</v>
      </c>
      <c r="L100" s="100">
        <v>6</v>
      </c>
      <c r="M100" s="100">
        <v>9734.4</v>
      </c>
      <c r="N100" s="100">
        <v>6</v>
      </c>
      <c r="O100" s="100">
        <v>9734.4</v>
      </c>
      <c r="P100" s="100">
        <v>4</v>
      </c>
      <c r="Q100" s="100">
        <v>6489.5999999999995</v>
      </c>
      <c r="R100" s="100">
        <v>7</v>
      </c>
      <c r="S100" s="100">
        <v>11356.8</v>
      </c>
      <c r="T100" s="100">
        <v>7</v>
      </c>
      <c r="U100" s="100">
        <v>11356.8</v>
      </c>
      <c r="V100" s="100">
        <v>6</v>
      </c>
      <c r="W100" s="100">
        <v>9734.4</v>
      </c>
      <c r="X100" s="100">
        <v>6</v>
      </c>
      <c r="Y100" s="100">
        <v>9734.4</v>
      </c>
      <c r="Z100" s="100">
        <v>9</v>
      </c>
      <c r="AA100" s="100">
        <v>14601.599999999999</v>
      </c>
      <c r="AB100" s="100">
        <v>53</v>
      </c>
      <c r="AC100" s="100">
        <v>85987.199999999997</v>
      </c>
      <c r="AD100" s="100">
        <v>50</v>
      </c>
      <c r="AE100" s="100">
        <v>81120</v>
      </c>
      <c r="AF100" s="100">
        <v>31</v>
      </c>
      <c r="AG100" s="100">
        <v>50294.399999999994</v>
      </c>
      <c r="AH100" s="100">
        <v>43</v>
      </c>
      <c r="AI100" s="100">
        <v>69763.199999999997</v>
      </c>
      <c r="AJ100" s="100">
        <v>5</v>
      </c>
      <c r="AK100" s="100">
        <v>8111.9999999999991</v>
      </c>
      <c r="AL100" s="100">
        <v>7</v>
      </c>
      <c r="AM100" s="100">
        <v>11356.8</v>
      </c>
      <c r="AN100" s="100">
        <v>8</v>
      </c>
      <c r="AO100" s="100">
        <v>12979.199999999999</v>
      </c>
      <c r="AP100" s="100">
        <v>8</v>
      </c>
      <c r="AQ100" s="100">
        <v>12979.199999999999</v>
      </c>
      <c r="AR100" s="100">
        <v>31</v>
      </c>
      <c r="AS100" s="100">
        <v>50294.399999999994</v>
      </c>
      <c r="AT100" s="100">
        <v>25</v>
      </c>
      <c r="AU100" s="100">
        <v>40560</v>
      </c>
      <c r="AV100" s="100">
        <v>18</v>
      </c>
      <c r="AW100" s="100">
        <v>29203.199999999997</v>
      </c>
      <c r="AX100" s="100">
        <v>32</v>
      </c>
      <c r="AY100" s="100">
        <v>51916.799999999996</v>
      </c>
      <c r="AZ100" s="100">
        <v>26</v>
      </c>
      <c r="BA100" s="100">
        <v>42182.399999999994</v>
      </c>
      <c r="BB100" s="100">
        <v>22</v>
      </c>
      <c r="BC100" s="100">
        <v>35692.799999999996</v>
      </c>
      <c r="BD100" s="100">
        <v>25</v>
      </c>
      <c r="BE100" s="100">
        <v>40560</v>
      </c>
      <c r="BF100" s="100">
        <v>14</v>
      </c>
      <c r="BG100" s="100">
        <v>22713.599999999999</v>
      </c>
      <c r="BH100" s="100">
        <v>6</v>
      </c>
      <c r="BI100" s="100">
        <v>9734.4</v>
      </c>
      <c r="BJ100" s="100">
        <v>4</v>
      </c>
      <c r="BK100" s="100">
        <v>6489.5999999999995</v>
      </c>
      <c r="BL100" s="100">
        <v>5</v>
      </c>
      <c r="BM100" s="100">
        <v>8111.9999999999991</v>
      </c>
      <c r="BN100" s="100">
        <v>7</v>
      </c>
      <c r="BO100" s="100">
        <v>11356.8</v>
      </c>
      <c r="BP100" s="100">
        <v>21</v>
      </c>
      <c r="BQ100" s="100">
        <v>34070.399999999994</v>
      </c>
      <c r="BR100" s="100">
        <v>12</v>
      </c>
      <c r="BS100" s="100">
        <v>19468.8</v>
      </c>
      <c r="BT100" s="100">
        <v>15</v>
      </c>
      <c r="BU100" s="100">
        <v>24335.999999999996</v>
      </c>
      <c r="BV100" s="100">
        <v>14</v>
      </c>
      <c r="BW100" s="100">
        <v>22713.599999999999</v>
      </c>
      <c r="BX100" s="100">
        <v>9</v>
      </c>
      <c r="BY100" s="100">
        <v>14601.599999999999</v>
      </c>
      <c r="BZ100" s="100">
        <v>10</v>
      </c>
      <c r="CA100" s="100">
        <v>16223.999999999998</v>
      </c>
      <c r="CB100" s="100">
        <v>9</v>
      </c>
      <c r="CC100" s="100">
        <v>14601.599999999999</v>
      </c>
      <c r="CD100" s="100">
        <v>8</v>
      </c>
      <c r="CE100" s="100">
        <v>12979.199999999999</v>
      </c>
      <c r="CF100" s="100">
        <v>52</v>
      </c>
      <c r="CG100" s="100">
        <v>84364.799999999988</v>
      </c>
      <c r="CH100" s="100">
        <v>61</v>
      </c>
      <c r="CI100" s="100">
        <v>98966.399999999994</v>
      </c>
      <c r="CJ100" s="100">
        <v>47</v>
      </c>
      <c r="CK100" s="100">
        <v>76252.799999999988</v>
      </c>
      <c r="CL100" s="100">
        <v>41</v>
      </c>
      <c r="CM100" s="100">
        <v>66518.399999999994</v>
      </c>
      <c r="CN100" s="100">
        <v>6</v>
      </c>
      <c r="CO100" s="100">
        <v>9734.4</v>
      </c>
      <c r="CP100" s="100">
        <v>11</v>
      </c>
      <c r="CQ100" s="100">
        <v>17846.399999999998</v>
      </c>
      <c r="CR100" s="100">
        <v>6</v>
      </c>
      <c r="CS100" s="100">
        <v>9734.4</v>
      </c>
      <c r="CT100" s="100">
        <v>9</v>
      </c>
      <c r="CU100" s="100">
        <v>14601.599999999999</v>
      </c>
    </row>
    <row r="101" spans="2:99">
      <c r="C101" s="99" t="s">
        <v>267</v>
      </c>
      <c r="D101" s="100">
        <v>22</v>
      </c>
      <c r="E101" s="100">
        <v>26188.799999999996</v>
      </c>
      <c r="F101" s="100">
        <v>15</v>
      </c>
      <c r="G101" s="100">
        <v>17855.999999999996</v>
      </c>
      <c r="H101" s="100">
        <v>17</v>
      </c>
      <c r="I101" s="100">
        <v>20236.8</v>
      </c>
      <c r="J101" s="100">
        <v>18</v>
      </c>
      <c r="K101" s="100">
        <v>21427.199999999997</v>
      </c>
      <c r="L101" s="100">
        <v>6</v>
      </c>
      <c r="M101" s="100">
        <v>7142.4</v>
      </c>
      <c r="N101" s="100">
        <v>6</v>
      </c>
      <c r="O101" s="100">
        <v>7142.4</v>
      </c>
      <c r="P101" s="100">
        <v>5</v>
      </c>
      <c r="Q101" s="100">
        <v>5951.9999999999991</v>
      </c>
      <c r="R101" s="100">
        <v>6</v>
      </c>
      <c r="S101" s="100">
        <v>7142.4</v>
      </c>
      <c r="T101" s="100">
        <v>8</v>
      </c>
      <c r="U101" s="100">
        <v>9523.1999999999989</v>
      </c>
      <c r="V101" s="100">
        <v>7</v>
      </c>
      <c r="W101" s="100">
        <v>8332.7999999999993</v>
      </c>
      <c r="X101" s="100">
        <v>6</v>
      </c>
      <c r="Y101" s="100">
        <v>7142.4</v>
      </c>
      <c r="Z101" s="100">
        <v>10</v>
      </c>
      <c r="AA101" s="100">
        <v>11903.999999999998</v>
      </c>
      <c r="AB101" s="100">
        <v>60</v>
      </c>
      <c r="AC101" s="100">
        <v>71423.999999999985</v>
      </c>
      <c r="AD101" s="100">
        <v>52</v>
      </c>
      <c r="AE101" s="100">
        <v>61900.799999999996</v>
      </c>
      <c r="AF101" s="100">
        <v>38</v>
      </c>
      <c r="AG101" s="100">
        <v>45235.199999999997</v>
      </c>
      <c r="AH101" s="100">
        <v>51</v>
      </c>
      <c r="AI101" s="100">
        <v>60710.399999999994</v>
      </c>
      <c r="AJ101" s="100">
        <v>4</v>
      </c>
      <c r="AK101" s="100">
        <v>4761.5999999999995</v>
      </c>
      <c r="AL101" s="100">
        <v>7</v>
      </c>
      <c r="AM101" s="100">
        <v>8332.7999999999993</v>
      </c>
      <c r="AN101" s="100">
        <v>9</v>
      </c>
      <c r="AO101" s="100">
        <v>10713.599999999999</v>
      </c>
      <c r="AP101" s="100">
        <v>9</v>
      </c>
      <c r="AQ101" s="100">
        <v>10713.599999999999</v>
      </c>
      <c r="AR101" s="100">
        <v>27</v>
      </c>
      <c r="AS101" s="100">
        <v>32140.799999999996</v>
      </c>
      <c r="AT101" s="100">
        <v>27</v>
      </c>
      <c r="AU101" s="100">
        <v>32140.799999999996</v>
      </c>
      <c r="AV101" s="100">
        <v>21</v>
      </c>
      <c r="AW101" s="100">
        <v>24998.399999999998</v>
      </c>
      <c r="AX101" s="100">
        <v>36</v>
      </c>
      <c r="AY101" s="100">
        <v>42854.399999999994</v>
      </c>
      <c r="AZ101" s="100">
        <v>31</v>
      </c>
      <c r="BA101" s="100">
        <v>36902.399999999994</v>
      </c>
      <c r="BB101" s="100">
        <v>22</v>
      </c>
      <c r="BC101" s="100">
        <v>26188.799999999996</v>
      </c>
      <c r="BD101" s="100">
        <v>27</v>
      </c>
      <c r="BE101" s="100">
        <v>32140.799999999996</v>
      </c>
      <c r="BF101" s="100">
        <v>14</v>
      </c>
      <c r="BG101" s="100">
        <v>16665.599999999999</v>
      </c>
      <c r="BH101" s="100">
        <v>6</v>
      </c>
      <c r="BI101" s="100">
        <v>7142.4</v>
      </c>
      <c r="BJ101" s="100">
        <v>4</v>
      </c>
      <c r="BK101" s="100">
        <v>4761.5999999999995</v>
      </c>
      <c r="BL101" s="100">
        <v>5</v>
      </c>
      <c r="BM101" s="100">
        <v>5951.9999999999991</v>
      </c>
      <c r="BN101" s="100">
        <v>8</v>
      </c>
      <c r="BO101" s="100">
        <v>9523.1999999999989</v>
      </c>
      <c r="BP101" s="100">
        <v>23</v>
      </c>
      <c r="BQ101" s="100">
        <v>27379.199999999997</v>
      </c>
      <c r="BR101" s="100">
        <v>13</v>
      </c>
      <c r="BS101" s="100">
        <v>15475.199999999999</v>
      </c>
      <c r="BT101" s="100">
        <v>17</v>
      </c>
      <c r="BU101" s="100">
        <v>20236.8</v>
      </c>
      <c r="BV101" s="100">
        <v>14</v>
      </c>
      <c r="BW101" s="100">
        <v>16665.599999999999</v>
      </c>
      <c r="BX101" s="100">
        <v>9</v>
      </c>
      <c r="BY101" s="100">
        <v>10713.599999999999</v>
      </c>
      <c r="BZ101" s="100">
        <v>10</v>
      </c>
      <c r="CA101" s="100">
        <v>11903.999999999998</v>
      </c>
      <c r="CB101" s="100">
        <v>9</v>
      </c>
      <c r="CC101" s="100">
        <v>10713.599999999999</v>
      </c>
      <c r="CD101" s="100">
        <v>9</v>
      </c>
      <c r="CE101" s="100">
        <v>10713.599999999999</v>
      </c>
      <c r="CF101" s="100">
        <v>58</v>
      </c>
      <c r="CG101" s="100">
        <v>69043.199999999997</v>
      </c>
      <c r="CH101" s="100">
        <v>67</v>
      </c>
      <c r="CI101" s="100">
        <v>79756.799999999988</v>
      </c>
      <c r="CJ101" s="100">
        <v>50</v>
      </c>
      <c r="CK101" s="100">
        <v>59519.999999999993</v>
      </c>
      <c r="CL101" s="100">
        <v>41</v>
      </c>
      <c r="CM101" s="100">
        <v>48806.399999999994</v>
      </c>
      <c r="CN101" s="100">
        <v>7</v>
      </c>
      <c r="CO101" s="100">
        <v>8332.7999999999993</v>
      </c>
      <c r="CP101" s="100">
        <v>11</v>
      </c>
      <c r="CQ101" s="100">
        <v>13094.399999999998</v>
      </c>
      <c r="CR101" s="100">
        <v>7</v>
      </c>
      <c r="CS101" s="100">
        <v>8332.7999999999993</v>
      </c>
      <c r="CT101" s="100">
        <v>9</v>
      </c>
      <c r="CU101" s="100">
        <v>10713.599999999999</v>
      </c>
    </row>
    <row r="102" spans="2:99">
      <c r="C102" s="99" t="s">
        <v>268</v>
      </c>
      <c r="D102" s="100">
        <v>19</v>
      </c>
      <c r="E102" s="100">
        <v>36844.799999999996</v>
      </c>
      <c r="F102" s="100">
        <v>16</v>
      </c>
      <c r="G102" s="100">
        <v>31027.199999999997</v>
      </c>
      <c r="H102" s="100">
        <v>16</v>
      </c>
      <c r="I102" s="100">
        <v>31027.199999999997</v>
      </c>
      <c r="J102" s="100">
        <v>15</v>
      </c>
      <c r="K102" s="100">
        <v>29087.999999999996</v>
      </c>
      <c r="L102" s="100">
        <v>6</v>
      </c>
      <c r="M102" s="100">
        <v>11635.199999999999</v>
      </c>
      <c r="N102" s="100">
        <v>5</v>
      </c>
      <c r="O102" s="100">
        <v>9696</v>
      </c>
      <c r="P102" s="100">
        <v>5</v>
      </c>
      <c r="Q102" s="100">
        <v>9696</v>
      </c>
      <c r="R102" s="100">
        <v>7</v>
      </c>
      <c r="S102" s="100">
        <v>13574.399999999998</v>
      </c>
      <c r="T102" s="100">
        <v>7</v>
      </c>
      <c r="U102" s="100">
        <v>13574.399999999998</v>
      </c>
      <c r="V102" s="100">
        <v>6</v>
      </c>
      <c r="W102" s="100">
        <v>11635.199999999999</v>
      </c>
      <c r="X102" s="100">
        <v>6</v>
      </c>
      <c r="Y102" s="100">
        <v>11635.199999999999</v>
      </c>
      <c r="Z102" s="100">
        <v>8</v>
      </c>
      <c r="AA102" s="100">
        <v>15513.599999999999</v>
      </c>
      <c r="AB102" s="100">
        <v>52</v>
      </c>
      <c r="AC102" s="100">
        <v>100838.39999999999</v>
      </c>
      <c r="AD102" s="100">
        <v>44</v>
      </c>
      <c r="AE102" s="100">
        <v>85324.799999999988</v>
      </c>
      <c r="AF102" s="100">
        <v>33</v>
      </c>
      <c r="AG102" s="100">
        <v>63993.599999999991</v>
      </c>
      <c r="AH102" s="100">
        <v>42</v>
      </c>
      <c r="AI102" s="100">
        <v>81446.399999999994</v>
      </c>
      <c r="AJ102" s="100">
        <v>5</v>
      </c>
      <c r="AK102" s="100">
        <v>9696</v>
      </c>
      <c r="AL102" s="100">
        <v>8</v>
      </c>
      <c r="AM102" s="100">
        <v>15513.599999999999</v>
      </c>
      <c r="AN102" s="100">
        <v>8</v>
      </c>
      <c r="AO102" s="100">
        <v>15513.599999999999</v>
      </c>
      <c r="AP102" s="100">
        <v>9</v>
      </c>
      <c r="AQ102" s="100">
        <v>17452.8</v>
      </c>
      <c r="AR102" s="100">
        <v>29</v>
      </c>
      <c r="AS102" s="100">
        <v>56236.799999999996</v>
      </c>
      <c r="AT102" s="100">
        <v>24</v>
      </c>
      <c r="AU102" s="100">
        <v>46540.799999999996</v>
      </c>
      <c r="AV102" s="100">
        <v>18</v>
      </c>
      <c r="AW102" s="100">
        <v>34905.599999999999</v>
      </c>
      <c r="AX102" s="100">
        <v>32</v>
      </c>
      <c r="AY102" s="100">
        <v>62054.399999999994</v>
      </c>
      <c r="AZ102" s="100">
        <v>29</v>
      </c>
      <c r="BA102" s="100">
        <v>56236.799999999996</v>
      </c>
      <c r="BB102" s="100">
        <v>21</v>
      </c>
      <c r="BC102" s="100">
        <v>40723.199999999997</v>
      </c>
      <c r="BD102" s="100">
        <v>24</v>
      </c>
      <c r="BE102" s="100">
        <v>46540.799999999996</v>
      </c>
      <c r="BF102" s="100">
        <v>13</v>
      </c>
      <c r="BG102" s="100">
        <v>25209.599999999999</v>
      </c>
      <c r="BH102" s="100">
        <v>5</v>
      </c>
      <c r="BI102" s="100">
        <v>9696</v>
      </c>
      <c r="BJ102" s="100">
        <v>4</v>
      </c>
      <c r="BK102" s="100">
        <v>7756.7999999999993</v>
      </c>
      <c r="BL102" s="100">
        <v>5</v>
      </c>
      <c r="BM102" s="100">
        <v>9696</v>
      </c>
      <c r="BN102" s="100">
        <v>8</v>
      </c>
      <c r="BO102" s="100">
        <v>15513.599999999999</v>
      </c>
      <c r="BP102" s="100">
        <v>21</v>
      </c>
      <c r="BQ102" s="100">
        <v>40723.199999999997</v>
      </c>
      <c r="BR102" s="100">
        <v>11</v>
      </c>
      <c r="BS102" s="100">
        <v>21331.199999999997</v>
      </c>
      <c r="BT102" s="100">
        <v>14</v>
      </c>
      <c r="BU102" s="100">
        <v>27148.799999999996</v>
      </c>
      <c r="BV102" s="100">
        <v>14</v>
      </c>
      <c r="BW102" s="100">
        <v>27148.799999999996</v>
      </c>
      <c r="BX102" s="100">
        <v>9</v>
      </c>
      <c r="BY102" s="100">
        <v>17452.8</v>
      </c>
      <c r="BZ102" s="100">
        <v>8</v>
      </c>
      <c r="CA102" s="100">
        <v>15513.599999999999</v>
      </c>
      <c r="CB102" s="100">
        <v>10</v>
      </c>
      <c r="CC102" s="100">
        <v>19392</v>
      </c>
      <c r="CD102" s="100">
        <v>7</v>
      </c>
      <c r="CE102" s="100">
        <v>13574.399999999998</v>
      </c>
      <c r="CF102" s="100">
        <v>53</v>
      </c>
      <c r="CG102" s="100">
        <v>102777.59999999999</v>
      </c>
      <c r="CH102" s="100">
        <v>56</v>
      </c>
      <c r="CI102" s="100">
        <v>108595.19999999998</v>
      </c>
      <c r="CJ102" s="100">
        <v>40</v>
      </c>
      <c r="CK102" s="100">
        <v>77568</v>
      </c>
      <c r="CL102" s="100">
        <v>41</v>
      </c>
      <c r="CM102" s="100">
        <v>79507.199999999997</v>
      </c>
      <c r="CN102" s="100">
        <v>7</v>
      </c>
      <c r="CO102" s="100">
        <v>13574.399999999998</v>
      </c>
      <c r="CP102" s="100">
        <v>10</v>
      </c>
      <c r="CQ102" s="100">
        <v>19392</v>
      </c>
      <c r="CR102" s="100">
        <v>6</v>
      </c>
      <c r="CS102" s="100">
        <v>11635.199999999999</v>
      </c>
      <c r="CT102" s="100">
        <v>10</v>
      </c>
      <c r="CU102" s="100">
        <v>19392</v>
      </c>
    </row>
    <row r="103" spans="2:99">
      <c r="C103" s="99" t="s">
        <v>269</v>
      </c>
      <c r="D103" s="100">
        <v>18</v>
      </c>
      <c r="E103" s="100">
        <v>36504</v>
      </c>
      <c r="F103" s="100">
        <v>16</v>
      </c>
      <c r="G103" s="100">
        <v>32448</v>
      </c>
      <c r="H103" s="100">
        <v>14</v>
      </c>
      <c r="I103" s="100">
        <v>28392</v>
      </c>
      <c r="J103" s="100">
        <v>17</v>
      </c>
      <c r="K103" s="100">
        <v>34476</v>
      </c>
      <c r="L103" s="100">
        <v>6</v>
      </c>
      <c r="M103" s="100">
        <v>12168</v>
      </c>
      <c r="N103" s="100">
        <v>6</v>
      </c>
      <c r="O103" s="100">
        <v>12168</v>
      </c>
      <c r="P103" s="100">
        <v>4</v>
      </c>
      <c r="Q103" s="100">
        <v>8112</v>
      </c>
      <c r="R103" s="100">
        <v>7</v>
      </c>
      <c r="S103" s="100">
        <v>14196</v>
      </c>
      <c r="T103" s="100">
        <v>6</v>
      </c>
      <c r="U103" s="100">
        <v>12168</v>
      </c>
      <c r="V103" s="100">
        <v>7</v>
      </c>
      <c r="W103" s="100">
        <v>14196</v>
      </c>
      <c r="X103" s="100">
        <v>6</v>
      </c>
      <c r="Y103" s="100">
        <v>12168</v>
      </c>
      <c r="Z103" s="100">
        <v>8</v>
      </c>
      <c r="AA103" s="100">
        <v>16224</v>
      </c>
      <c r="AB103" s="100">
        <v>53</v>
      </c>
      <c r="AC103" s="100">
        <v>107484</v>
      </c>
      <c r="AD103" s="100">
        <v>51</v>
      </c>
      <c r="AE103" s="100">
        <v>103428</v>
      </c>
      <c r="AF103" s="100">
        <v>32</v>
      </c>
      <c r="AG103" s="100">
        <v>64896</v>
      </c>
      <c r="AH103" s="100">
        <v>45</v>
      </c>
      <c r="AI103" s="100">
        <v>91260</v>
      </c>
      <c r="AJ103" s="100">
        <v>5</v>
      </c>
      <c r="AK103" s="100">
        <v>10140</v>
      </c>
      <c r="AL103" s="100">
        <v>7</v>
      </c>
      <c r="AM103" s="100">
        <v>14196</v>
      </c>
      <c r="AN103" s="100">
        <v>7</v>
      </c>
      <c r="AO103" s="100">
        <v>14196</v>
      </c>
      <c r="AP103" s="100">
        <v>8</v>
      </c>
      <c r="AQ103" s="100">
        <v>16224</v>
      </c>
      <c r="AR103" s="100">
        <v>27</v>
      </c>
      <c r="AS103" s="100">
        <v>54756</v>
      </c>
      <c r="AT103" s="100">
        <v>21</v>
      </c>
      <c r="AU103" s="100">
        <v>42588</v>
      </c>
      <c r="AV103" s="100">
        <v>16</v>
      </c>
      <c r="AW103" s="100">
        <v>32448</v>
      </c>
      <c r="AX103" s="100">
        <v>31</v>
      </c>
      <c r="AY103" s="100">
        <v>62868</v>
      </c>
      <c r="AZ103" s="100">
        <v>23</v>
      </c>
      <c r="BA103" s="100">
        <v>46644</v>
      </c>
      <c r="BB103" s="100">
        <v>21</v>
      </c>
      <c r="BC103" s="100">
        <v>42588</v>
      </c>
      <c r="BD103" s="100">
        <v>24</v>
      </c>
      <c r="BE103" s="100">
        <v>48672</v>
      </c>
      <c r="BF103" s="100">
        <v>15</v>
      </c>
      <c r="BG103" s="100">
        <v>30420</v>
      </c>
      <c r="BH103" s="100">
        <v>6</v>
      </c>
      <c r="BI103" s="100">
        <v>12168</v>
      </c>
      <c r="BJ103" s="100">
        <v>4</v>
      </c>
      <c r="BK103" s="100">
        <v>8112</v>
      </c>
      <c r="BL103" s="100">
        <v>5</v>
      </c>
      <c r="BM103" s="100">
        <v>10140</v>
      </c>
      <c r="BN103" s="100">
        <v>7</v>
      </c>
      <c r="BO103" s="100">
        <v>14196</v>
      </c>
      <c r="BP103" s="100">
        <v>21</v>
      </c>
      <c r="BQ103" s="100">
        <v>42588</v>
      </c>
      <c r="BR103" s="100">
        <v>11</v>
      </c>
      <c r="BS103" s="100">
        <v>22308</v>
      </c>
      <c r="BT103" s="100">
        <v>14</v>
      </c>
      <c r="BU103" s="100">
        <v>28392</v>
      </c>
      <c r="BV103" s="100">
        <v>15</v>
      </c>
      <c r="BW103" s="100">
        <v>30420</v>
      </c>
      <c r="BX103" s="100">
        <v>9</v>
      </c>
      <c r="BY103" s="100">
        <v>18252</v>
      </c>
      <c r="BZ103" s="100">
        <v>8</v>
      </c>
      <c r="CA103" s="100">
        <v>16224</v>
      </c>
      <c r="CB103" s="100">
        <v>9</v>
      </c>
      <c r="CC103" s="100">
        <v>18252</v>
      </c>
      <c r="CD103" s="100">
        <v>7</v>
      </c>
      <c r="CE103" s="100">
        <v>14196</v>
      </c>
      <c r="CF103" s="100">
        <v>44</v>
      </c>
      <c r="CG103" s="100">
        <v>89232</v>
      </c>
      <c r="CH103" s="100">
        <v>55</v>
      </c>
      <c r="CI103" s="100">
        <v>111540</v>
      </c>
      <c r="CJ103" s="100">
        <v>43</v>
      </c>
      <c r="CK103" s="100">
        <v>87204</v>
      </c>
      <c r="CL103" s="100">
        <v>35</v>
      </c>
      <c r="CM103" s="100">
        <v>70980</v>
      </c>
      <c r="CN103" s="100">
        <v>6</v>
      </c>
      <c r="CO103" s="100">
        <v>12168</v>
      </c>
      <c r="CP103" s="100">
        <v>9</v>
      </c>
      <c r="CQ103" s="100">
        <v>18252</v>
      </c>
      <c r="CR103" s="100">
        <v>7</v>
      </c>
      <c r="CS103" s="100">
        <v>14196</v>
      </c>
      <c r="CT103" s="100">
        <v>9</v>
      </c>
      <c r="CU103" s="100">
        <v>18252</v>
      </c>
    </row>
    <row r="104" spans="2:99">
      <c r="C104" s="99" t="s">
        <v>270</v>
      </c>
      <c r="D104" s="100">
        <v>20</v>
      </c>
      <c r="E104" s="100">
        <v>41448</v>
      </c>
      <c r="F104" s="100">
        <v>16</v>
      </c>
      <c r="G104" s="100">
        <v>33158.400000000001</v>
      </c>
      <c r="H104" s="100">
        <v>15</v>
      </c>
      <c r="I104" s="100">
        <v>31086</v>
      </c>
      <c r="J104" s="100">
        <v>15</v>
      </c>
      <c r="K104" s="100">
        <v>31086</v>
      </c>
      <c r="L104" s="100">
        <v>6</v>
      </c>
      <c r="M104" s="100">
        <v>12434.400000000001</v>
      </c>
      <c r="N104" s="100">
        <v>6</v>
      </c>
      <c r="O104" s="100">
        <v>12434.400000000001</v>
      </c>
      <c r="P104" s="100">
        <v>4</v>
      </c>
      <c r="Q104" s="100">
        <v>8289.6</v>
      </c>
      <c r="R104" s="100">
        <v>6</v>
      </c>
      <c r="S104" s="100">
        <v>12434.400000000001</v>
      </c>
      <c r="T104" s="100">
        <v>7</v>
      </c>
      <c r="U104" s="100">
        <v>14506.800000000001</v>
      </c>
      <c r="V104" s="100">
        <v>7</v>
      </c>
      <c r="W104" s="100">
        <v>14506.800000000001</v>
      </c>
      <c r="X104" s="100">
        <v>6</v>
      </c>
      <c r="Y104" s="100">
        <v>12434.400000000001</v>
      </c>
      <c r="Z104" s="100">
        <v>9</v>
      </c>
      <c r="AA104" s="100">
        <v>18651.600000000002</v>
      </c>
      <c r="AB104" s="100">
        <v>48</v>
      </c>
      <c r="AC104" s="100">
        <v>99475.200000000012</v>
      </c>
      <c r="AD104" s="100">
        <v>45</v>
      </c>
      <c r="AE104" s="100">
        <v>93258</v>
      </c>
      <c r="AF104" s="100">
        <v>29</v>
      </c>
      <c r="AG104" s="100">
        <v>60099.600000000006</v>
      </c>
      <c r="AH104" s="100">
        <v>43</v>
      </c>
      <c r="AI104" s="100">
        <v>89113.2</v>
      </c>
      <c r="AJ104" s="100">
        <v>5</v>
      </c>
      <c r="AK104" s="100">
        <v>10362</v>
      </c>
      <c r="AL104" s="100">
        <v>6</v>
      </c>
      <c r="AM104" s="100">
        <v>12434.400000000001</v>
      </c>
      <c r="AN104" s="100">
        <v>8</v>
      </c>
      <c r="AO104" s="100">
        <v>16579.2</v>
      </c>
      <c r="AP104" s="100">
        <v>8</v>
      </c>
      <c r="AQ104" s="100">
        <v>16579.2</v>
      </c>
      <c r="AR104" s="100">
        <v>25</v>
      </c>
      <c r="AS104" s="100">
        <v>51810</v>
      </c>
      <c r="AT104" s="100">
        <v>22</v>
      </c>
      <c r="AU104" s="100">
        <v>45592.800000000003</v>
      </c>
      <c r="AV104" s="100">
        <v>18</v>
      </c>
      <c r="AW104" s="100">
        <v>37303.200000000004</v>
      </c>
      <c r="AX104" s="100">
        <v>29</v>
      </c>
      <c r="AY104" s="100">
        <v>60099.600000000006</v>
      </c>
      <c r="AZ104" s="100">
        <v>24</v>
      </c>
      <c r="BA104" s="100">
        <v>49737.600000000006</v>
      </c>
      <c r="BB104" s="100">
        <v>19</v>
      </c>
      <c r="BC104" s="100">
        <v>39375.599999999999</v>
      </c>
      <c r="BD104" s="100">
        <v>22</v>
      </c>
      <c r="BE104" s="100">
        <v>45592.800000000003</v>
      </c>
      <c r="BF104" s="100">
        <v>13</v>
      </c>
      <c r="BG104" s="100">
        <v>26941.200000000001</v>
      </c>
      <c r="BH104" s="100">
        <v>6</v>
      </c>
      <c r="BI104" s="100">
        <v>12434.400000000001</v>
      </c>
      <c r="BJ104" s="100">
        <v>4</v>
      </c>
      <c r="BK104" s="100">
        <v>8289.6</v>
      </c>
      <c r="BL104" s="100">
        <v>5</v>
      </c>
      <c r="BM104" s="100">
        <v>10362</v>
      </c>
      <c r="BN104" s="100">
        <v>7</v>
      </c>
      <c r="BO104" s="100">
        <v>14506.800000000001</v>
      </c>
      <c r="BP104" s="100">
        <v>20</v>
      </c>
      <c r="BQ104" s="100">
        <v>41448</v>
      </c>
      <c r="BR104" s="100">
        <v>12</v>
      </c>
      <c r="BS104" s="100">
        <v>24868.800000000003</v>
      </c>
      <c r="BT104" s="100">
        <v>15</v>
      </c>
      <c r="BU104" s="100">
        <v>31086</v>
      </c>
      <c r="BV104" s="100">
        <v>13</v>
      </c>
      <c r="BW104" s="100">
        <v>26941.200000000001</v>
      </c>
      <c r="BX104" s="100">
        <v>9</v>
      </c>
      <c r="BY104" s="100">
        <v>18651.600000000002</v>
      </c>
      <c r="BZ104" s="100">
        <v>9</v>
      </c>
      <c r="CA104" s="100">
        <v>18651.600000000002</v>
      </c>
      <c r="CB104" s="100">
        <v>9</v>
      </c>
      <c r="CC104" s="100">
        <v>18651.600000000002</v>
      </c>
      <c r="CD104" s="100">
        <v>8</v>
      </c>
      <c r="CE104" s="100">
        <v>16579.2</v>
      </c>
      <c r="CF104" s="100">
        <v>47</v>
      </c>
      <c r="CG104" s="100">
        <v>97402.8</v>
      </c>
      <c r="CH104" s="100">
        <v>54</v>
      </c>
      <c r="CI104" s="100">
        <v>111909.6</v>
      </c>
      <c r="CJ104" s="100">
        <v>40</v>
      </c>
      <c r="CK104" s="100">
        <v>82896</v>
      </c>
      <c r="CL104" s="100">
        <v>42</v>
      </c>
      <c r="CM104" s="100">
        <v>87040.8</v>
      </c>
      <c r="CN104" s="100">
        <v>6</v>
      </c>
      <c r="CO104" s="100">
        <v>12434.400000000001</v>
      </c>
      <c r="CP104" s="100">
        <v>10</v>
      </c>
      <c r="CQ104" s="100">
        <v>20724</v>
      </c>
      <c r="CR104" s="100">
        <v>6</v>
      </c>
      <c r="CS104" s="100">
        <v>12434.400000000001</v>
      </c>
      <c r="CT104" s="100">
        <v>9</v>
      </c>
      <c r="CU104" s="100">
        <v>18651.600000000002</v>
      </c>
    </row>
    <row r="105" spans="2:99">
      <c r="C105" s="99" t="s">
        <v>271</v>
      </c>
      <c r="D105" s="100">
        <v>19</v>
      </c>
      <c r="E105" s="100">
        <v>37962</v>
      </c>
      <c r="F105" s="100">
        <v>16</v>
      </c>
      <c r="G105" s="100">
        <v>31968</v>
      </c>
      <c r="H105" s="100">
        <v>15</v>
      </c>
      <c r="I105" s="100">
        <v>29970</v>
      </c>
      <c r="J105" s="100">
        <v>16</v>
      </c>
      <c r="K105" s="100">
        <v>31968</v>
      </c>
      <c r="L105" s="100">
        <v>5</v>
      </c>
      <c r="M105" s="100">
        <v>9990</v>
      </c>
      <c r="N105" s="100">
        <v>6</v>
      </c>
      <c r="O105" s="100">
        <v>11988</v>
      </c>
      <c r="P105" s="100">
        <v>5</v>
      </c>
      <c r="Q105" s="100">
        <v>9990</v>
      </c>
      <c r="R105" s="100">
        <v>6</v>
      </c>
      <c r="S105" s="100">
        <v>11988</v>
      </c>
      <c r="T105" s="100">
        <v>7</v>
      </c>
      <c r="U105" s="100">
        <v>13986</v>
      </c>
      <c r="V105" s="100">
        <v>6</v>
      </c>
      <c r="W105" s="100">
        <v>11988</v>
      </c>
      <c r="X105" s="100">
        <v>5</v>
      </c>
      <c r="Y105" s="100">
        <v>9990</v>
      </c>
      <c r="Z105" s="100">
        <v>9</v>
      </c>
      <c r="AA105" s="100">
        <v>17982</v>
      </c>
      <c r="AB105" s="100">
        <v>52</v>
      </c>
      <c r="AC105" s="100">
        <v>103896</v>
      </c>
      <c r="AD105" s="100">
        <v>46</v>
      </c>
      <c r="AE105" s="100">
        <v>91908</v>
      </c>
      <c r="AF105" s="100">
        <v>34</v>
      </c>
      <c r="AG105" s="100">
        <v>67932</v>
      </c>
      <c r="AH105" s="100">
        <v>48</v>
      </c>
      <c r="AI105" s="100">
        <v>95904</v>
      </c>
      <c r="AJ105" s="100">
        <v>4</v>
      </c>
      <c r="AK105" s="100">
        <v>7992</v>
      </c>
      <c r="AL105" s="100">
        <v>6</v>
      </c>
      <c r="AM105" s="100">
        <v>11988</v>
      </c>
      <c r="AN105" s="100">
        <v>8</v>
      </c>
      <c r="AO105" s="100">
        <v>15984</v>
      </c>
      <c r="AP105" s="100">
        <v>8</v>
      </c>
      <c r="AQ105" s="100">
        <v>15984</v>
      </c>
      <c r="AR105" s="100">
        <v>26</v>
      </c>
      <c r="AS105" s="100">
        <v>51948</v>
      </c>
      <c r="AT105" s="100">
        <v>21</v>
      </c>
      <c r="AU105" s="100">
        <v>41958</v>
      </c>
      <c r="AV105" s="100">
        <v>19</v>
      </c>
      <c r="AW105" s="100">
        <v>37962</v>
      </c>
      <c r="AX105" s="100">
        <v>28</v>
      </c>
      <c r="AY105" s="100">
        <v>55944</v>
      </c>
      <c r="AZ105" s="100">
        <v>27</v>
      </c>
      <c r="BA105" s="100">
        <v>53946</v>
      </c>
      <c r="BB105" s="100">
        <v>20</v>
      </c>
      <c r="BC105" s="100">
        <v>39960</v>
      </c>
      <c r="BD105" s="100">
        <v>23</v>
      </c>
      <c r="BE105" s="100">
        <v>45954</v>
      </c>
      <c r="BF105" s="100">
        <v>12</v>
      </c>
      <c r="BG105" s="100">
        <v>23976</v>
      </c>
      <c r="BH105" s="100">
        <v>6</v>
      </c>
      <c r="BI105" s="100">
        <v>11988</v>
      </c>
      <c r="BJ105" s="100">
        <v>4</v>
      </c>
      <c r="BK105" s="100">
        <v>7992</v>
      </c>
      <c r="BL105" s="100">
        <v>4</v>
      </c>
      <c r="BM105" s="100">
        <v>7992</v>
      </c>
      <c r="BN105" s="100">
        <v>7</v>
      </c>
      <c r="BO105" s="100">
        <v>13986</v>
      </c>
      <c r="BP105" s="100">
        <v>21</v>
      </c>
      <c r="BQ105" s="100">
        <v>41958</v>
      </c>
      <c r="BR105" s="100">
        <v>12</v>
      </c>
      <c r="BS105" s="100">
        <v>23976</v>
      </c>
      <c r="BT105" s="100">
        <v>13</v>
      </c>
      <c r="BU105" s="100">
        <v>25974</v>
      </c>
      <c r="BV105" s="100">
        <v>15</v>
      </c>
      <c r="BW105" s="100">
        <v>29970</v>
      </c>
      <c r="BX105" s="100">
        <v>9</v>
      </c>
      <c r="BY105" s="100">
        <v>17982</v>
      </c>
      <c r="BZ105" s="100">
        <v>8</v>
      </c>
      <c r="CA105" s="100">
        <v>15984</v>
      </c>
      <c r="CB105" s="100">
        <v>9</v>
      </c>
      <c r="CC105" s="100">
        <v>17982</v>
      </c>
      <c r="CD105" s="100">
        <v>7</v>
      </c>
      <c r="CE105" s="100">
        <v>13986</v>
      </c>
      <c r="CF105" s="100">
        <v>49</v>
      </c>
      <c r="CG105" s="100">
        <v>97902</v>
      </c>
      <c r="CH105" s="100">
        <v>53</v>
      </c>
      <c r="CI105" s="100">
        <v>105894</v>
      </c>
      <c r="CJ105" s="100">
        <v>45</v>
      </c>
      <c r="CK105" s="100">
        <v>89910</v>
      </c>
      <c r="CL105" s="100">
        <v>39</v>
      </c>
      <c r="CM105" s="100">
        <v>77922</v>
      </c>
      <c r="CN105" s="100">
        <v>7</v>
      </c>
      <c r="CO105" s="100">
        <v>13986</v>
      </c>
      <c r="CP105" s="100">
        <v>10</v>
      </c>
      <c r="CQ105" s="100">
        <v>19980</v>
      </c>
      <c r="CR105" s="100">
        <v>6</v>
      </c>
      <c r="CS105" s="100">
        <v>11988</v>
      </c>
      <c r="CT105" s="100">
        <v>9</v>
      </c>
      <c r="CU105" s="100">
        <v>17982</v>
      </c>
    </row>
    <row r="107" spans="2:99">
      <c r="B107" s="104" t="s">
        <v>276</v>
      </c>
    </row>
    <row r="108" spans="2:99">
      <c r="C108" s="99" t="s">
        <v>277</v>
      </c>
      <c r="D108" s="99" t="s">
        <v>92</v>
      </c>
      <c r="E108" s="99" t="s">
        <v>93</v>
      </c>
      <c r="F108" s="99" t="s">
        <v>94</v>
      </c>
      <c r="G108" s="99" t="s">
        <v>95</v>
      </c>
      <c r="H108" s="99" t="s">
        <v>96</v>
      </c>
      <c r="I108" s="99" t="s">
        <v>97</v>
      </c>
      <c r="J108" s="99" t="s">
        <v>98</v>
      </c>
      <c r="K108" s="99" t="s">
        <v>99</v>
      </c>
      <c r="L108" s="99" t="s">
        <v>100</v>
      </c>
      <c r="M108" s="99" t="s">
        <v>101</v>
      </c>
      <c r="N108" s="99" t="s">
        <v>102</v>
      </c>
      <c r="O108" s="99" t="s">
        <v>103</v>
      </c>
    </row>
    <row r="109" spans="2:99">
      <c r="C109" s="99" t="s">
        <v>126</v>
      </c>
      <c r="D109" s="100">
        <f>SUM(D$6:D$19)+SUM(F$6:F$19)+SUM(H$6:H$19)+SUM(J$6:J$19)</f>
        <v>1235</v>
      </c>
      <c r="E109" s="100">
        <f>SUM(L$6:L$19)+SUM(N$6:N$19)+SUM(P$6:P$19)+SUM(R$6:R$19)</f>
        <v>368</v>
      </c>
      <c r="F109" s="100">
        <f>SUM(T$6:T$19)+SUM(V$6:V$19)+SUM(X$6:X$19)+SUM(Z$6:Z$19)</f>
        <v>893</v>
      </c>
      <c r="G109" s="100">
        <f>SUM(AB$6:AB$19)+SUM(AD$6:AD$19)+SUM(AF$6:AF$19)+SUM(AH$6:AH$19)</f>
        <v>1168</v>
      </c>
      <c r="H109" s="100">
        <f>SUM(AJ$6:AJ$19)+SUM(AL$6:AL$19)+SUM(AN$6:AN$19)+SUM(AP$6:AP$19)</f>
        <v>303</v>
      </c>
      <c r="I109" s="100">
        <f>SUM(AR$6:AR$19)+SUM(AT$6:AT$19)+SUM(AV$6:AV$19)+SUM(AX$6:AX$19)</f>
        <v>2307</v>
      </c>
      <c r="J109" s="100">
        <f>SUM(AZ$6:AZ$19)+SUM(BB$6:BB$19)+SUM(BD$6:BD$19)+SUM(BF$6:BF$19)</f>
        <v>661</v>
      </c>
      <c r="K109" s="100">
        <f>SUM(BH$6:BH$19)+SUM(BJ$6:BJ$19)+SUM(BL$6:BL$19)+SUM(BN$6:BN$19)</f>
        <v>251</v>
      </c>
      <c r="L109" s="100">
        <f>SUM(BP$6:BP$19)+SUM(BR$6:BR$19)+SUM(BT$6:BT$19)+SUM(BV$6:BV$19)</f>
        <v>379</v>
      </c>
      <c r="M109" s="100">
        <f>SUM(BX$6:BX$19)+SUM(BZ$6:BZ$19)+SUM(CB$6:CB$19)+SUM(CD$6:CD$19)</f>
        <v>805</v>
      </c>
      <c r="N109" s="100">
        <f>SUM(CF$6:CF$19)+SUM(CH$6:CH$19)+SUM(CJ$6:CJ$19)+SUM(CL$6:CL$19)</f>
        <v>384</v>
      </c>
      <c r="O109" s="100">
        <f>SUM(CN$6:CN$19)+SUM(CP$6:CP$19)+SUM(CR$6:CR$19)+SUM(CT$6:CT$19)</f>
        <v>628</v>
      </c>
    </row>
    <row r="110" spans="2:99">
      <c r="C110" s="99" t="s">
        <v>127</v>
      </c>
      <c r="D110" s="100">
        <f>SUM(D$20:D$36)+SUM(F$20:F$36)+SUM(H$20:H$36)+SUM(J$20:J$36)</f>
        <v>2060</v>
      </c>
      <c r="E110" s="100">
        <f>SUM(L$20:L$36)+SUM(N$20:N$36)+SUM(P$20:P$36)+SUM(R$20:R$36)</f>
        <v>580</v>
      </c>
      <c r="F110" s="100">
        <f>SUM(T$20:T$36)+SUM(V$20:V$36)+SUM(X$20:X$36)+SUM(Z$20:Z$36)</f>
        <v>1601</v>
      </c>
      <c r="G110" s="100">
        <f>SUM(AB$20:AB$36)+SUM(AD$20:AD$36)+SUM(AF$20:AF$36)+SUM(AH$20:AH$36)</f>
        <v>489</v>
      </c>
      <c r="H110" s="100">
        <f>SUM(AJ$20:AJ$36)+SUM(AL$20:AL$36)+SUM(AN$20:AN$36)+SUM(AP$20:AP$36)</f>
        <v>1781</v>
      </c>
      <c r="I110" s="100">
        <f>SUM(AR$20:AR$36)+SUM(AT$20:AT$36)+SUM(AV$20:AV$36)+SUM(AX$20:AX$36)</f>
        <v>1511</v>
      </c>
      <c r="J110" s="100">
        <f>SUM(AZ$20:AZ$36)+SUM(BB$20:BB$36)+SUM(BD$20:BD$36)+SUM(BF$20:BF$36)</f>
        <v>495</v>
      </c>
      <c r="K110" s="100">
        <f>SUM(BH$20:BH$36)+SUM(BJ$20:BJ$36)+SUM(BL$20:BL$36)+SUM(BN$20:BN$36)</f>
        <v>5577</v>
      </c>
      <c r="L110" s="100">
        <f>SUM(BP$20:BP$36)+SUM(BR$20:BR$36)+SUM(BT$20:BT$36)+SUM(BV$20:BV$36)</f>
        <v>2018</v>
      </c>
      <c r="M110" s="100">
        <f>SUM(BX$20:BX$36)+SUM(BZ$20:BZ$36)+SUM(CB$20:CB$36)+SUM(CD$20:CD$36)</f>
        <v>679</v>
      </c>
      <c r="N110" s="100">
        <f>SUM(CF$20:CF$36)+SUM(CH$20:CH$36)+SUM(CJ$20:CJ$36)+SUM(CL$20:CL$36)</f>
        <v>1337</v>
      </c>
      <c r="O110" s="100">
        <f>SUM(CN$20:CN$36)+SUM(CP$20:CP$36)+SUM(CR$20:CR$36)+SUM(CT$20:CT$36)</f>
        <v>853</v>
      </c>
    </row>
    <row r="111" spans="2:99">
      <c r="C111" s="99" t="s">
        <v>128</v>
      </c>
      <c r="D111" s="100">
        <f>SUM(D$37:D$48)+SUM(F$37:F$48)+SUM(H$37:H$48)+SUM(J$37:J$48)</f>
        <v>245</v>
      </c>
      <c r="E111" s="100">
        <f>SUM(L$37:L$48)+SUM(N$37:N$48)+SUM(P$37:P$48)+SUM(R$37:R$48)</f>
        <v>3412</v>
      </c>
      <c r="F111" s="100">
        <f>SUM(T$37:T$48)+SUM(V$37:V$48)+SUM(X$37:X$48)+SUM(Z$37:Z$48)</f>
        <v>2844</v>
      </c>
      <c r="G111" s="100">
        <f>SUM(AB$37:AB$48)+SUM(AD$37:AD$48)+SUM(AF$37:AF$48)+SUM(AH$37:AH$48)</f>
        <v>363</v>
      </c>
      <c r="H111" s="100">
        <f>SUM(AJ$37:AJ$48)+SUM(AL$37:AL$48)+SUM(AN$37:AN$48)+SUM(AP$37:AP$48)</f>
        <v>795</v>
      </c>
      <c r="I111" s="100">
        <f>SUM(AR$37:AR$48)+SUM(AT$37:AT$48)+SUM(AV$37:AV$48)+SUM(AX$37:AX$48)</f>
        <v>1131</v>
      </c>
      <c r="J111" s="100">
        <f>SUM(AZ$37:AZ$48)+SUM(BB$37:BB$48)+SUM(BD$37:BD$48)+SUM(BF$37:BF$48)</f>
        <v>310</v>
      </c>
      <c r="K111" s="100">
        <f>SUM(BH$37:BH$48)+SUM(BJ$37:BJ$48)+SUM(BL$37:BL$48)+SUM(BN$37:BN$48)</f>
        <v>343</v>
      </c>
      <c r="L111" s="100">
        <f>SUM(BP$37:BP$48)+SUM(BR$37:BR$48)+SUM(BT$37:BT$48)+SUM(BV$37:BV$48)</f>
        <v>564</v>
      </c>
      <c r="M111" s="100">
        <f>SUM(BX$37:BX$48)+SUM(BZ$37:BZ$48)+SUM(CB$37:CB$48)+SUM(CD$37:CD$48)</f>
        <v>357</v>
      </c>
      <c r="N111" s="100">
        <f>SUM(CF$37:CF$48)+SUM(CH$37:CH$48)+SUM(CJ$37:CJ$48)+SUM(CL$37:CL$48)</f>
        <v>1424</v>
      </c>
      <c r="O111" s="100">
        <f>SUM(CN$37:CN$48)+SUM(CP$37:CP$48)+SUM(CR$37:CR$48)+SUM(CT$37:CT$48)</f>
        <v>352</v>
      </c>
    </row>
    <row r="112" spans="2:99">
      <c r="C112" s="99" t="s">
        <v>129</v>
      </c>
      <c r="D112" s="100">
        <f>SUM(D$49:D$70)+SUM(F$49:F$70)+SUM(H$49:H$70)+SUM(J$49:J$70)</f>
        <v>1948</v>
      </c>
      <c r="E112" s="100">
        <f>SUM(L$49:L$70)+SUM(N$49:N$70)+SUM(P$49:P$70)+SUM(R$49:R$70)</f>
        <v>872</v>
      </c>
      <c r="F112" s="100">
        <f>SUM(T$49:T$70)+SUM(V$49:V$70)+SUM(X$49:X$70)+SUM(Z$49:Z$70)</f>
        <v>1782</v>
      </c>
      <c r="G112" s="100">
        <f>SUM(AB$49:AB$70)+SUM(AD$49:AD$70)+SUM(AF$49:AF$70)+SUM(AH$49:AH$70)</f>
        <v>1342</v>
      </c>
      <c r="H112" s="100">
        <f>SUM(AJ$49:AJ$70)+SUM(AL$49:AL$70)+SUM(AN$49:AN$70)+SUM(AP$49:AP$70)</f>
        <v>2501</v>
      </c>
      <c r="I112" s="100">
        <f>SUM(AR$49:AR$70)+SUM(AT$49:AT$70)+SUM(AV$49:AV$70)+SUM(AX$49:AX$70)</f>
        <v>1598</v>
      </c>
      <c r="J112" s="100">
        <f>SUM(AZ$49:AZ$70)+SUM(BB$49:BB$70)+SUM(BD$49:BD$70)+SUM(BF$49:BF$70)</f>
        <v>512</v>
      </c>
      <c r="K112" s="100">
        <f>SUM(BH$49:BH$70)+SUM(BJ$49:BJ$70)+SUM(BL$49:BL$70)+SUM(BN$49:BN$70)</f>
        <v>820</v>
      </c>
      <c r="L112" s="100">
        <f>SUM(BP$49:BP$70)+SUM(BR$49:BR$70)+SUM(BT$49:BT$70)+SUM(BV$49:BV$70)</f>
        <v>706</v>
      </c>
      <c r="M112" s="100">
        <f>SUM(BX$49:BX$70)+SUM(BZ$49:BZ$70)+SUM(CB$49:CB$70)+SUM(CD$49:CD$70)</f>
        <v>1603</v>
      </c>
      <c r="N112" s="100">
        <f>SUM(CF$49:CF$70)+SUM(CH$49:CH$70)+SUM(CJ$49:CJ$70)+SUM(CL$49:CL$70)</f>
        <v>2243</v>
      </c>
      <c r="O112" s="100">
        <f>SUM(CN$49:CN$70)+SUM(CP$49:CP$70)+SUM(CR$49:CR$70)+SUM(CT$49:CT$70)</f>
        <v>3469</v>
      </c>
    </row>
    <row r="113" spans="2:15">
      <c r="C113" s="99" t="s">
        <v>130</v>
      </c>
      <c r="D113" s="100">
        <f>SUM(D$71:D$86)+SUM(F$71:F$86)+SUM(H$71:H$86)+SUM(J$71:J$86)</f>
        <v>245</v>
      </c>
      <c r="E113" s="100">
        <f>SUM(L$71:L$86)+SUM(N$71:N$86)+SUM(P$71:P$86)+SUM(R$71:R$86)</f>
        <v>445</v>
      </c>
      <c r="F113" s="100">
        <f>SUM(T$71:T$86)+SUM(V$71:V$86)+SUM(X$71:X$86)+SUM(Z$71:Z$86)</f>
        <v>1397</v>
      </c>
      <c r="G113" s="100">
        <f>SUM(AB$71:AB$86)+SUM(AD$71:AD$86)+SUM(AF$71:AF$86)+SUM(AH$71:AH$86)</f>
        <v>1382</v>
      </c>
      <c r="H113" s="100">
        <f>SUM(AJ$71:AJ$86)+SUM(AL$71:AL$86)+SUM(AN$71:AN$86)+SUM(AP$71:AP$86)</f>
        <v>1348</v>
      </c>
      <c r="I113" s="100">
        <f>SUM(AR$71:AR$86)+SUM(AT$71:AT$86)+SUM(AV$71:AV$86)+SUM(AX$71:AX$86)</f>
        <v>3249</v>
      </c>
      <c r="J113" s="100">
        <f>SUM(AZ$71:AZ$86)+SUM(BB$71:BB$86)+SUM(BD$71:BD$86)+SUM(BF$71:BF$86)</f>
        <v>688</v>
      </c>
      <c r="K113" s="100">
        <f>SUM(BH$71:BH$86)+SUM(BJ$71:BJ$86)+SUM(BL$71:BL$86)+SUM(BN$71:BN$86)</f>
        <v>319</v>
      </c>
      <c r="L113" s="100">
        <f>SUM(BP$71:BP$86)+SUM(BR$71:BR$86)+SUM(BT$71:BT$86)+SUM(BV$71:BV$86)</f>
        <v>442</v>
      </c>
      <c r="M113" s="100">
        <f>SUM(BX$71:BX$86)+SUM(BZ$71:BZ$86)+SUM(CB$71:CB$86)+SUM(CD$71:CD$86)</f>
        <v>964</v>
      </c>
      <c r="N113" s="100">
        <f>SUM(CF$71:CF$86)+SUM(CH$71:CH$86)+SUM(CJ$71:CJ$86)+SUM(CL$71:CL$86)</f>
        <v>356</v>
      </c>
      <c r="O113" s="100">
        <f>SUM(CN$71:CN$86)+SUM(CP$71:CP$86)+SUM(CR$71:CR$86)+SUM(CT$71:CT$86)</f>
        <v>309</v>
      </c>
    </row>
    <row r="114" spans="2:15">
      <c r="C114" s="99" t="s">
        <v>131</v>
      </c>
      <c r="D114" s="100">
        <f>SUM(D$87:D$94)+SUM(F$87:F$94)+SUM(H$87:H$94)+SUM(J$87:J$94)</f>
        <v>614</v>
      </c>
      <c r="E114" s="100">
        <f>SUM(L$87:L$94)+SUM(N$87:N$94)+SUM(P$87:P$94)+SUM(R$87:R$94)</f>
        <v>96</v>
      </c>
      <c r="F114" s="100">
        <f>SUM(T$87:T$94)+SUM(V$87:V$94)+SUM(X$87:X$94)+SUM(Z$87:Z$94)</f>
        <v>273</v>
      </c>
      <c r="G114" s="100">
        <f>SUM(AB$87:AB$94)+SUM(AD$87:AD$94)+SUM(AF$87:AF$94)+SUM(AH$87:AH$94)</f>
        <v>524</v>
      </c>
      <c r="H114" s="100">
        <f>SUM(AJ$87:AJ$94)+SUM(AL$87:AL$94)+SUM(AN$87:AN$94)+SUM(AP$87:AP$94)</f>
        <v>466</v>
      </c>
      <c r="I114" s="100">
        <f>SUM(AR$87:AR$94)+SUM(AT$87:AT$94)+SUM(AV$87:AV$94)+SUM(AX$87:AX$94)</f>
        <v>242</v>
      </c>
      <c r="J114" s="100">
        <f>SUM(AZ$87:AZ$94)+SUM(BB$87:BB$94)+SUM(BD$87:BD$94)+SUM(BF$87:BF$94)</f>
        <v>201</v>
      </c>
      <c r="K114" s="100">
        <f>SUM(BH$87:BH$94)+SUM(BJ$87:BJ$94)+SUM(BL$87:BL$94)+SUM(BN$87:BN$94)</f>
        <v>242</v>
      </c>
      <c r="L114" s="100">
        <f>SUM(BP$87:BP$94)+SUM(BR$87:BR$94)+SUM(BT$87:BT$94)+SUM(BV$87:BV$94)</f>
        <v>1283</v>
      </c>
      <c r="M114" s="100">
        <f>SUM(BX$87:BX$94)+SUM(BZ$87:BZ$94)+SUM(CB$87:CB$94)+SUM(CD$87:CD$94)</f>
        <v>137</v>
      </c>
      <c r="N114" s="100">
        <f>SUM(CF$87:CF$94)+SUM(CH$87:CH$94)+SUM(CJ$87:CJ$94)+SUM(CL$87:CL$94)</f>
        <v>167</v>
      </c>
      <c r="O114" s="100">
        <f>SUM(CN$87:CN$94)+SUM(CP$87:CP$94)+SUM(CR$87:CR$94)+SUM(CT$87:CT$94)</f>
        <v>163</v>
      </c>
    </row>
    <row r="115" spans="2:15">
      <c r="C115" s="99" t="s">
        <v>132</v>
      </c>
      <c r="D115" s="100">
        <f>SUM(D$95:D$105)+SUM(F$95:F$105)+SUM(H$95:H$105)+SUM(J$95:J$105)</f>
        <v>730</v>
      </c>
      <c r="E115" s="100">
        <f>SUM(L$95:L$105)+SUM(N$95:N$105)+SUM(P$95:P$105)+SUM(R$95:R$105)</f>
        <v>250</v>
      </c>
      <c r="F115" s="100">
        <f>SUM(T$95:T$105)+SUM(V$95:V$105)+SUM(X$95:X$105)+SUM(Z$95:Z$105)</f>
        <v>300</v>
      </c>
      <c r="G115" s="100">
        <f>SUM(AB$95:AB$105)+SUM(AD$95:AD$105)+SUM(AF$95:AF$105)+SUM(AH$95:AH$105)</f>
        <v>1959</v>
      </c>
      <c r="H115" s="100">
        <f>SUM(AJ$95:AJ$105)+SUM(AL$95:AL$105)+SUM(AN$95:AN$105)+SUM(AP$95:AP$105)</f>
        <v>304</v>
      </c>
      <c r="I115" s="100">
        <f>SUM(AR$95:AR$105)+SUM(AT$95:AT$105)+SUM(AV$95:AV$105)+SUM(AX$95:AX$105)</f>
        <v>1086</v>
      </c>
      <c r="J115" s="100">
        <f>SUM(AZ$95:AZ$105)+SUM(BB$95:BB$105)+SUM(BD$95:BD$105)+SUM(BF$95:BF$105)</f>
        <v>923</v>
      </c>
      <c r="K115" s="100">
        <f>SUM(BH$95:BH$105)+SUM(BJ$95:BJ$105)+SUM(BL$95:BL$105)+SUM(BN$95:BN$105)</f>
        <v>237</v>
      </c>
      <c r="L115" s="100">
        <f>SUM(BP$95:BP$105)+SUM(BR$95:BR$105)+SUM(BT$95:BT$105)+SUM(BV$95:BV$105)</f>
        <v>666</v>
      </c>
      <c r="M115" s="100">
        <f>SUM(BX$95:BX$105)+SUM(BZ$95:BZ$105)+SUM(CB$95:CB$105)+SUM(CD$95:CD$105)</f>
        <v>375</v>
      </c>
      <c r="N115" s="100">
        <f>SUM(CF$95:CF$105)+SUM(CH$95:CH$105)+SUM(CJ$95:CJ$105)+SUM(CL$95:CL$105)</f>
        <v>2077</v>
      </c>
      <c r="O115" s="100">
        <f>SUM(CN$95:CN$105)+SUM(CP$95:CP$105)+SUM(CR$95:CR$105)+SUM(CT$95:CT$105)</f>
        <v>351</v>
      </c>
    </row>
    <row r="116" spans="2:15">
      <c r="C116" s="99" t="s">
        <v>278</v>
      </c>
      <c r="D116" s="100">
        <f t="shared" ref="D116:O116" si="0">SUM(D$109:D$115)</f>
        <v>7077</v>
      </c>
      <c r="E116" s="100">
        <f t="shared" si="0"/>
        <v>6023</v>
      </c>
      <c r="F116" s="100">
        <f t="shared" si="0"/>
        <v>9090</v>
      </c>
      <c r="G116" s="100">
        <f t="shared" si="0"/>
        <v>7227</v>
      </c>
      <c r="H116" s="100">
        <f t="shared" si="0"/>
        <v>7498</v>
      </c>
      <c r="I116" s="100">
        <f t="shared" si="0"/>
        <v>11124</v>
      </c>
      <c r="J116" s="100">
        <f t="shared" si="0"/>
        <v>3790</v>
      </c>
      <c r="K116" s="100">
        <f t="shared" si="0"/>
        <v>7789</v>
      </c>
      <c r="L116" s="100">
        <f t="shared" si="0"/>
        <v>6058</v>
      </c>
      <c r="M116" s="100">
        <f t="shared" si="0"/>
        <v>4920</v>
      </c>
      <c r="N116" s="100">
        <f t="shared" si="0"/>
        <v>7988</v>
      </c>
      <c r="O116" s="100">
        <f t="shared" si="0"/>
        <v>6125</v>
      </c>
    </row>
    <row r="118" spans="2:15">
      <c r="B118" s="103" t="s">
        <v>279</v>
      </c>
    </row>
    <row r="119" spans="2:15">
      <c r="C119" s="99" t="s">
        <v>277</v>
      </c>
      <c r="D119" s="99" t="s">
        <v>92</v>
      </c>
      <c r="E119" s="99" t="s">
        <v>93</v>
      </c>
      <c r="F119" s="99" t="s">
        <v>94</v>
      </c>
      <c r="G119" s="99" t="s">
        <v>95</v>
      </c>
      <c r="H119" s="99" t="s">
        <v>96</v>
      </c>
      <c r="I119" s="99" t="s">
        <v>97</v>
      </c>
      <c r="J119" s="99" t="s">
        <v>98</v>
      </c>
      <c r="K119" s="99" t="s">
        <v>99</v>
      </c>
      <c r="L119" s="99" t="s">
        <v>100</v>
      </c>
      <c r="M119" s="99" t="s">
        <v>101</v>
      </c>
      <c r="N119" s="99" t="s">
        <v>102</v>
      </c>
      <c r="O119" s="99" t="s">
        <v>103</v>
      </c>
    </row>
    <row r="120" spans="2:15">
      <c r="C120" s="99" t="s">
        <v>126</v>
      </c>
      <c r="D120" s="100">
        <f>D109*pricing!D6*2000</f>
        <v>4022306.8826255654</v>
      </c>
      <c r="E120" s="100">
        <f>E109*pricing!E6*2000</f>
        <v>2005029.4391785699</v>
      </c>
      <c r="F120" s="100">
        <f>F109*pricing!F6*2000</f>
        <v>3001722.3357519596</v>
      </c>
      <c r="G120" s="100">
        <f>G109*pricing!G6*2000</f>
        <v>4344364.3819339527</v>
      </c>
      <c r="H120" s="100">
        <f>H109*pricing!H6*2000</f>
        <v>1911866.3069692913</v>
      </c>
      <c r="I120" s="100">
        <f>I109*pricing!I6*2000</f>
        <v>5725670.6313295644</v>
      </c>
      <c r="J120" s="100">
        <f>J109*pricing!J6*2000</f>
        <v>2684960.6094012801</v>
      </c>
      <c r="K120" s="100">
        <f>K109*pricing!K6*2000</f>
        <v>1700314.2624281214</v>
      </c>
      <c r="L120" s="100">
        <f>L109*pricing!L6*2000</f>
        <v>2236748.480708315</v>
      </c>
      <c r="M120" s="100">
        <f>M109*pricing!M6*2000</f>
        <v>3267102.2956303721</v>
      </c>
      <c r="N120" s="100">
        <f>N109*pricing!N6*2000</f>
        <v>2122253.6921812794</v>
      </c>
      <c r="O120" s="100">
        <f>O109*pricing!O6*2000</f>
        <v>3042892.4582371311</v>
      </c>
    </row>
    <row r="121" spans="2:15">
      <c r="C121" s="99" t="s">
        <v>127</v>
      </c>
      <c r="D121" s="100">
        <f>D110*pricing!D7*2000</f>
        <v>7387786.8307952844</v>
      </c>
      <c r="E121" s="100">
        <f>E110*pricing!E7*2000</f>
        <v>3254517.8426133092</v>
      </c>
      <c r="F121" s="100">
        <f>F110*pricing!F7*2000</f>
        <v>5729031.3157373732</v>
      </c>
      <c r="G121" s="100">
        <f>G110*pricing!G7*2000</f>
        <v>3025960.0524682994</v>
      </c>
      <c r="H121" s="100">
        <f>H110*pricing!H7*2000</f>
        <v>6782056.5090097785</v>
      </c>
      <c r="I121" s="100">
        <f>I110*pricing!I7*2000</f>
        <v>6206502.1950579537</v>
      </c>
      <c r="J121" s="100">
        <f>J110*pricing!J7*2000</f>
        <v>3341860.2324727718</v>
      </c>
      <c r="K121" s="100">
        <f>K110*pricing!K7*2000</f>
        <v>13238068.956301797</v>
      </c>
      <c r="L121" s="100">
        <f>L110*pricing!L7*2000</f>
        <v>7194265.157051363</v>
      </c>
      <c r="M121" s="100">
        <f>M110*pricing!M7*2000</f>
        <v>3960785.9236451248</v>
      </c>
      <c r="N121" s="100">
        <f>N110*pricing!N7*2000</f>
        <v>5461159.9504354112</v>
      </c>
      <c r="O121" s="100">
        <f>O110*pricing!O7*2000</f>
        <v>4775971.3591518225</v>
      </c>
    </row>
    <row r="122" spans="2:15">
      <c r="C122" s="99" t="s">
        <v>128</v>
      </c>
      <c r="D122" s="100">
        <f>D111*pricing!D8*2000</f>
        <v>1757861.7686176104</v>
      </c>
      <c r="E122" s="100">
        <f>E111*pricing!E8*2000</f>
        <v>7057394.6731102811</v>
      </c>
      <c r="F122" s="100">
        <f>F111*pricing!F8*2000</f>
        <v>6329381.109251406</v>
      </c>
      <c r="G122" s="100">
        <f>G111*pricing!G8*2000</f>
        <v>2048098.4832473041</v>
      </c>
      <c r="H122" s="100">
        <f>H111*pricing!H8*2000</f>
        <v>3271145.4807864656</v>
      </c>
      <c r="I122" s="100">
        <f>I111*pricing!I8*2000</f>
        <v>3752952.2373739849</v>
      </c>
      <c r="J122" s="100">
        <f>J111*pricing!J8*2000</f>
        <v>1947546.0176976598</v>
      </c>
      <c r="K122" s="100">
        <f>K111*pricing!K8*2000</f>
        <v>2055312.6891595966</v>
      </c>
      <c r="L122" s="100">
        <f>L111*pricing!L8*2000</f>
        <v>2966782.918451448</v>
      </c>
      <c r="M122" s="100">
        <f>M111*pricing!M8*2000</f>
        <v>2088144.2267998878</v>
      </c>
      <c r="N122" s="100">
        <f>N111*pricing!N8*2000</f>
        <v>4572937.3690978335</v>
      </c>
      <c r="O122" s="100">
        <f>O111*pricing!O8*2000</f>
        <v>2100329.2517531118</v>
      </c>
    </row>
    <row r="123" spans="2:15">
      <c r="C123" s="99" t="s">
        <v>129</v>
      </c>
      <c r="D123" s="100">
        <f>D112*pricing!D9*2000</f>
        <v>7107647.9854553714</v>
      </c>
      <c r="E123" s="100">
        <f>E112*pricing!E9*2000</f>
        <v>4212005.031230554</v>
      </c>
      <c r="F123" s="100">
        <f>F112*pricing!F9*2000</f>
        <v>6303996.4990051202</v>
      </c>
      <c r="G123" s="100">
        <f>G112*pricing!G9*2000</f>
        <v>5158489.7205423787</v>
      </c>
      <c r="H123" s="100">
        <f>H112*pricing!H9*2000</f>
        <v>7241009.8903999031</v>
      </c>
      <c r="I123" s="100">
        <f>I112*pricing!I9*2000</f>
        <v>5881896.8558381917</v>
      </c>
      <c r="J123" s="100">
        <f>J112*pricing!J9*2000</f>
        <v>3322722.6567930356</v>
      </c>
      <c r="K123" s="100">
        <f>K112*pricing!K9*2000</f>
        <v>4155340.2743651588</v>
      </c>
      <c r="L123" s="100">
        <f>L112*pricing!L9*2000</f>
        <v>3691199.3071295954</v>
      </c>
      <c r="M123" s="100">
        <f>M112*pricing!M9*2000</f>
        <v>5862161.2278021313</v>
      </c>
      <c r="N123" s="100">
        <f>N112*pricing!N9*2000</f>
        <v>7035645.4655140163</v>
      </c>
      <c r="O123" s="100">
        <f>O112*pricing!O9*2000</f>
        <v>9518706.9029768072</v>
      </c>
    </row>
    <row r="124" spans="2:15">
      <c r="C124" s="99" t="s">
        <v>130</v>
      </c>
      <c r="D124" s="100">
        <f>D113*pricing!D10*2000</f>
        <v>1705612.8430897682</v>
      </c>
      <c r="E124" s="100">
        <f>E113*pricing!E10*2000</f>
        <v>2190227.4273690907</v>
      </c>
      <c r="F124" s="100">
        <f>F113*pricing!F10*2000</f>
        <v>4026403.9655719395</v>
      </c>
      <c r="G124" s="100">
        <f>G113*pricing!G10*2000</f>
        <v>4399611.0469012661</v>
      </c>
      <c r="H124" s="100">
        <f>H113*pricing!H10*2000</f>
        <v>4258756.2177677276</v>
      </c>
      <c r="I124" s="100">
        <f>I113*pricing!I10*2000</f>
        <v>6567196.5590733988</v>
      </c>
      <c r="J124" s="100">
        <f>J113*pricing!J10*2000</f>
        <v>2741359.5029517929</v>
      </c>
      <c r="K124" s="100">
        <f>K113*pricing!K10*2000</f>
        <v>1961523.8307398553</v>
      </c>
      <c r="L124" s="100">
        <f>L113*pricing!L10*2000</f>
        <v>2066295.8886740231</v>
      </c>
      <c r="M124" s="100">
        <f>M113*pricing!M10*2000</f>
        <v>3618744.5974305524</v>
      </c>
      <c r="N124" s="100">
        <f>N113*pricing!N10*2000</f>
        <v>2233913.080387204</v>
      </c>
      <c r="O124" s="100">
        <f>O113*pricing!O10*2000</f>
        <v>1874757.443579233</v>
      </c>
    </row>
    <row r="125" spans="2:15">
      <c r="C125" s="99" t="s">
        <v>131</v>
      </c>
      <c r="D125" s="100">
        <f>D114*pricing!D11*2000</f>
        <v>2043832.2640734329</v>
      </c>
      <c r="E125" s="100">
        <f>E114*pricing!E11*2000</f>
        <v>681260.90566707286</v>
      </c>
      <c r="F125" s="100">
        <f>F114*pricing!F11*2000</f>
        <v>1368760.3848668032</v>
      </c>
      <c r="G125" s="100">
        <f>G114*pricing!G11*2000</f>
        <v>1998094.766200301</v>
      </c>
      <c r="H125" s="100">
        <f>H114*pricing!H11*2000</f>
        <v>1850529.948921235</v>
      </c>
      <c r="I125" s="100">
        <f>I114*pricing!I11*2000</f>
        <v>1274673.6392036797</v>
      </c>
      <c r="J125" s="100">
        <f>J114*pricing!J11*2000</f>
        <v>1215974.601161402</v>
      </c>
      <c r="K125" s="100">
        <f>K114*pricing!K11*2000</f>
        <v>1371889.1138784245</v>
      </c>
      <c r="L125" s="100">
        <f>L114*pricing!L11*2000</f>
        <v>3210417.0659064529</v>
      </c>
      <c r="M125" s="100">
        <f>M114*pricing!M11*2000</f>
        <v>916991.82353801222</v>
      </c>
      <c r="N125" s="100">
        <f>N114*pricing!N11*2000</f>
        <v>1115008.8149278199</v>
      </c>
      <c r="O125" s="100">
        <f>O114*pricing!O11*2000</f>
        <v>998735.25816043175</v>
      </c>
    </row>
    <row r="126" spans="2:15">
      <c r="C126" s="99" t="s">
        <v>132</v>
      </c>
      <c r="D126" s="100">
        <f>D115*pricing!D12*2000</f>
        <v>2840292.4363931473</v>
      </c>
      <c r="E126" s="100">
        <f>E115*pricing!E12*2000</f>
        <v>1602524.7823971626</v>
      </c>
      <c r="F126" s="100">
        <f>F115*pricing!F12*2000</f>
        <v>1719453.2280816813</v>
      </c>
      <c r="G126" s="100">
        <f>G115*pricing!G12*2000</f>
        <v>4347775.1958766198</v>
      </c>
      <c r="H126" s="100">
        <f>H115*pricing!H12*2000</f>
        <v>1760259.7369014134</v>
      </c>
      <c r="I126" s="100">
        <f>I115*pricing!I12*2000</f>
        <v>3342918.937728487</v>
      </c>
      <c r="J126" s="100">
        <f>J115*pricing!J12*2000</f>
        <v>3133641.9739491828</v>
      </c>
      <c r="K126" s="100">
        <f>K115*pricing!K12*2000</f>
        <v>1482648.5421058044</v>
      </c>
      <c r="L126" s="100">
        <f>L115*pricing!L12*2000</f>
        <v>2550613.2926560673</v>
      </c>
      <c r="M126" s="100">
        <f>M115*pricing!M12*2000</f>
        <v>2065521.5666390369</v>
      </c>
      <c r="N126" s="100">
        <f>N115*pricing!N12*2000</f>
        <v>4802286.8139971336</v>
      </c>
      <c r="O126" s="100">
        <f>O115*pricing!O12*2000</f>
        <v>1879955.3027875703</v>
      </c>
    </row>
    <row r="127" spans="2:15">
      <c r="C127" s="99" t="s">
        <v>278</v>
      </c>
      <c r="D127" s="100">
        <f t="shared" ref="D127:O127" si="1">SUM(D$120:D$126)</f>
        <v>26865341.01105018</v>
      </c>
      <c r="E127" s="100">
        <f t="shared" si="1"/>
        <v>21002960.101566043</v>
      </c>
      <c r="F127" s="100">
        <f t="shared" si="1"/>
        <v>28478748.838266283</v>
      </c>
      <c r="G127" s="100">
        <f t="shared" si="1"/>
        <v>25322393.647170123</v>
      </c>
      <c r="H127" s="100">
        <f t="shared" si="1"/>
        <v>27075624.090755813</v>
      </c>
      <c r="I127" s="100">
        <f t="shared" si="1"/>
        <v>32751811.055605259</v>
      </c>
      <c r="J127" s="100">
        <f t="shared" si="1"/>
        <v>18388065.594427124</v>
      </c>
      <c r="K127" s="100">
        <f t="shared" si="1"/>
        <v>25965097.668978758</v>
      </c>
      <c r="L127" s="100">
        <f t="shared" si="1"/>
        <v>23916322.110577267</v>
      </c>
      <c r="M127" s="100">
        <f t="shared" si="1"/>
        <v>21779451.661485117</v>
      </c>
      <c r="N127" s="100">
        <f t="shared" si="1"/>
        <v>27343205.1865407</v>
      </c>
      <c r="O127" s="100">
        <f t="shared" si="1"/>
        <v>24191347.97664611</v>
      </c>
    </row>
    <row r="129" spans="2:15">
      <c r="B129" s="103" t="s">
        <v>280</v>
      </c>
    </row>
    <row r="130" spans="2:15">
      <c r="C130" s="105" t="s">
        <v>277</v>
      </c>
      <c r="D130" s="105" t="s">
        <v>92</v>
      </c>
      <c r="E130" s="105" t="s">
        <v>93</v>
      </c>
      <c r="F130" s="105" t="s">
        <v>94</v>
      </c>
      <c r="G130" s="105" t="s">
        <v>95</v>
      </c>
      <c r="H130" s="105" t="s">
        <v>96</v>
      </c>
      <c r="I130" s="105" t="s">
        <v>97</v>
      </c>
      <c r="J130" s="105" t="s">
        <v>98</v>
      </c>
      <c r="K130" s="105" t="s">
        <v>99</v>
      </c>
      <c r="L130" s="105" t="s">
        <v>100</v>
      </c>
      <c r="M130" s="105" t="s">
        <v>101</v>
      </c>
      <c r="N130" s="105" t="s">
        <v>102</v>
      </c>
      <c r="O130" s="105" t="s">
        <v>103</v>
      </c>
    </row>
    <row r="131" spans="2:15">
      <c r="C131" s="105" t="s">
        <v>126</v>
      </c>
      <c r="D131" s="106">
        <f>SUM(E$6:E$19)+SUM(G$6:G$19)+SUM(I$6:I$19)+SUM(K$6:K$19)</f>
        <v>618357.6</v>
      </c>
      <c r="E131" s="106">
        <f>SUM(M$6:M$19)+SUM(O$6:O$19)+SUM(Q$6:Q$19)+SUM(S$6:S$19)</f>
        <v>185280</v>
      </c>
      <c r="F131" s="106">
        <f>SUM(U$6:U$19)+SUM(W$6:W$19)+SUM(Y$6:Y$19)+SUM(AA$6:AA$19)</f>
        <v>449832</v>
      </c>
      <c r="G131" s="106">
        <f>SUM(AC$6:AC$19)+SUM(AE$6:AE$19)+SUM(AG$6:AG$19)+SUM(AI$6:AI$19)</f>
        <v>584910</v>
      </c>
      <c r="H131" s="106">
        <f>SUM(AK$6:AK$19)+SUM(AM$6:AM$19)+SUM(AO$6:AO$19)+SUM(AQ$6:AQ$19)</f>
        <v>152541.6</v>
      </c>
      <c r="I131" s="106">
        <f>SUM(AS$6:AS$19)+SUM(AU$6:AU$19)+SUM(AW$6:AW$19)+SUM(AY$6:AY$19)</f>
        <v>1154752.7999999998</v>
      </c>
      <c r="J131" s="106">
        <f>SUM(BA$6:BA$19)+SUM(BC$6:BC$19)+SUM(BE$6:BE$19)+SUM(BG$6:BG$19)</f>
        <v>332576.40000000002</v>
      </c>
      <c r="K131" s="106">
        <f>SUM(BI$6:BI$19)+SUM(BK$6:BK$19)+SUM(BM$6:BM$19)+SUM(BO$6:BO$19)</f>
        <v>126585.60000000001</v>
      </c>
      <c r="L131" s="106">
        <f>SUM(BQ$6:BQ$19)+SUM(BS$6:BS$19)+SUM(BU$6:BU$19)+SUM(BW$6:BW$19)</f>
        <v>191131.2</v>
      </c>
      <c r="M131" s="106">
        <f>SUM(BY$6:BY$19)+SUM(CA$6:CA$19)+SUM(CC$6:CC$19)+SUM(CE$6:CE$19)</f>
        <v>404515.2</v>
      </c>
      <c r="N131" s="106">
        <f>SUM(CG$6:CG$19)+SUM(CI$6:CI$19)+SUM(CK$6:CK$19)+SUM(CM$6:CM$19)</f>
        <v>193491.6</v>
      </c>
      <c r="O131" s="106">
        <f>SUM(CO$6:CO$19)+SUM(CQ$6:CQ$19)+SUM(CS$6:CS$19)+SUM(CU$6:CU$19)</f>
        <v>317090.39999999997</v>
      </c>
    </row>
    <row r="132" spans="2:15">
      <c r="C132" s="105" t="s">
        <v>127</v>
      </c>
      <c r="D132" s="106">
        <f>SUM(E$20:E$36)+SUM(G$20:G$36)+SUM(I$20:I$36)+SUM(K$20:K$36)</f>
        <v>873966</v>
      </c>
      <c r="E132" s="106">
        <f>SUM(M$20:M$36)+SUM(O$20:O$36)+SUM(Q$20:Q$36)+SUM(S$20:S$36)</f>
        <v>247091.99999999997</v>
      </c>
      <c r="F132" s="106">
        <f>SUM(U$20:U$36)+SUM(W$20:W$36)+SUM(Y$20:Y$36)+SUM(AA$20:AA$36)</f>
        <v>682972.8</v>
      </c>
      <c r="G132" s="106">
        <f>SUM(AC$20:AC$36)+SUM(AE$20:AE$36)+SUM(AG$20:AG$36)+SUM(AI$20:AI$36)</f>
        <v>208953.59999999998</v>
      </c>
      <c r="H132" s="106">
        <f>SUM(AK$20:AK$36)+SUM(AM$20:AM$36)+SUM(AO$20:AO$36)+SUM(AQ$20:AQ$36)</f>
        <v>755799.60000000009</v>
      </c>
      <c r="I132" s="106">
        <f>SUM(AS$20:AS$36)+SUM(AU$20:AU$36)+SUM(AW$20:AW$36)+SUM(AY$20:AY$36)</f>
        <v>646125.59999999986</v>
      </c>
      <c r="J132" s="106">
        <f>SUM(BA$20:BA$36)+SUM(BC$20:BC$36)+SUM(BE$20:BE$36)+SUM(BG$20:BG$36)</f>
        <v>212419.20000000001</v>
      </c>
      <c r="K132" s="106">
        <f>SUM(BI$20:BI$36)+SUM(BK$20:BK$36)+SUM(BM$20:BM$36)+SUM(BO$20:BO$36)</f>
        <v>2359410</v>
      </c>
      <c r="L132" s="106">
        <f>SUM(BQ$20:BQ$36)+SUM(BS$20:BS$36)+SUM(BU$20:BU$36)+SUM(BW$20:BW$36)</f>
        <v>861334.79999999981</v>
      </c>
      <c r="M132" s="106">
        <f>SUM(BY$20:BY$36)+SUM(CA$20:CA$36)+SUM(CC$20:CC$36)+SUM(CE$20:CE$36)</f>
        <v>288351.59999999998</v>
      </c>
      <c r="N132" s="106">
        <f>SUM(CG$20:CG$36)+SUM(CI$20:CI$36)+SUM(CK$20:CK$36)+SUM(CM$20:CM$36)</f>
        <v>566760</v>
      </c>
      <c r="O132" s="106">
        <f>SUM(CO$20:CO$36)+SUM(CQ$20:CQ$36)+SUM(CS$20:CS$36)+SUM(CU$20:CU$36)</f>
        <v>365374.8</v>
      </c>
    </row>
    <row r="133" spans="2:15">
      <c r="C133" s="105" t="s">
        <v>128</v>
      </c>
      <c r="D133" s="106">
        <f>SUM(E$37:E$48)+SUM(G$37:G$48)+SUM(I$37:I$48)+SUM(K$37:K$48)</f>
        <v>256434</v>
      </c>
      <c r="E133" s="106">
        <f>SUM(M$37:M$48)+SUM(O$37:O$48)+SUM(Q$37:Q$48)+SUM(S$37:S$48)</f>
        <v>3554540.4</v>
      </c>
      <c r="F133" s="106">
        <f>SUM(U$37:U$48)+SUM(W$37:W$48)+SUM(Y$37:Y$48)+SUM(AA$37:AA$48)</f>
        <v>2958531.6000000006</v>
      </c>
      <c r="G133" s="106">
        <f>SUM(AC$37:AC$48)+SUM(AE$37:AE$48)+SUM(AG$37:AG$48)+SUM(AI$37:AI$48)</f>
        <v>379481.99999999994</v>
      </c>
      <c r="H133" s="106">
        <f>SUM(AK$37:AK$48)+SUM(AM$37:AM$48)+SUM(AO$37:AO$48)+SUM(AQ$37:AQ$48)</f>
        <v>832768.79999999993</v>
      </c>
      <c r="I133" s="106">
        <f>SUM(AS$37:AS$48)+SUM(AU$37:AU$48)+SUM(AW$37:AW$48)+SUM(AY$37:AY$48)</f>
        <v>1183436.3999999999</v>
      </c>
      <c r="J133" s="106">
        <f>SUM(BA$37:BA$48)+SUM(BC$37:BC$48)+SUM(BE$37:BE$48)+SUM(BG$37:BG$48)</f>
        <v>325291.19999999995</v>
      </c>
      <c r="K133" s="106">
        <f>SUM(BI$37:BI$48)+SUM(BK$37:BK$48)+SUM(BM$37:BM$48)+SUM(BO$37:BO$48)</f>
        <v>360267.6</v>
      </c>
      <c r="L133" s="106">
        <f>SUM(BQ$37:BQ$48)+SUM(BS$37:BS$48)+SUM(BU$37:BU$48)+SUM(BW$37:BW$48)</f>
        <v>591391.19999999995</v>
      </c>
      <c r="M133" s="106">
        <f>SUM(BY$37:BY$48)+SUM(CA$37:CA$48)+SUM(CC$37:CC$48)+SUM(CE$37:CE$48)</f>
        <v>373873.2</v>
      </c>
      <c r="N133" s="106">
        <f>SUM(CG$37:CG$48)+SUM(CI$37:CI$48)+SUM(CK$37:CK$48)+SUM(CM$37:CM$48)</f>
        <v>1494286.8</v>
      </c>
      <c r="O133" s="106">
        <f>SUM(CO$37:CO$48)+SUM(CQ$37:CQ$48)+SUM(CS$37:CS$48)+SUM(CU$37:CU$48)</f>
        <v>370789.2</v>
      </c>
    </row>
    <row r="134" spans="2:15">
      <c r="C134" s="105" t="s">
        <v>129</v>
      </c>
      <c r="D134" s="106">
        <f>SUM(E$49:E$70)+SUM(G$49:G$70)+SUM(I$49:I$70)+SUM(K$49:K$70)</f>
        <v>1645140</v>
      </c>
      <c r="E134" s="106">
        <f>SUM(M$49:M$70)+SUM(O$49:O$70)+SUM(Q$49:Q$70)+SUM(S$49:S$70)</f>
        <v>733830</v>
      </c>
      <c r="F134" s="106">
        <f>SUM(U$49:U$70)+SUM(W$49:W$70)+SUM(Y$49:Y$70)+SUM(AA$49:AA$70)</f>
        <v>1501471.2</v>
      </c>
      <c r="G134" s="106">
        <f>SUM(AC$49:AC$70)+SUM(AE$49:AE$70)+SUM(AG$49:AG$70)+SUM(AI$49:AI$70)</f>
        <v>1123208.3999999999</v>
      </c>
      <c r="H134" s="106">
        <f>SUM(AK$49:AK$70)+SUM(AM$49:AM$70)+SUM(AO$49:AO$70)+SUM(AQ$49:AQ$70)</f>
        <v>2088232.8</v>
      </c>
      <c r="I134" s="106">
        <f>SUM(AS$49:AS$70)+SUM(AU$49:AU$70)+SUM(AW$49:AW$70)+SUM(AY$49:AY$70)</f>
        <v>1347742.8</v>
      </c>
      <c r="J134" s="106">
        <f>SUM(BA$49:BA$70)+SUM(BC$49:BC$70)+SUM(BE$49:BE$70)+SUM(BG$49:BG$70)</f>
        <v>434321.99999999994</v>
      </c>
      <c r="K134" s="106">
        <f>SUM(BI$49:BI$70)+SUM(BK$49:BK$70)+SUM(BM$49:BM$70)+SUM(BO$49:BO$70)</f>
        <v>695085.6</v>
      </c>
      <c r="L134" s="106">
        <f>SUM(BQ$49:BQ$70)+SUM(BS$49:BS$70)+SUM(BU$49:BU$70)+SUM(BW$49:BW$70)</f>
        <v>599504.4</v>
      </c>
      <c r="M134" s="106">
        <f>SUM(BY$49:BY$70)+SUM(CA$49:CA$70)+SUM(CC$49:CC$70)+SUM(CE$49:CE$70)</f>
        <v>1351412.4000000001</v>
      </c>
      <c r="N134" s="106">
        <f>SUM(CG$49:CG$70)+SUM(CI$49:CI$70)+SUM(CK$49:CK$70)+SUM(CM$49:CM$70)</f>
        <v>1890402</v>
      </c>
      <c r="O134" s="106">
        <f>SUM(CO$49:CO$70)+SUM(CQ$49:CQ$70)+SUM(CS$49:CS$70)+SUM(CU$49:CU$70)</f>
        <v>2920923.5999999996</v>
      </c>
    </row>
    <row r="135" spans="2:15">
      <c r="C135" s="105" t="s">
        <v>130</v>
      </c>
      <c r="D135" s="106">
        <f>SUM(E$71:E$86)+SUM(G$71:G$86)+SUM(I$71:I$86)+SUM(K$71:K$86)</f>
        <v>138723.6</v>
      </c>
      <c r="E135" s="106">
        <f>SUM(M$71:M$86)+SUM(O$71:O$86)+SUM(Q$71:Q$86)+SUM(S$71:S$86)</f>
        <v>247456.8</v>
      </c>
      <c r="F135" s="106">
        <f>SUM(U$71:U$86)+SUM(W$71:W$86)+SUM(Y$71:Y$86)+SUM(AA$71:AA$86)</f>
        <v>775106.39999999991</v>
      </c>
      <c r="G135" s="106">
        <f>SUM(AC$71:AC$86)+SUM(AE$71:AE$86)+SUM(AG$71:AG$86)+SUM(AI$71:AI$86)</f>
        <v>768057.60000000009</v>
      </c>
      <c r="H135" s="106">
        <f>SUM(AK$71:AK$86)+SUM(AM$71:AM$86)+SUM(AO$71:AO$86)+SUM(AQ$71:AQ$86)</f>
        <v>752440.8</v>
      </c>
      <c r="I135" s="106">
        <f>SUM(AS$71:AS$86)+SUM(AU$71:AU$86)+SUM(AW$71:AW$86)+SUM(AY$71:AY$86)</f>
        <v>1796296.7999999998</v>
      </c>
      <c r="J135" s="106">
        <f>SUM(BA$71:BA$86)+SUM(BC$71:BC$86)+SUM(BE$71:BE$86)+SUM(BG$71:BG$86)</f>
        <v>381106.79999999993</v>
      </c>
      <c r="K135" s="106">
        <f>SUM(BI$71:BI$86)+SUM(BK$71:BK$86)+SUM(BM$71:BM$86)+SUM(BO$71:BO$86)</f>
        <v>177267.60000000003</v>
      </c>
      <c r="L135" s="106">
        <f>SUM(BQ$71:BQ$86)+SUM(BS$71:BS$86)+SUM(BU$71:BU$86)+SUM(BW$71:BW$86)</f>
        <v>246728.39999999997</v>
      </c>
      <c r="M135" s="106">
        <f>SUM(BY$71:BY$86)+SUM(CA$71:CA$86)+SUM(CC$71:CC$86)+SUM(CE$71:CE$86)</f>
        <v>534852</v>
      </c>
      <c r="N135" s="106">
        <f>SUM(CG$71:CG$86)+SUM(CI$71:CI$86)+SUM(CK$71:CK$86)+SUM(CM$71:CM$86)</f>
        <v>197756.39999999997</v>
      </c>
      <c r="O135" s="106">
        <f>SUM(CO$71:CO$86)+SUM(CQ$71:CQ$86)+SUM(CS$71:CS$86)+SUM(CU$71:CU$86)</f>
        <v>172101.59999999998</v>
      </c>
    </row>
    <row r="136" spans="2:15">
      <c r="C136" s="105" t="s">
        <v>131</v>
      </c>
      <c r="D136" s="106">
        <f>SUM(E$87:E$94)+SUM(G$87:G$94)+SUM(I$87:I$94)+SUM(K$87:K$94)</f>
        <v>1249800</v>
      </c>
      <c r="E136" s="106">
        <f>SUM(M$87:M$94)+SUM(O$87:O$94)+SUM(Q$87:Q$94)+SUM(S$87:S$94)</f>
        <v>195926.39999999997</v>
      </c>
      <c r="F136" s="106">
        <f>SUM(U$87:U$94)+SUM(W$87:W$94)+SUM(Y$87:Y$94)+SUM(AA$87:AA$94)</f>
        <v>554410.79999999993</v>
      </c>
      <c r="G136" s="106">
        <f>SUM(AC$87:AC$94)+SUM(AE$87:AE$94)+SUM(AG$87:AG$94)+SUM(AI$87:AI$94)</f>
        <v>1064762.3999999999</v>
      </c>
      <c r="H136" s="106">
        <f>SUM(AK$87:AK$94)+SUM(AM$87:AM$94)+SUM(AO$87:AO$94)+SUM(AQ$87:AQ$94)</f>
        <v>945530.39999999991</v>
      </c>
      <c r="I136" s="106">
        <f>SUM(AS$87:AS$94)+SUM(AU$87:AU$94)+SUM(AW$87:AW$94)+SUM(AY$87:AY$94)</f>
        <v>492504</v>
      </c>
      <c r="J136" s="106">
        <f>SUM(BA$87:BA$94)+SUM(BC$87:BC$94)+SUM(BE$87:BE$94)+SUM(BG$87:BG$94)</f>
        <v>408209.99999999994</v>
      </c>
      <c r="K136" s="106">
        <f>SUM(BI$87:BI$94)+SUM(BK$87:BK$94)+SUM(BM$87:BM$94)+SUM(BO$87:BO$94)</f>
        <v>493227.6</v>
      </c>
      <c r="L136" s="106">
        <f>SUM(BQ$87:BQ$94)+SUM(BS$87:BS$94)+SUM(BU$87:BU$94)+SUM(BW$87:BW$94)</f>
        <v>2600190</v>
      </c>
      <c r="M136" s="106">
        <f>SUM(BY$87:BY$94)+SUM(CA$87:CA$94)+SUM(CC$87:CC$94)+SUM(CE$87:CE$94)</f>
        <v>278694</v>
      </c>
      <c r="N136" s="106">
        <f>SUM(CG$87:CG$94)+SUM(CI$87:CI$94)+SUM(CK$87:CK$94)+SUM(CM$87:CM$94)</f>
        <v>337840.8</v>
      </c>
      <c r="O136" s="106">
        <f>SUM(CO$87:CO$94)+SUM(CQ$87:CQ$94)+SUM(CS$87:CS$94)+SUM(CU$87:CU$94)</f>
        <v>330775.2</v>
      </c>
    </row>
    <row r="137" spans="2:15">
      <c r="C137" s="105" t="s">
        <v>132</v>
      </c>
      <c r="D137" s="106">
        <f>SUM(E$95:E$105)+SUM(G$95:G$105)+SUM(I$95:I$105)+SUM(K$95:K$105)</f>
        <v>1372370.4</v>
      </c>
      <c r="E137" s="106">
        <f>SUM(M$95:M$105)+SUM(O$95:O$105)+SUM(Q$95:Q$105)+SUM(S$95:S$105)</f>
        <v>483372</v>
      </c>
      <c r="F137" s="106">
        <f>SUM(U$95:U$105)+SUM(W$95:W$105)+SUM(Y$95:Y$105)+SUM(AA$95:AA$105)</f>
        <v>575374.79999999993</v>
      </c>
      <c r="G137" s="106">
        <f>SUM(AC$95:AC$105)+SUM(AE$95:AE$105)+SUM(AG$95:AG$105)+SUM(AI$95:AI$105)</f>
        <v>3562166.3999999994</v>
      </c>
      <c r="H137" s="106">
        <f>SUM(AK$95:AK$105)+SUM(AM$95:AM$105)+SUM(AO$95:AO$105)+SUM(AQ$95:AQ$105)</f>
        <v>577881.59999999998</v>
      </c>
      <c r="I137" s="106">
        <f>SUM(AS$95:AS$105)+SUM(AU$95:AU$105)+SUM(AW$95:AW$105)+SUM(AY$95:AY$105)</f>
        <v>2016818.4</v>
      </c>
      <c r="J137" s="106">
        <f>SUM(BA$95:BA$105)+SUM(BC$95:BC$105)+SUM(BE$95:BE$105)+SUM(BG$95:BG$105)</f>
        <v>1712260.7999999998</v>
      </c>
      <c r="K137" s="106">
        <f>SUM(BI$95:BI$105)+SUM(BK$95:BK$105)+SUM(BM$95:BM$105)+SUM(BO$95:BO$105)</f>
        <v>453438</v>
      </c>
      <c r="L137" s="106">
        <f>SUM(BQ$95:BQ$105)+SUM(BS$95:BS$105)+SUM(BU$95:BU$105)+SUM(BW$95:BW$105)</f>
        <v>1254699.5999999999</v>
      </c>
      <c r="M137" s="106">
        <f>SUM(BY$95:BY$105)+SUM(CA$95:CA$105)+SUM(CC$95:CC$105)+SUM(CE$95:CE$105)</f>
        <v>712430.4</v>
      </c>
      <c r="N137" s="106">
        <f>SUM(CG$95:CG$105)+SUM(CI$95:CI$105)+SUM(CK$95:CK$105)+SUM(CM$95:CM$105)</f>
        <v>3765438</v>
      </c>
      <c r="O137" s="106">
        <f>SUM(CO$95:CO$105)+SUM(CQ$95:CQ$105)+SUM(CS$95:CS$105)+SUM(CU$95:CU$105)</f>
        <v>666124.79999999993</v>
      </c>
    </row>
    <row r="138" spans="2:15">
      <c r="C138" s="105" t="s">
        <v>278</v>
      </c>
      <c r="D138" s="100">
        <f t="shared" ref="D138:O138" si="2">SUM(D$131:D$137)</f>
        <v>6154791.5999999996</v>
      </c>
      <c r="E138" s="100">
        <f t="shared" si="2"/>
        <v>5647497.6000000006</v>
      </c>
      <c r="F138" s="100">
        <f t="shared" si="2"/>
        <v>7497699.5999999996</v>
      </c>
      <c r="G138" s="100">
        <f t="shared" si="2"/>
        <v>7691540.3999999994</v>
      </c>
      <c r="H138" s="100">
        <f t="shared" si="2"/>
        <v>6105195.5999999996</v>
      </c>
      <c r="I138" s="100">
        <f t="shared" si="2"/>
        <v>8637676.7999999989</v>
      </c>
      <c r="J138" s="100">
        <f t="shared" si="2"/>
        <v>3806186.4</v>
      </c>
      <c r="K138" s="100">
        <f t="shared" si="2"/>
        <v>4665282</v>
      </c>
      <c r="L138" s="100">
        <f t="shared" si="2"/>
        <v>6344979.5999999996</v>
      </c>
      <c r="M138" s="100">
        <f t="shared" si="2"/>
        <v>3944128.8000000003</v>
      </c>
      <c r="N138" s="100">
        <f t="shared" si="2"/>
        <v>8445975.5999999996</v>
      </c>
      <c r="O138" s="100">
        <f t="shared" si="2"/>
        <v>5143179.5999999996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38"/>
  <sheetViews>
    <sheetView workbookViewId="0"/>
  </sheetViews>
  <sheetFormatPr baseColWidth="10" defaultColWidth="8.83203125" defaultRowHeight="12" x14ac:dyDescent="0"/>
  <cols>
    <col min="1" max="16384" width="8.83203125" style="100"/>
  </cols>
  <sheetData>
    <row r="2" spans="1:99">
      <c r="B2" s="102" t="s">
        <v>272</v>
      </c>
    </row>
    <row r="3" spans="1:99">
      <c r="B3" s="103" t="s">
        <v>282</v>
      </c>
    </row>
    <row r="4" spans="1:99">
      <c r="A4" s="101"/>
      <c r="B4" s="101"/>
      <c r="C4" s="99" t="s">
        <v>274</v>
      </c>
      <c r="D4" s="99" t="s">
        <v>92</v>
      </c>
      <c r="E4" s="101"/>
      <c r="F4" s="101"/>
      <c r="G4" s="101"/>
      <c r="H4" s="101"/>
      <c r="I4" s="101"/>
      <c r="J4" s="101"/>
      <c r="K4" s="101"/>
      <c r="L4" s="99" t="s">
        <v>93</v>
      </c>
      <c r="M4" s="101"/>
      <c r="N4" s="101"/>
      <c r="O4" s="101"/>
      <c r="P4" s="101"/>
      <c r="Q4" s="101"/>
      <c r="R4" s="101"/>
      <c r="S4" s="101"/>
      <c r="T4" s="99" t="s">
        <v>94</v>
      </c>
      <c r="U4" s="101"/>
      <c r="V4" s="101"/>
      <c r="W4" s="101"/>
      <c r="X4" s="101"/>
      <c r="Y4" s="101"/>
      <c r="Z4" s="101"/>
      <c r="AA4" s="101"/>
      <c r="AB4" s="99" t="s">
        <v>95</v>
      </c>
      <c r="AC4" s="101"/>
      <c r="AD4" s="101"/>
      <c r="AE4" s="101"/>
      <c r="AF4" s="101"/>
      <c r="AG4" s="101"/>
      <c r="AH4" s="101"/>
      <c r="AI4" s="101"/>
      <c r="AJ4" s="99" t="s">
        <v>96</v>
      </c>
      <c r="AK4" s="101"/>
      <c r="AL4" s="101"/>
      <c r="AM4" s="101"/>
      <c r="AN4" s="101"/>
      <c r="AO4" s="101"/>
      <c r="AP4" s="101"/>
      <c r="AQ4" s="101"/>
      <c r="AR4" s="99" t="s">
        <v>97</v>
      </c>
      <c r="AS4" s="101"/>
      <c r="AT4" s="101"/>
      <c r="AU4" s="101"/>
      <c r="AV4" s="101"/>
      <c r="AW4" s="101"/>
      <c r="AX4" s="101"/>
      <c r="AY4" s="101"/>
      <c r="AZ4" s="99" t="s">
        <v>98</v>
      </c>
      <c r="BA4" s="101"/>
      <c r="BB4" s="101"/>
      <c r="BC4" s="101"/>
      <c r="BD4" s="101"/>
      <c r="BE4" s="101"/>
      <c r="BF4" s="101"/>
      <c r="BG4" s="101"/>
      <c r="BH4" s="99" t="s">
        <v>99</v>
      </c>
      <c r="BI4" s="101"/>
      <c r="BJ4" s="101"/>
      <c r="BK4" s="101"/>
      <c r="BL4" s="101"/>
      <c r="BM4" s="101"/>
      <c r="BN4" s="101"/>
      <c r="BO4" s="101"/>
      <c r="BP4" s="99" t="s">
        <v>100</v>
      </c>
      <c r="BQ4" s="101"/>
      <c r="BR4" s="101"/>
      <c r="BS4" s="101"/>
      <c r="BT4" s="101"/>
      <c r="BU4" s="101"/>
      <c r="BV4" s="101"/>
      <c r="BW4" s="101"/>
      <c r="BX4" s="99" t="s">
        <v>101</v>
      </c>
      <c r="BY4" s="101"/>
      <c r="BZ4" s="101"/>
      <c r="CA4" s="101"/>
      <c r="CB4" s="101"/>
      <c r="CC4" s="101"/>
      <c r="CD4" s="101"/>
      <c r="CE4" s="101"/>
      <c r="CF4" s="99" t="s">
        <v>102</v>
      </c>
      <c r="CG4" s="101"/>
      <c r="CH4" s="101"/>
      <c r="CI4" s="101"/>
      <c r="CJ4" s="101"/>
      <c r="CK4" s="101"/>
      <c r="CL4" s="101"/>
      <c r="CM4" s="101"/>
      <c r="CN4" s="99" t="s">
        <v>103</v>
      </c>
      <c r="CO4" s="101"/>
      <c r="CP4" s="101"/>
      <c r="CQ4" s="101"/>
      <c r="CR4" s="101"/>
      <c r="CS4" s="101"/>
      <c r="CT4" s="101"/>
      <c r="CU4" s="101"/>
    </row>
    <row r="5" spans="1:99">
      <c r="B5" s="99" t="s">
        <v>167</v>
      </c>
      <c r="C5" s="99" t="s">
        <v>275</v>
      </c>
      <c r="D5" s="99">
        <v>1</v>
      </c>
      <c r="E5" s="99"/>
      <c r="F5" s="99">
        <v>2</v>
      </c>
      <c r="G5" s="99"/>
      <c r="H5" s="99">
        <v>3</v>
      </c>
      <c r="I5" s="99"/>
      <c r="J5" s="99">
        <v>4</v>
      </c>
      <c r="K5" s="99"/>
      <c r="L5" s="99">
        <v>1</v>
      </c>
      <c r="M5" s="99"/>
      <c r="N5" s="99">
        <v>2</v>
      </c>
      <c r="O5" s="99"/>
      <c r="P5" s="99">
        <v>3</v>
      </c>
      <c r="Q5" s="99"/>
      <c r="R5" s="99">
        <v>4</v>
      </c>
      <c r="S5" s="99"/>
      <c r="T5" s="99">
        <v>1</v>
      </c>
      <c r="U5" s="99"/>
      <c r="V5" s="99">
        <v>2</v>
      </c>
      <c r="W5" s="99"/>
      <c r="X5" s="99">
        <v>3</v>
      </c>
      <c r="Y5" s="99"/>
      <c r="Z5" s="99">
        <v>4</v>
      </c>
      <c r="AA5" s="99"/>
      <c r="AB5" s="99">
        <v>1</v>
      </c>
      <c r="AC5" s="99"/>
      <c r="AD5" s="99">
        <v>2</v>
      </c>
      <c r="AE5" s="99"/>
      <c r="AF5" s="99">
        <v>3</v>
      </c>
      <c r="AG5" s="99"/>
      <c r="AH5" s="99">
        <v>4</v>
      </c>
      <c r="AI5" s="99"/>
      <c r="AJ5" s="99">
        <v>1</v>
      </c>
      <c r="AK5" s="99"/>
      <c r="AL5" s="99">
        <v>2</v>
      </c>
      <c r="AM5" s="99"/>
      <c r="AN5" s="99">
        <v>3</v>
      </c>
      <c r="AO5" s="99"/>
      <c r="AP5" s="99">
        <v>4</v>
      </c>
      <c r="AQ5" s="99"/>
      <c r="AR5" s="99">
        <v>1</v>
      </c>
      <c r="AS5" s="99"/>
      <c r="AT5" s="99">
        <v>2</v>
      </c>
      <c r="AU5" s="99"/>
      <c r="AV5" s="99">
        <v>3</v>
      </c>
      <c r="AW5" s="99"/>
      <c r="AX5" s="99">
        <v>4</v>
      </c>
      <c r="AY5" s="99"/>
      <c r="AZ5" s="99">
        <v>1</v>
      </c>
      <c r="BA5" s="99"/>
      <c r="BB5" s="99">
        <v>2</v>
      </c>
      <c r="BC5" s="99"/>
      <c r="BD5" s="99">
        <v>3</v>
      </c>
      <c r="BE5" s="99"/>
      <c r="BF5" s="99">
        <v>4</v>
      </c>
      <c r="BG5" s="99"/>
      <c r="BH5" s="99">
        <v>1</v>
      </c>
      <c r="BI5" s="99"/>
      <c r="BJ5" s="99">
        <v>2</v>
      </c>
      <c r="BK5" s="99"/>
      <c r="BL5" s="99">
        <v>3</v>
      </c>
      <c r="BM5" s="99"/>
      <c r="BN5" s="99">
        <v>4</v>
      </c>
      <c r="BO5" s="99"/>
      <c r="BP5" s="99">
        <v>1</v>
      </c>
      <c r="BQ5" s="99"/>
      <c r="BR5" s="99">
        <v>2</v>
      </c>
      <c r="BS5" s="99"/>
      <c r="BT5" s="99">
        <v>3</v>
      </c>
      <c r="BU5" s="99"/>
      <c r="BV5" s="99">
        <v>4</v>
      </c>
      <c r="BW5" s="99"/>
      <c r="BX5" s="99">
        <v>1</v>
      </c>
      <c r="BY5" s="99"/>
      <c r="BZ5" s="99">
        <v>2</v>
      </c>
      <c r="CA5" s="99"/>
      <c r="CB5" s="99">
        <v>3</v>
      </c>
      <c r="CC5" s="99"/>
      <c r="CD5" s="99">
        <v>4</v>
      </c>
      <c r="CE5" s="99"/>
      <c r="CF5" s="99">
        <v>1</v>
      </c>
      <c r="CG5" s="99"/>
      <c r="CH5" s="99">
        <v>2</v>
      </c>
      <c r="CI5" s="99"/>
      <c r="CJ5" s="99">
        <v>3</v>
      </c>
      <c r="CK5" s="99"/>
      <c r="CL5" s="99">
        <v>4</v>
      </c>
      <c r="CM5" s="99"/>
      <c r="CN5" s="99">
        <v>1</v>
      </c>
      <c r="CO5" s="99"/>
      <c r="CP5" s="99">
        <v>2</v>
      </c>
      <c r="CQ5" s="99"/>
      <c r="CR5" s="99">
        <v>3</v>
      </c>
      <c r="CS5" s="99"/>
      <c r="CT5" s="99">
        <v>4</v>
      </c>
      <c r="CU5" s="99"/>
    </row>
    <row r="6" spans="1:99">
      <c r="B6" s="99" t="s">
        <v>126</v>
      </c>
      <c r="C6" s="99" t="s">
        <v>172</v>
      </c>
      <c r="D6" s="100">
        <v>13</v>
      </c>
      <c r="E6" s="100">
        <v>7519.2</v>
      </c>
      <c r="F6" s="100">
        <v>13</v>
      </c>
      <c r="G6" s="100">
        <v>7519.2</v>
      </c>
      <c r="H6" s="100">
        <v>15</v>
      </c>
      <c r="I6" s="100">
        <v>8676</v>
      </c>
      <c r="J6" s="100">
        <v>9</v>
      </c>
      <c r="K6" s="100">
        <v>5205.5999999999995</v>
      </c>
      <c r="L6" s="100">
        <v>15</v>
      </c>
      <c r="M6" s="100">
        <v>8676</v>
      </c>
      <c r="N6" s="100">
        <v>19</v>
      </c>
      <c r="O6" s="100">
        <v>10989.6</v>
      </c>
      <c r="P6" s="100">
        <v>23</v>
      </c>
      <c r="Q6" s="100">
        <v>13303.199999999999</v>
      </c>
      <c r="R6" s="100">
        <v>18</v>
      </c>
      <c r="S6" s="100">
        <v>10411.199999999999</v>
      </c>
      <c r="T6" s="100">
        <v>32</v>
      </c>
      <c r="U6" s="100">
        <v>18508.8</v>
      </c>
      <c r="V6" s="100">
        <v>37</v>
      </c>
      <c r="W6" s="100">
        <v>21400.799999999999</v>
      </c>
      <c r="X6" s="100">
        <v>37</v>
      </c>
      <c r="Y6" s="100">
        <v>21400.799999999999</v>
      </c>
      <c r="Z6" s="100">
        <v>31</v>
      </c>
      <c r="AA6" s="100">
        <v>17930.399999999998</v>
      </c>
      <c r="AB6" s="100">
        <v>9</v>
      </c>
      <c r="AC6" s="100">
        <v>5205.5999999999995</v>
      </c>
      <c r="AD6" s="100">
        <v>7</v>
      </c>
      <c r="AE6" s="100">
        <v>4048.7999999999997</v>
      </c>
      <c r="AF6" s="100">
        <v>11</v>
      </c>
      <c r="AG6" s="100">
        <v>6362.4</v>
      </c>
      <c r="AH6" s="100">
        <v>8</v>
      </c>
      <c r="AI6" s="100">
        <v>4627.2</v>
      </c>
      <c r="AJ6" s="100">
        <v>10</v>
      </c>
      <c r="AK6" s="100">
        <v>5784</v>
      </c>
      <c r="AL6" s="100">
        <v>11</v>
      </c>
      <c r="AM6" s="100">
        <v>6362.4</v>
      </c>
      <c r="AN6" s="100">
        <v>14</v>
      </c>
      <c r="AO6" s="100">
        <v>8097.5999999999995</v>
      </c>
      <c r="AP6" s="100">
        <v>12</v>
      </c>
      <c r="AQ6" s="100">
        <v>6940.7999999999993</v>
      </c>
      <c r="AR6" s="100">
        <v>18</v>
      </c>
      <c r="AS6" s="100">
        <v>10411.199999999999</v>
      </c>
      <c r="AT6" s="100">
        <v>12</v>
      </c>
      <c r="AU6" s="100">
        <v>6940.7999999999993</v>
      </c>
      <c r="AV6" s="100">
        <v>13</v>
      </c>
      <c r="AW6" s="100">
        <v>7519.2</v>
      </c>
      <c r="AX6" s="100">
        <v>14</v>
      </c>
      <c r="AY6" s="100">
        <v>8097.5999999999995</v>
      </c>
      <c r="AZ6" s="100">
        <v>44</v>
      </c>
      <c r="BA6" s="100">
        <v>25449.599999999999</v>
      </c>
      <c r="BB6" s="100">
        <v>27</v>
      </c>
      <c r="BC6" s="100">
        <v>15616.8</v>
      </c>
      <c r="BD6" s="100">
        <v>28</v>
      </c>
      <c r="BE6" s="100">
        <v>16195.199999999999</v>
      </c>
      <c r="BF6" s="100">
        <v>44</v>
      </c>
      <c r="BG6" s="100">
        <v>25449.599999999999</v>
      </c>
      <c r="BH6" s="100">
        <v>12</v>
      </c>
      <c r="BI6" s="100">
        <v>6940.7999999999993</v>
      </c>
      <c r="BJ6" s="100">
        <v>12</v>
      </c>
      <c r="BK6" s="100">
        <v>6940.7999999999993</v>
      </c>
      <c r="BL6" s="100">
        <v>11</v>
      </c>
      <c r="BM6" s="100">
        <v>6362.4</v>
      </c>
      <c r="BN6" s="100">
        <v>8</v>
      </c>
      <c r="BO6" s="100">
        <v>4627.2</v>
      </c>
      <c r="BP6" s="100">
        <v>15</v>
      </c>
      <c r="BQ6" s="100">
        <v>8676</v>
      </c>
      <c r="BR6" s="100">
        <v>11</v>
      </c>
      <c r="BS6" s="100">
        <v>6362.4</v>
      </c>
      <c r="BT6" s="100">
        <v>8</v>
      </c>
      <c r="BU6" s="100">
        <v>4627.2</v>
      </c>
      <c r="BV6" s="100">
        <v>15</v>
      </c>
      <c r="BW6" s="100">
        <v>8676</v>
      </c>
      <c r="BX6" s="100">
        <v>25</v>
      </c>
      <c r="BY6" s="100">
        <v>14460</v>
      </c>
      <c r="BZ6" s="100">
        <v>46</v>
      </c>
      <c r="CA6" s="100">
        <v>26606.399999999998</v>
      </c>
      <c r="CB6" s="100">
        <v>39</v>
      </c>
      <c r="CC6" s="100">
        <v>22557.599999999999</v>
      </c>
      <c r="CD6" s="100">
        <v>31</v>
      </c>
      <c r="CE6" s="100">
        <v>17930.399999999998</v>
      </c>
      <c r="CF6" s="100">
        <v>48</v>
      </c>
      <c r="CG6" s="100">
        <v>27763.199999999997</v>
      </c>
      <c r="CH6" s="100">
        <v>43</v>
      </c>
      <c r="CI6" s="100">
        <v>24871.200000000001</v>
      </c>
      <c r="CJ6" s="100">
        <v>44</v>
      </c>
      <c r="CK6" s="100">
        <v>25449.599999999999</v>
      </c>
      <c r="CL6" s="100">
        <v>37</v>
      </c>
      <c r="CM6" s="100">
        <v>21400.799999999999</v>
      </c>
      <c r="CN6" s="100">
        <v>13</v>
      </c>
      <c r="CO6" s="100">
        <v>7519.2</v>
      </c>
      <c r="CP6" s="100">
        <v>13</v>
      </c>
      <c r="CQ6" s="100">
        <v>7519.2</v>
      </c>
      <c r="CR6" s="100">
        <v>12</v>
      </c>
      <c r="CS6" s="100">
        <v>6940.7999999999993</v>
      </c>
      <c r="CT6" s="100">
        <v>13</v>
      </c>
      <c r="CU6" s="100">
        <v>7519.2</v>
      </c>
    </row>
    <row r="7" spans="1:99">
      <c r="C7" s="99" t="s">
        <v>173</v>
      </c>
      <c r="D7" s="100">
        <v>12</v>
      </c>
      <c r="E7" s="100">
        <v>9460.7999999999993</v>
      </c>
      <c r="F7" s="100">
        <v>15</v>
      </c>
      <c r="G7" s="100">
        <v>11826</v>
      </c>
      <c r="H7" s="100">
        <v>12</v>
      </c>
      <c r="I7" s="100">
        <v>9460.7999999999993</v>
      </c>
      <c r="J7" s="100">
        <v>8</v>
      </c>
      <c r="K7" s="100">
        <v>6307.2</v>
      </c>
      <c r="L7" s="100">
        <v>15</v>
      </c>
      <c r="M7" s="100">
        <v>11826</v>
      </c>
      <c r="N7" s="100">
        <v>17</v>
      </c>
      <c r="O7" s="100">
        <v>13402.8</v>
      </c>
      <c r="P7" s="100">
        <v>22</v>
      </c>
      <c r="Q7" s="100">
        <v>17344.8</v>
      </c>
      <c r="R7" s="100">
        <v>16</v>
      </c>
      <c r="S7" s="100">
        <v>12614.4</v>
      </c>
      <c r="T7" s="100">
        <v>29</v>
      </c>
      <c r="U7" s="100">
        <v>22863.599999999999</v>
      </c>
      <c r="V7" s="100">
        <v>38</v>
      </c>
      <c r="W7" s="100">
        <v>29959.200000000001</v>
      </c>
      <c r="X7" s="100">
        <v>33</v>
      </c>
      <c r="Y7" s="100">
        <v>26017.200000000001</v>
      </c>
      <c r="Z7" s="100">
        <v>30</v>
      </c>
      <c r="AA7" s="100">
        <v>23652</v>
      </c>
      <c r="AB7" s="100">
        <v>9</v>
      </c>
      <c r="AC7" s="100">
        <v>7095.5999999999995</v>
      </c>
      <c r="AD7" s="100">
        <v>7</v>
      </c>
      <c r="AE7" s="100">
        <v>5518.8</v>
      </c>
      <c r="AF7" s="100">
        <v>11</v>
      </c>
      <c r="AG7" s="100">
        <v>8672.4</v>
      </c>
      <c r="AH7" s="100">
        <v>8</v>
      </c>
      <c r="AI7" s="100">
        <v>6307.2</v>
      </c>
      <c r="AJ7" s="100">
        <v>10</v>
      </c>
      <c r="AK7" s="100">
        <v>7884</v>
      </c>
      <c r="AL7" s="100">
        <v>11</v>
      </c>
      <c r="AM7" s="100">
        <v>8672.4</v>
      </c>
      <c r="AN7" s="100">
        <v>12</v>
      </c>
      <c r="AO7" s="100">
        <v>9460.7999999999993</v>
      </c>
      <c r="AP7" s="100">
        <v>13</v>
      </c>
      <c r="AQ7" s="100">
        <v>10249.199999999999</v>
      </c>
      <c r="AR7" s="100">
        <v>17</v>
      </c>
      <c r="AS7" s="100">
        <v>13402.8</v>
      </c>
      <c r="AT7" s="100">
        <v>13</v>
      </c>
      <c r="AU7" s="100">
        <v>10249.199999999999</v>
      </c>
      <c r="AV7" s="100">
        <v>13</v>
      </c>
      <c r="AW7" s="100">
        <v>10249.199999999999</v>
      </c>
      <c r="AX7" s="100">
        <v>14</v>
      </c>
      <c r="AY7" s="100">
        <v>11037.6</v>
      </c>
      <c r="AZ7" s="100">
        <v>44</v>
      </c>
      <c r="BA7" s="100">
        <v>34689.599999999999</v>
      </c>
      <c r="BB7" s="100">
        <v>24</v>
      </c>
      <c r="BC7" s="100">
        <v>18921.599999999999</v>
      </c>
      <c r="BD7" s="100">
        <v>32</v>
      </c>
      <c r="BE7" s="100">
        <v>25228.799999999999</v>
      </c>
      <c r="BF7" s="100">
        <v>38</v>
      </c>
      <c r="BG7" s="100">
        <v>29959.200000000001</v>
      </c>
      <c r="BH7" s="100">
        <v>13</v>
      </c>
      <c r="BI7" s="100">
        <v>10249.199999999999</v>
      </c>
      <c r="BJ7" s="100">
        <v>13</v>
      </c>
      <c r="BK7" s="100">
        <v>10249.199999999999</v>
      </c>
      <c r="BL7" s="100">
        <v>10</v>
      </c>
      <c r="BM7" s="100">
        <v>7884</v>
      </c>
      <c r="BN7" s="100">
        <v>6</v>
      </c>
      <c r="BO7" s="100">
        <v>4730.3999999999996</v>
      </c>
      <c r="BP7" s="100">
        <v>13</v>
      </c>
      <c r="BQ7" s="100">
        <v>10249.199999999999</v>
      </c>
      <c r="BR7" s="100">
        <v>10</v>
      </c>
      <c r="BS7" s="100">
        <v>7884</v>
      </c>
      <c r="BT7" s="100">
        <v>8</v>
      </c>
      <c r="BU7" s="100">
        <v>6307.2</v>
      </c>
      <c r="BV7" s="100">
        <v>15</v>
      </c>
      <c r="BW7" s="100">
        <v>11826</v>
      </c>
      <c r="BX7" s="100">
        <v>26</v>
      </c>
      <c r="BY7" s="100">
        <v>20498.399999999998</v>
      </c>
      <c r="BZ7" s="100">
        <v>45</v>
      </c>
      <c r="CA7" s="100">
        <v>35478</v>
      </c>
      <c r="CB7" s="100">
        <v>42</v>
      </c>
      <c r="CC7" s="100">
        <v>33112.799999999996</v>
      </c>
      <c r="CD7" s="100">
        <v>29</v>
      </c>
      <c r="CE7" s="100">
        <v>22863.599999999999</v>
      </c>
      <c r="CF7" s="100">
        <v>53</v>
      </c>
      <c r="CG7" s="100">
        <v>41785.199999999997</v>
      </c>
      <c r="CH7" s="100">
        <v>41</v>
      </c>
      <c r="CI7" s="100">
        <v>32324.399999999998</v>
      </c>
      <c r="CJ7" s="100">
        <v>42</v>
      </c>
      <c r="CK7" s="100">
        <v>33112.799999999996</v>
      </c>
      <c r="CL7" s="100">
        <v>40</v>
      </c>
      <c r="CM7" s="100">
        <v>31536</v>
      </c>
      <c r="CN7" s="100">
        <v>11</v>
      </c>
      <c r="CO7" s="100">
        <v>8672.4</v>
      </c>
      <c r="CP7" s="100">
        <v>12</v>
      </c>
      <c r="CQ7" s="100">
        <v>9460.7999999999993</v>
      </c>
      <c r="CR7" s="100">
        <v>14</v>
      </c>
      <c r="CS7" s="100">
        <v>11037.6</v>
      </c>
      <c r="CT7" s="100">
        <v>15</v>
      </c>
      <c r="CU7" s="100">
        <v>11826</v>
      </c>
    </row>
    <row r="8" spans="1:99">
      <c r="C8" s="99" t="s">
        <v>174</v>
      </c>
      <c r="D8" s="100">
        <v>14</v>
      </c>
      <c r="E8" s="100">
        <v>4334.3999999999996</v>
      </c>
      <c r="F8" s="100">
        <v>14</v>
      </c>
      <c r="G8" s="100">
        <v>4334.3999999999996</v>
      </c>
      <c r="H8" s="100">
        <v>14</v>
      </c>
      <c r="I8" s="100">
        <v>4334.3999999999996</v>
      </c>
      <c r="J8" s="100">
        <v>8</v>
      </c>
      <c r="K8" s="100">
        <v>2476.7999999999997</v>
      </c>
      <c r="L8" s="100">
        <v>15</v>
      </c>
      <c r="M8" s="100">
        <v>4643.9999999999991</v>
      </c>
      <c r="N8" s="100">
        <v>18</v>
      </c>
      <c r="O8" s="100">
        <v>5572.7999999999993</v>
      </c>
      <c r="P8" s="100">
        <v>23</v>
      </c>
      <c r="Q8" s="100">
        <v>7120.7999999999993</v>
      </c>
      <c r="R8" s="100">
        <v>17</v>
      </c>
      <c r="S8" s="100">
        <v>5263.2</v>
      </c>
      <c r="T8" s="100">
        <v>33</v>
      </c>
      <c r="U8" s="100">
        <v>10216.799999999999</v>
      </c>
      <c r="V8" s="100">
        <v>38</v>
      </c>
      <c r="W8" s="100">
        <v>11764.8</v>
      </c>
      <c r="X8" s="100">
        <v>32</v>
      </c>
      <c r="Y8" s="100">
        <v>9907.1999999999989</v>
      </c>
      <c r="Z8" s="100">
        <v>30</v>
      </c>
      <c r="AA8" s="100">
        <v>9287.9999999999982</v>
      </c>
      <c r="AB8" s="100">
        <v>9</v>
      </c>
      <c r="AC8" s="100">
        <v>2786.3999999999996</v>
      </c>
      <c r="AD8" s="100">
        <v>8</v>
      </c>
      <c r="AE8" s="100">
        <v>2476.7999999999997</v>
      </c>
      <c r="AF8" s="100">
        <v>12</v>
      </c>
      <c r="AG8" s="100">
        <v>3715.2</v>
      </c>
      <c r="AH8" s="100">
        <v>7</v>
      </c>
      <c r="AI8" s="100">
        <v>2167.1999999999998</v>
      </c>
      <c r="AJ8" s="100">
        <v>10</v>
      </c>
      <c r="AK8" s="100">
        <v>3095.9999999999995</v>
      </c>
      <c r="AL8" s="100">
        <v>11</v>
      </c>
      <c r="AM8" s="100">
        <v>3405.5999999999995</v>
      </c>
      <c r="AN8" s="100">
        <v>13</v>
      </c>
      <c r="AO8" s="100">
        <v>4024.7999999999997</v>
      </c>
      <c r="AP8" s="100">
        <v>15</v>
      </c>
      <c r="AQ8" s="100">
        <v>4643.9999999999991</v>
      </c>
      <c r="AR8" s="100">
        <v>19</v>
      </c>
      <c r="AS8" s="100">
        <v>5882.4</v>
      </c>
      <c r="AT8" s="100">
        <v>13</v>
      </c>
      <c r="AU8" s="100">
        <v>4024.7999999999997</v>
      </c>
      <c r="AV8" s="100">
        <v>14</v>
      </c>
      <c r="AW8" s="100">
        <v>4334.3999999999996</v>
      </c>
      <c r="AX8" s="100">
        <v>16</v>
      </c>
      <c r="AY8" s="100">
        <v>4953.5999999999995</v>
      </c>
      <c r="AZ8" s="100">
        <v>47</v>
      </c>
      <c r="BA8" s="100">
        <v>14551.199999999999</v>
      </c>
      <c r="BB8" s="100">
        <v>24</v>
      </c>
      <c r="BC8" s="100">
        <v>7430.4</v>
      </c>
      <c r="BD8" s="100">
        <v>34</v>
      </c>
      <c r="BE8" s="100">
        <v>10526.4</v>
      </c>
      <c r="BF8" s="100">
        <v>45</v>
      </c>
      <c r="BG8" s="100">
        <v>13931.999999999998</v>
      </c>
      <c r="BH8" s="100">
        <v>11</v>
      </c>
      <c r="BI8" s="100">
        <v>3405.5999999999995</v>
      </c>
      <c r="BJ8" s="100">
        <v>12</v>
      </c>
      <c r="BK8" s="100">
        <v>3715.2</v>
      </c>
      <c r="BL8" s="100">
        <v>11</v>
      </c>
      <c r="BM8" s="100">
        <v>3405.5999999999995</v>
      </c>
      <c r="BN8" s="100">
        <v>7</v>
      </c>
      <c r="BO8" s="100">
        <v>2167.1999999999998</v>
      </c>
      <c r="BP8" s="100">
        <v>15</v>
      </c>
      <c r="BQ8" s="100">
        <v>4643.9999999999991</v>
      </c>
      <c r="BR8" s="100">
        <v>11</v>
      </c>
      <c r="BS8" s="100">
        <v>3405.5999999999995</v>
      </c>
      <c r="BT8" s="100">
        <v>8</v>
      </c>
      <c r="BU8" s="100">
        <v>2476.7999999999997</v>
      </c>
      <c r="BV8" s="100">
        <v>14</v>
      </c>
      <c r="BW8" s="100">
        <v>4334.3999999999996</v>
      </c>
      <c r="BX8" s="100">
        <v>26</v>
      </c>
      <c r="BY8" s="100">
        <v>8049.5999999999995</v>
      </c>
      <c r="BZ8" s="100">
        <v>42</v>
      </c>
      <c r="CA8" s="100">
        <v>13003.199999999999</v>
      </c>
      <c r="CB8" s="100">
        <v>43</v>
      </c>
      <c r="CC8" s="100">
        <v>13312.8</v>
      </c>
      <c r="CD8" s="100">
        <v>30</v>
      </c>
      <c r="CE8" s="100">
        <v>9287.9999999999982</v>
      </c>
      <c r="CF8" s="100">
        <v>50</v>
      </c>
      <c r="CG8" s="100">
        <v>15479.999999999998</v>
      </c>
      <c r="CH8" s="100">
        <v>45</v>
      </c>
      <c r="CI8" s="100">
        <v>13931.999999999998</v>
      </c>
      <c r="CJ8" s="100">
        <v>48</v>
      </c>
      <c r="CK8" s="100">
        <v>14860.8</v>
      </c>
      <c r="CL8" s="100">
        <v>42</v>
      </c>
      <c r="CM8" s="100">
        <v>13003.199999999999</v>
      </c>
      <c r="CN8" s="100">
        <v>13</v>
      </c>
      <c r="CO8" s="100">
        <v>4024.7999999999997</v>
      </c>
      <c r="CP8" s="100">
        <v>12</v>
      </c>
      <c r="CQ8" s="100">
        <v>3715.2</v>
      </c>
      <c r="CR8" s="100">
        <v>13</v>
      </c>
      <c r="CS8" s="100">
        <v>4024.7999999999997</v>
      </c>
      <c r="CT8" s="100">
        <v>13</v>
      </c>
      <c r="CU8" s="100">
        <v>4024.7999999999997</v>
      </c>
    </row>
    <row r="9" spans="1:99">
      <c r="C9" s="99" t="s">
        <v>175</v>
      </c>
      <c r="D9" s="100">
        <v>13</v>
      </c>
      <c r="E9" s="100">
        <v>9126</v>
      </c>
      <c r="F9" s="100">
        <v>12</v>
      </c>
      <c r="G9" s="100">
        <v>8424</v>
      </c>
      <c r="H9" s="100">
        <v>14</v>
      </c>
      <c r="I9" s="100">
        <v>9828</v>
      </c>
      <c r="J9" s="100">
        <v>8</v>
      </c>
      <c r="K9" s="100">
        <v>5616</v>
      </c>
      <c r="L9" s="100">
        <v>14</v>
      </c>
      <c r="M9" s="100">
        <v>9828</v>
      </c>
      <c r="N9" s="100">
        <v>19</v>
      </c>
      <c r="O9" s="100">
        <v>13338</v>
      </c>
      <c r="P9" s="100">
        <v>23</v>
      </c>
      <c r="Q9" s="100">
        <v>16146</v>
      </c>
      <c r="R9" s="100">
        <v>16</v>
      </c>
      <c r="S9" s="100">
        <v>11232</v>
      </c>
      <c r="T9" s="100">
        <v>31</v>
      </c>
      <c r="U9" s="100">
        <v>21762</v>
      </c>
      <c r="V9" s="100">
        <v>36</v>
      </c>
      <c r="W9" s="100">
        <v>25272</v>
      </c>
      <c r="X9" s="100">
        <v>32</v>
      </c>
      <c r="Y9" s="100">
        <v>22464</v>
      </c>
      <c r="Z9" s="100">
        <v>29</v>
      </c>
      <c r="AA9" s="100">
        <v>20358</v>
      </c>
      <c r="AB9" s="100">
        <v>9</v>
      </c>
      <c r="AC9" s="100">
        <v>6318</v>
      </c>
      <c r="AD9" s="100">
        <v>8</v>
      </c>
      <c r="AE9" s="100">
        <v>5616</v>
      </c>
      <c r="AF9" s="100">
        <v>12</v>
      </c>
      <c r="AG9" s="100">
        <v>8424</v>
      </c>
      <c r="AH9" s="100">
        <v>7</v>
      </c>
      <c r="AI9" s="100">
        <v>4914</v>
      </c>
      <c r="AJ9" s="100">
        <v>9</v>
      </c>
      <c r="AK9" s="100">
        <v>6318</v>
      </c>
      <c r="AL9" s="100">
        <v>11</v>
      </c>
      <c r="AM9" s="100">
        <v>7722</v>
      </c>
      <c r="AN9" s="100">
        <v>13</v>
      </c>
      <c r="AO9" s="100">
        <v>9126</v>
      </c>
      <c r="AP9" s="100">
        <v>15</v>
      </c>
      <c r="AQ9" s="100">
        <v>10530</v>
      </c>
      <c r="AR9" s="100">
        <v>18</v>
      </c>
      <c r="AS9" s="100">
        <v>12636</v>
      </c>
      <c r="AT9" s="100">
        <v>11</v>
      </c>
      <c r="AU9" s="100">
        <v>7722</v>
      </c>
      <c r="AV9" s="100">
        <v>15</v>
      </c>
      <c r="AW9" s="100">
        <v>10530</v>
      </c>
      <c r="AX9" s="100">
        <v>14</v>
      </c>
      <c r="AY9" s="100">
        <v>9828</v>
      </c>
      <c r="AZ9" s="100">
        <v>47</v>
      </c>
      <c r="BA9" s="100">
        <v>32994</v>
      </c>
      <c r="BB9" s="100">
        <v>23</v>
      </c>
      <c r="BC9" s="100">
        <v>16146</v>
      </c>
      <c r="BD9" s="100">
        <v>28</v>
      </c>
      <c r="BE9" s="100">
        <v>19656</v>
      </c>
      <c r="BF9" s="100">
        <v>44</v>
      </c>
      <c r="BG9" s="100">
        <v>30888</v>
      </c>
      <c r="BH9" s="100">
        <v>13</v>
      </c>
      <c r="BI9" s="100">
        <v>9126</v>
      </c>
      <c r="BJ9" s="100">
        <v>12</v>
      </c>
      <c r="BK9" s="100">
        <v>8424</v>
      </c>
      <c r="BL9" s="100">
        <v>10</v>
      </c>
      <c r="BM9" s="100">
        <v>7020</v>
      </c>
      <c r="BN9" s="100">
        <v>7</v>
      </c>
      <c r="BO9" s="100">
        <v>4914</v>
      </c>
      <c r="BP9" s="100">
        <v>15</v>
      </c>
      <c r="BQ9" s="100">
        <v>10530</v>
      </c>
      <c r="BR9" s="100">
        <v>11</v>
      </c>
      <c r="BS9" s="100">
        <v>7722</v>
      </c>
      <c r="BT9" s="100">
        <v>8</v>
      </c>
      <c r="BU9" s="100">
        <v>5616</v>
      </c>
      <c r="BV9" s="100">
        <v>16</v>
      </c>
      <c r="BW9" s="100">
        <v>11232</v>
      </c>
      <c r="BX9" s="100">
        <v>23</v>
      </c>
      <c r="BY9" s="100">
        <v>16146</v>
      </c>
      <c r="BZ9" s="100">
        <v>40</v>
      </c>
      <c r="CA9" s="100">
        <v>28080</v>
      </c>
      <c r="CB9" s="100">
        <v>40</v>
      </c>
      <c r="CC9" s="100">
        <v>28080</v>
      </c>
      <c r="CD9" s="100">
        <v>30</v>
      </c>
      <c r="CE9" s="100">
        <v>21060</v>
      </c>
      <c r="CF9" s="100">
        <v>48</v>
      </c>
      <c r="CG9" s="100">
        <v>33696</v>
      </c>
      <c r="CH9" s="100">
        <v>42</v>
      </c>
      <c r="CI9" s="100">
        <v>29484</v>
      </c>
      <c r="CJ9" s="100">
        <v>46</v>
      </c>
      <c r="CK9" s="100">
        <v>32292</v>
      </c>
      <c r="CL9" s="100">
        <v>43</v>
      </c>
      <c r="CM9" s="100">
        <v>30186</v>
      </c>
      <c r="CN9" s="100">
        <v>13</v>
      </c>
      <c r="CO9" s="100">
        <v>9126</v>
      </c>
      <c r="CP9" s="100">
        <v>12</v>
      </c>
      <c r="CQ9" s="100">
        <v>8424</v>
      </c>
      <c r="CR9" s="100">
        <v>12</v>
      </c>
      <c r="CS9" s="100">
        <v>8424</v>
      </c>
      <c r="CT9" s="100">
        <v>14</v>
      </c>
      <c r="CU9" s="100">
        <v>9828</v>
      </c>
    </row>
    <row r="10" spans="1:99">
      <c r="C10" s="99" t="s">
        <v>176</v>
      </c>
      <c r="D10" s="100">
        <v>12</v>
      </c>
      <c r="E10" s="100">
        <v>6537.5999999999995</v>
      </c>
      <c r="F10" s="100">
        <v>15</v>
      </c>
      <c r="G10" s="100">
        <v>8171.9999999999991</v>
      </c>
      <c r="H10" s="100">
        <v>12</v>
      </c>
      <c r="I10" s="100">
        <v>6537.5999999999995</v>
      </c>
      <c r="J10" s="100">
        <v>9</v>
      </c>
      <c r="K10" s="100">
        <v>4903.2</v>
      </c>
      <c r="L10" s="100">
        <v>15</v>
      </c>
      <c r="M10" s="100">
        <v>8171.9999999999991</v>
      </c>
      <c r="N10" s="100">
        <v>16</v>
      </c>
      <c r="O10" s="100">
        <v>8716.7999999999993</v>
      </c>
      <c r="P10" s="100">
        <v>25</v>
      </c>
      <c r="Q10" s="100">
        <v>13619.999999999998</v>
      </c>
      <c r="R10" s="100">
        <v>16</v>
      </c>
      <c r="S10" s="100">
        <v>8716.7999999999993</v>
      </c>
      <c r="T10" s="100">
        <v>29</v>
      </c>
      <c r="U10" s="100">
        <v>15799.199999999999</v>
      </c>
      <c r="V10" s="100">
        <v>33</v>
      </c>
      <c r="W10" s="100">
        <v>17978.399999999998</v>
      </c>
      <c r="X10" s="100">
        <v>32</v>
      </c>
      <c r="Y10" s="100">
        <v>17433.599999999999</v>
      </c>
      <c r="Z10" s="100">
        <v>32</v>
      </c>
      <c r="AA10" s="100">
        <v>17433.599999999999</v>
      </c>
      <c r="AB10" s="100">
        <v>8</v>
      </c>
      <c r="AC10" s="100">
        <v>4358.3999999999996</v>
      </c>
      <c r="AD10" s="100">
        <v>8</v>
      </c>
      <c r="AE10" s="100">
        <v>4358.3999999999996</v>
      </c>
      <c r="AF10" s="100">
        <v>12</v>
      </c>
      <c r="AG10" s="100">
        <v>6537.5999999999995</v>
      </c>
      <c r="AH10" s="100">
        <v>8</v>
      </c>
      <c r="AI10" s="100">
        <v>4358.3999999999996</v>
      </c>
      <c r="AJ10" s="100">
        <v>10</v>
      </c>
      <c r="AK10" s="100">
        <v>5448</v>
      </c>
      <c r="AL10" s="100">
        <v>12</v>
      </c>
      <c r="AM10" s="100">
        <v>6537.5999999999995</v>
      </c>
      <c r="AN10" s="100">
        <v>12</v>
      </c>
      <c r="AO10" s="100">
        <v>6537.5999999999995</v>
      </c>
      <c r="AP10" s="100">
        <v>13</v>
      </c>
      <c r="AQ10" s="100">
        <v>7082.4</v>
      </c>
      <c r="AR10" s="100">
        <v>19</v>
      </c>
      <c r="AS10" s="100">
        <v>10351.199999999999</v>
      </c>
      <c r="AT10" s="100">
        <v>13</v>
      </c>
      <c r="AU10" s="100">
        <v>7082.4</v>
      </c>
      <c r="AV10" s="100">
        <v>13</v>
      </c>
      <c r="AW10" s="100">
        <v>7082.4</v>
      </c>
      <c r="AX10" s="100">
        <v>16</v>
      </c>
      <c r="AY10" s="100">
        <v>8716.7999999999993</v>
      </c>
      <c r="AZ10" s="100">
        <v>46</v>
      </c>
      <c r="BA10" s="100">
        <v>25060.799999999999</v>
      </c>
      <c r="BB10" s="100">
        <v>26</v>
      </c>
      <c r="BC10" s="100">
        <v>14164.8</v>
      </c>
      <c r="BD10" s="100">
        <v>33</v>
      </c>
      <c r="BE10" s="100">
        <v>17978.399999999998</v>
      </c>
      <c r="BF10" s="100">
        <v>39</v>
      </c>
      <c r="BG10" s="100">
        <v>21247.199999999997</v>
      </c>
      <c r="BH10" s="100">
        <v>12</v>
      </c>
      <c r="BI10" s="100">
        <v>6537.5999999999995</v>
      </c>
      <c r="BJ10" s="100">
        <v>12</v>
      </c>
      <c r="BK10" s="100">
        <v>6537.5999999999995</v>
      </c>
      <c r="BL10" s="100">
        <v>11</v>
      </c>
      <c r="BM10" s="100">
        <v>5992.7999999999993</v>
      </c>
      <c r="BN10" s="100">
        <v>7</v>
      </c>
      <c r="BO10" s="100">
        <v>3813.5999999999995</v>
      </c>
      <c r="BP10" s="100">
        <v>14</v>
      </c>
      <c r="BQ10" s="100">
        <v>7627.1999999999989</v>
      </c>
      <c r="BR10" s="100">
        <v>11</v>
      </c>
      <c r="BS10" s="100">
        <v>5992.7999999999993</v>
      </c>
      <c r="BT10" s="100">
        <v>9</v>
      </c>
      <c r="BU10" s="100">
        <v>4903.2</v>
      </c>
      <c r="BV10" s="100">
        <v>15</v>
      </c>
      <c r="BW10" s="100">
        <v>8171.9999999999991</v>
      </c>
      <c r="BX10" s="100">
        <v>24</v>
      </c>
      <c r="BY10" s="100">
        <v>13075.199999999999</v>
      </c>
      <c r="BZ10" s="100">
        <v>42</v>
      </c>
      <c r="CA10" s="100">
        <v>22881.599999999999</v>
      </c>
      <c r="CB10" s="100">
        <v>44</v>
      </c>
      <c r="CC10" s="100">
        <v>23971.199999999997</v>
      </c>
      <c r="CD10" s="100">
        <v>29</v>
      </c>
      <c r="CE10" s="100">
        <v>15799.199999999999</v>
      </c>
      <c r="CF10" s="100">
        <v>57</v>
      </c>
      <c r="CG10" s="100">
        <v>31053.599999999999</v>
      </c>
      <c r="CH10" s="100">
        <v>39</v>
      </c>
      <c r="CI10" s="100">
        <v>21247.199999999997</v>
      </c>
      <c r="CJ10" s="100">
        <v>43</v>
      </c>
      <c r="CK10" s="100">
        <v>23426.399999999998</v>
      </c>
      <c r="CL10" s="100">
        <v>39</v>
      </c>
      <c r="CM10" s="100">
        <v>21247.199999999997</v>
      </c>
      <c r="CN10" s="100">
        <v>11</v>
      </c>
      <c r="CO10" s="100">
        <v>5992.7999999999993</v>
      </c>
      <c r="CP10" s="100">
        <v>14</v>
      </c>
      <c r="CQ10" s="100">
        <v>7627.1999999999989</v>
      </c>
      <c r="CR10" s="100">
        <v>14</v>
      </c>
      <c r="CS10" s="100">
        <v>7627.1999999999989</v>
      </c>
      <c r="CT10" s="100">
        <v>13</v>
      </c>
      <c r="CU10" s="100">
        <v>7082.4</v>
      </c>
    </row>
    <row r="11" spans="1:99">
      <c r="C11" s="99" t="s">
        <v>177</v>
      </c>
      <c r="D11" s="100">
        <v>13</v>
      </c>
      <c r="E11" s="100">
        <v>6926.4</v>
      </c>
      <c r="F11" s="100">
        <v>14</v>
      </c>
      <c r="G11" s="100">
        <v>7459.1999999999989</v>
      </c>
      <c r="H11" s="100">
        <v>13</v>
      </c>
      <c r="I11" s="100">
        <v>6926.4</v>
      </c>
      <c r="J11" s="100">
        <v>8</v>
      </c>
      <c r="K11" s="100">
        <v>4262.3999999999996</v>
      </c>
      <c r="L11" s="100">
        <v>16</v>
      </c>
      <c r="M11" s="100">
        <v>8524.7999999999993</v>
      </c>
      <c r="N11" s="100">
        <v>19</v>
      </c>
      <c r="O11" s="100">
        <v>10123.199999999999</v>
      </c>
      <c r="P11" s="100">
        <v>24</v>
      </c>
      <c r="Q11" s="100">
        <v>12787.199999999999</v>
      </c>
      <c r="R11" s="100">
        <v>18</v>
      </c>
      <c r="S11" s="100">
        <v>9590.4</v>
      </c>
      <c r="T11" s="100">
        <v>27</v>
      </c>
      <c r="U11" s="100">
        <v>14385.599999999999</v>
      </c>
      <c r="V11" s="100">
        <v>37</v>
      </c>
      <c r="W11" s="100">
        <v>19713.599999999999</v>
      </c>
      <c r="X11" s="100">
        <v>31</v>
      </c>
      <c r="Y11" s="100">
        <v>16516.8</v>
      </c>
      <c r="Z11" s="100">
        <v>30</v>
      </c>
      <c r="AA11" s="100">
        <v>15983.999999999998</v>
      </c>
      <c r="AB11" s="100">
        <v>8</v>
      </c>
      <c r="AC11" s="100">
        <v>4262.3999999999996</v>
      </c>
      <c r="AD11" s="100">
        <v>8</v>
      </c>
      <c r="AE11" s="100">
        <v>4262.3999999999996</v>
      </c>
      <c r="AF11" s="100">
        <v>12</v>
      </c>
      <c r="AG11" s="100">
        <v>6393.5999999999995</v>
      </c>
      <c r="AH11" s="100">
        <v>8</v>
      </c>
      <c r="AI11" s="100">
        <v>4262.3999999999996</v>
      </c>
      <c r="AJ11" s="100">
        <v>11</v>
      </c>
      <c r="AK11" s="100">
        <v>5860.7999999999993</v>
      </c>
      <c r="AL11" s="100">
        <v>10</v>
      </c>
      <c r="AM11" s="100">
        <v>5328</v>
      </c>
      <c r="AN11" s="100">
        <v>14</v>
      </c>
      <c r="AO11" s="100">
        <v>7459.1999999999989</v>
      </c>
      <c r="AP11" s="100">
        <v>13</v>
      </c>
      <c r="AQ11" s="100">
        <v>6926.4</v>
      </c>
      <c r="AR11" s="100">
        <v>20</v>
      </c>
      <c r="AS11" s="100">
        <v>10656</v>
      </c>
      <c r="AT11" s="100">
        <v>11</v>
      </c>
      <c r="AU11" s="100">
        <v>5860.7999999999993</v>
      </c>
      <c r="AV11" s="100">
        <v>13</v>
      </c>
      <c r="AW11" s="100">
        <v>6926.4</v>
      </c>
      <c r="AX11" s="100">
        <v>15</v>
      </c>
      <c r="AY11" s="100">
        <v>7991.9999999999991</v>
      </c>
      <c r="AZ11" s="100">
        <v>47</v>
      </c>
      <c r="BA11" s="100">
        <v>25041.599999999999</v>
      </c>
      <c r="BB11" s="100">
        <v>26</v>
      </c>
      <c r="BC11" s="100">
        <v>13852.8</v>
      </c>
      <c r="BD11" s="100">
        <v>32</v>
      </c>
      <c r="BE11" s="100">
        <v>17049.599999999999</v>
      </c>
      <c r="BF11" s="100">
        <v>46</v>
      </c>
      <c r="BG11" s="100">
        <v>24508.799999999999</v>
      </c>
      <c r="BH11" s="100">
        <v>11</v>
      </c>
      <c r="BI11" s="100">
        <v>5860.7999999999993</v>
      </c>
      <c r="BJ11" s="100">
        <v>11</v>
      </c>
      <c r="BK11" s="100">
        <v>5860.7999999999993</v>
      </c>
      <c r="BL11" s="100">
        <v>11</v>
      </c>
      <c r="BM11" s="100">
        <v>5860.7999999999993</v>
      </c>
      <c r="BN11" s="100">
        <v>8</v>
      </c>
      <c r="BO11" s="100">
        <v>4262.3999999999996</v>
      </c>
      <c r="BP11" s="100">
        <v>14</v>
      </c>
      <c r="BQ11" s="100">
        <v>7459.1999999999989</v>
      </c>
      <c r="BR11" s="100">
        <v>11</v>
      </c>
      <c r="BS11" s="100">
        <v>5860.7999999999993</v>
      </c>
      <c r="BT11" s="100">
        <v>7</v>
      </c>
      <c r="BU11" s="100">
        <v>3729.5999999999995</v>
      </c>
      <c r="BV11" s="100">
        <v>15</v>
      </c>
      <c r="BW11" s="100">
        <v>7991.9999999999991</v>
      </c>
      <c r="BX11" s="100">
        <v>25</v>
      </c>
      <c r="BY11" s="100">
        <v>13319.999999999998</v>
      </c>
      <c r="BZ11" s="100">
        <v>44</v>
      </c>
      <c r="CA11" s="100">
        <v>23443.199999999997</v>
      </c>
      <c r="CB11" s="100">
        <v>40</v>
      </c>
      <c r="CC11" s="100">
        <v>21312</v>
      </c>
      <c r="CD11" s="100">
        <v>29</v>
      </c>
      <c r="CE11" s="100">
        <v>15451.199999999999</v>
      </c>
      <c r="CF11" s="100">
        <v>48</v>
      </c>
      <c r="CG11" s="100">
        <v>25574.399999999998</v>
      </c>
      <c r="CH11" s="100">
        <v>38</v>
      </c>
      <c r="CI11" s="100">
        <v>20246.399999999998</v>
      </c>
      <c r="CJ11" s="100">
        <v>43</v>
      </c>
      <c r="CK11" s="100">
        <v>22910.399999999998</v>
      </c>
      <c r="CL11" s="100">
        <v>38</v>
      </c>
      <c r="CM11" s="100">
        <v>20246.399999999998</v>
      </c>
      <c r="CN11" s="100">
        <v>13</v>
      </c>
      <c r="CO11" s="100">
        <v>6926.4</v>
      </c>
      <c r="CP11" s="100">
        <v>13</v>
      </c>
      <c r="CQ11" s="100">
        <v>6926.4</v>
      </c>
      <c r="CR11" s="100">
        <v>12</v>
      </c>
      <c r="CS11" s="100">
        <v>6393.5999999999995</v>
      </c>
      <c r="CT11" s="100">
        <v>13</v>
      </c>
      <c r="CU11" s="100">
        <v>6926.4</v>
      </c>
    </row>
    <row r="12" spans="1:99">
      <c r="C12" s="99" t="s">
        <v>178</v>
      </c>
      <c r="D12" s="100">
        <v>12</v>
      </c>
      <c r="E12" s="100">
        <v>6753.5999999999995</v>
      </c>
      <c r="F12" s="100">
        <v>13</v>
      </c>
      <c r="G12" s="100">
        <v>7316.4</v>
      </c>
      <c r="H12" s="100">
        <v>14</v>
      </c>
      <c r="I12" s="100">
        <v>7879.1999999999989</v>
      </c>
      <c r="J12" s="100">
        <v>8</v>
      </c>
      <c r="K12" s="100">
        <v>4502.3999999999996</v>
      </c>
      <c r="L12" s="100">
        <v>15</v>
      </c>
      <c r="M12" s="100">
        <v>8442</v>
      </c>
      <c r="N12" s="100">
        <v>16</v>
      </c>
      <c r="O12" s="100">
        <v>9004.7999999999993</v>
      </c>
      <c r="P12" s="100">
        <v>25</v>
      </c>
      <c r="Q12" s="100">
        <v>14069.999999999998</v>
      </c>
      <c r="R12" s="100">
        <v>16</v>
      </c>
      <c r="S12" s="100">
        <v>9004.7999999999993</v>
      </c>
      <c r="T12" s="100">
        <v>28</v>
      </c>
      <c r="U12" s="100">
        <v>15758.399999999998</v>
      </c>
      <c r="V12" s="100">
        <v>33</v>
      </c>
      <c r="W12" s="100">
        <v>18572.399999999998</v>
      </c>
      <c r="X12" s="100">
        <v>35</v>
      </c>
      <c r="Y12" s="100">
        <v>19698</v>
      </c>
      <c r="Z12" s="100">
        <v>29</v>
      </c>
      <c r="AA12" s="100">
        <v>16321.199999999999</v>
      </c>
      <c r="AB12" s="100">
        <v>9</v>
      </c>
      <c r="AC12" s="100">
        <v>5065.2</v>
      </c>
      <c r="AD12" s="100">
        <v>7</v>
      </c>
      <c r="AE12" s="100">
        <v>3939.5999999999995</v>
      </c>
      <c r="AF12" s="100">
        <v>11</v>
      </c>
      <c r="AG12" s="100">
        <v>6190.7999999999993</v>
      </c>
      <c r="AH12" s="100">
        <v>8</v>
      </c>
      <c r="AI12" s="100">
        <v>4502.3999999999996</v>
      </c>
      <c r="AJ12" s="100">
        <v>11</v>
      </c>
      <c r="AK12" s="100">
        <v>6190.7999999999993</v>
      </c>
      <c r="AL12" s="100">
        <v>11</v>
      </c>
      <c r="AM12" s="100">
        <v>6190.7999999999993</v>
      </c>
      <c r="AN12" s="100">
        <v>14</v>
      </c>
      <c r="AO12" s="100">
        <v>7879.1999999999989</v>
      </c>
      <c r="AP12" s="100">
        <v>12</v>
      </c>
      <c r="AQ12" s="100">
        <v>6753.5999999999995</v>
      </c>
      <c r="AR12" s="100">
        <v>20</v>
      </c>
      <c r="AS12" s="100">
        <v>11256</v>
      </c>
      <c r="AT12" s="100">
        <v>12</v>
      </c>
      <c r="AU12" s="100">
        <v>6753.5999999999995</v>
      </c>
      <c r="AV12" s="100">
        <v>14</v>
      </c>
      <c r="AW12" s="100">
        <v>7879.1999999999989</v>
      </c>
      <c r="AX12" s="100">
        <v>15</v>
      </c>
      <c r="AY12" s="100">
        <v>8442</v>
      </c>
      <c r="AZ12" s="100">
        <v>51</v>
      </c>
      <c r="BA12" s="100">
        <v>28702.799999999999</v>
      </c>
      <c r="BB12" s="100">
        <v>25</v>
      </c>
      <c r="BC12" s="100">
        <v>14069.999999999998</v>
      </c>
      <c r="BD12" s="100">
        <v>29</v>
      </c>
      <c r="BE12" s="100">
        <v>16321.199999999999</v>
      </c>
      <c r="BF12" s="100">
        <v>41</v>
      </c>
      <c r="BG12" s="100">
        <v>23074.799999999999</v>
      </c>
      <c r="BH12" s="100">
        <v>13</v>
      </c>
      <c r="BI12" s="100">
        <v>7316.4</v>
      </c>
      <c r="BJ12" s="100">
        <v>13</v>
      </c>
      <c r="BK12" s="100">
        <v>7316.4</v>
      </c>
      <c r="BL12" s="100">
        <v>11</v>
      </c>
      <c r="BM12" s="100">
        <v>6190.7999999999993</v>
      </c>
      <c r="BN12" s="100">
        <v>6</v>
      </c>
      <c r="BO12" s="100">
        <v>3376.7999999999997</v>
      </c>
      <c r="BP12" s="100">
        <v>15</v>
      </c>
      <c r="BQ12" s="100">
        <v>8442</v>
      </c>
      <c r="BR12" s="100">
        <v>12</v>
      </c>
      <c r="BS12" s="100">
        <v>6753.5999999999995</v>
      </c>
      <c r="BT12" s="100">
        <v>9</v>
      </c>
      <c r="BU12" s="100">
        <v>5065.2</v>
      </c>
      <c r="BV12" s="100">
        <v>14</v>
      </c>
      <c r="BW12" s="100">
        <v>7879.1999999999989</v>
      </c>
      <c r="BX12" s="100">
        <v>26</v>
      </c>
      <c r="BY12" s="100">
        <v>14632.8</v>
      </c>
      <c r="BZ12" s="100">
        <v>41</v>
      </c>
      <c r="CA12" s="100">
        <v>23074.799999999999</v>
      </c>
      <c r="CB12" s="100">
        <v>44</v>
      </c>
      <c r="CC12" s="100">
        <v>24763.199999999997</v>
      </c>
      <c r="CD12" s="100">
        <v>29</v>
      </c>
      <c r="CE12" s="100">
        <v>16321.199999999999</v>
      </c>
      <c r="CF12" s="100">
        <v>55</v>
      </c>
      <c r="CG12" s="100">
        <v>30953.999999999996</v>
      </c>
      <c r="CH12" s="100">
        <v>39</v>
      </c>
      <c r="CI12" s="100">
        <v>21949.199999999997</v>
      </c>
      <c r="CJ12" s="100">
        <v>51</v>
      </c>
      <c r="CK12" s="100">
        <v>28702.799999999999</v>
      </c>
      <c r="CL12" s="100">
        <v>42</v>
      </c>
      <c r="CM12" s="100">
        <v>23637.599999999999</v>
      </c>
      <c r="CN12" s="100">
        <v>12</v>
      </c>
      <c r="CO12" s="100">
        <v>6753.5999999999995</v>
      </c>
      <c r="CP12" s="100">
        <v>13</v>
      </c>
      <c r="CQ12" s="100">
        <v>7316.4</v>
      </c>
      <c r="CR12" s="100">
        <v>14</v>
      </c>
      <c r="CS12" s="100">
        <v>7879.1999999999989</v>
      </c>
      <c r="CT12" s="100">
        <v>15</v>
      </c>
      <c r="CU12" s="100">
        <v>8442</v>
      </c>
    </row>
    <row r="13" spans="1:99">
      <c r="C13" s="99" t="s">
        <v>179</v>
      </c>
      <c r="D13" s="100">
        <v>14</v>
      </c>
      <c r="E13" s="100">
        <v>1192.8</v>
      </c>
      <c r="F13" s="100">
        <v>15</v>
      </c>
      <c r="G13" s="100">
        <v>1278</v>
      </c>
      <c r="H13" s="100">
        <v>13</v>
      </c>
      <c r="I13" s="100">
        <v>1107.6000000000001</v>
      </c>
      <c r="J13" s="100">
        <v>9</v>
      </c>
      <c r="K13" s="100">
        <v>766.80000000000007</v>
      </c>
      <c r="L13" s="100">
        <v>16</v>
      </c>
      <c r="M13" s="100">
        <v>1363.2</v>
      </c>
      <c r="N13" s="100">
        <v>18</v>
      </c>
      <c r="O13" s="100">
        <v>1533.6000000000001</v>
      </c>
      <c r="P13" s="100">
        <v>26</v>
      </c>
      <c r="Q13" s="100">
        <v>2215.2000000000003</v>
      </c>
      <c r="R13" s="100">
        <v>17</v>
      </c>
      <c r="S13" s="100">
        <v>1448.4</v>
      </c>
      <c r="T13" s="100">
        <v>31</v>
      </c>
      <c r="U13" s="100">
        <v>2641.2000000000003</v>
      </c>
      <c r="V13" s="100">
        <v>36</v>
      </c>
      <c r="W13" s="100">
        <v>3067.2000000000003</v>
      </c>
      <c r="X13" s="100">
        <v>38</v>
      </c>
      <c r="Y13" s="100">
        <v>3237.6</v>
      </c>
      <c r="Z13" s="100">
        <v>34</v>
      </c>
      <c r="AA13" s="100">
        <v>2896.8</v>
      </c>
      <c r="AB13" s="100">
        <v>9</v>
      </c>
      <c r="AC13" s="100">
        <v>766.80000000000007</v>
      </c>
      <c r="AD13" s="100">
        <v>7</v>
      </c>
      <c r="AE13" s="100">
        <v>596.4</v>
      </c>
      <c r="AF13" s="100">
        <v>11</v>
      </c>
      <c r="AG13" s="100">
        <v>937.2</v>
      </c>
      <c r="AH13" s="100">
        <v>7</v>
      </c>
      <c r="AI13" s="100">
        <v>596.4</v>
      </c>
      <c r="AJ13" s="100">
        <v>10</v>
      </c>
      <c r="AK13" s="100">
        <v>852</v>
      </c>
      <c r="AL13" s="100">
        <v>12</v>
      </c>
      <c r="AM13" s="100">
        <v>1022.4000000000001</v>
      </c>
      <c r="AN13" s="100">
        <v>14</v>
      </c>
      <c r="AO13" s="100">
        <v>1192.8</v>
      </c>
      <c r="AP13" s="100">
        <v>15</v>
      </c>
      <c r="AQ13" s="100">
        <v>1278</v>
      </c>
      <c r="AR13" s="100">
        <v>21</v>
      </c>
      <c r="AS13" s="100">
        <v>1789.2</v>
      </c>
      <c r="AT13" s="100">
        <v>13</v>
      </c>
      <c r="AU13" s="100">
        <v>1107.6000000000001</v>
      </c>
      <c r="AV13" s="100">
        <v>15</v>
      </c>
      <c r="AW13" s="100">
        <v>1278</v>
      </c>
      <c r="AX13" s="100">
        <v>15</v>
      </c>
      <c r="AY13" s="100">
        <v>1278</v>
      </c>
      <c r="AZ13" s="100">
        <v>51</v>
      </c>
      <c r="BA13" s="100">
        <v>4345.2</v>
      </c>
      <c r="BB13" s="100">
        <v>27</v>
      </c>
      <c r="BC13" s="100">
        <v>2300.4</v>
      </c>
      <c r="BD13" s="100">
        <v>32</v>
      </c>
      <c r="BE13" s="100">
        <v>2726.4</v>
      </c>
      <c r="BF13" s="100">
        <v>47</v>
      </c>
      <c r="BG13" s="100">
        <v>4004.4</v>
      </c>
      <c r="BH13" s="100">
        <v>13</v>
      </c>
      <c r="BI13" s="100">
        <v>1107.6000000000001</v>
      </c>
      <c r="BJ13" s="100">
        <v>12</v>
      </c>
      <c r="BK13" s="100">
        <v>1022.4000000000001</v>
      </c>
      <c r="BL13" s="100">
        <v>12</v>
      </c>
      <c r="BM13" s="100">
        <v>1022.4000000000001</v>
      </c>
      <c r="BN13" s="100">
        <v>8</v>
      </c>
      <c r="BO13" s="100">
        <v>681.6</v>
      </c>
      <c r="BP13" s="100">
        <v>16</v>
      </c>
      <c r="BQ13" s="100">
        <v>1363.2</v>
      </c>
      <c r="BR13" s="100">
        <v>11</v>
      </c>
      <c r="BS13" s="100">
        <v>937.2</v>
      </c>
      <c r="BT13" s="100">
        <v>8</v>
      </c>
      <c r="BU13" s="100">
        <v>681.6</v>
      </c>
      <c r="BV13" s="100">
        <v>16</v>
      </c>
      <c r="BW13" s="100">
        <v>1363.2</v>
      </c>
      <c r="BX13" s="100">
        <v>25</v>
      </c>
      <c r="BY13" s="100">
        <v>2130</v>
      </c>
      <c r="BZ13" s="100">
        <v>49</v>
      </c>
      <c r="CA13" s="100">
        <v>4174.8</v>
      </c>
      <c r="CB13" s="100">
        <v>46</v>
      </c>
      <c r="CC13" s="100">
        <v>3919.2000000000003</v>
      </c>
      <c r="CD13" s="100">
        <v>30</v>
      </c>
      <c r="CE13" s="100">
        <v>2556</v>
      </c>
      <c r="CF13" s="100">
        <v>52</v>
      </c>
      <c r="CG13" s="100">
        <v>4430.4000000000005</v>
      </c>
      <c r="CH13" s="100">
        <v>46</v>
      </c>
      <c r="CI13" s="100">
        <v>3919.2000000000003</v>
      </c>
      <c r="CJ13" s="100">
        <v>47</v>
      </c>
      <c r="CK13" s="100">
        <v>4004.4</v>
      </c>
      <c r="CL13" s="100">
        <v>41</v>
      </c>
      <c r="CM13" s="100">
        <v>3493.2000000000003</v>
      </c>
      <c r="CN13" s="100">
        <v>13</v>
      </c>
      <c r="CO13" s="100">
        <v>1107.6000000000001</v>
      </c>
      <c r="CP13" s="100">
        <v>13</v>
      </c>
      <c r="CQ13" s="100">
        <v>1107.6000000000001</v>
      </c>
      <c r="CR13" s="100">
        <v>13</v>
      </c>
      <c r="CS13" s="100">
        <v>1107.6000000000001</v>
      </c>
      <c r="CT13" s="100">
        <v>15</v>
      </c>
      <c r="CU13" s="100">
        <v>1278</v>
      </c>
    </row>
    <row r="14" spans="1:99">
      <c r="C14" s="99" t="s">
        <v>180</v>
      </c>
      <c r="D14" s="100">
        <v>13</v>
      </c>
      <c r="E14" s="100">
        <v>6349.2</v>
      </c>
      <c r="F14" s="100">
        <v>15</v>
      </c>
      <c r="G14" s="100">
        <v>7326</v>
      </c>
      <c r="H14" s="100">
        <v>12</v>
      </c>
      <c r="I14" s="100">
        <v>5860.7999999999993</v>
      </c>
      <c r="J14" s="100">
        <v>9</v>
      </c>
      <c r="K14" s="100">
        <v>4395.5999999999995</v>
      </c>
      <c r="L14" s="100">
        <v>15</v>
      </c>
      <c r="M14" s="100">
        <v>7326</v>
      </c>
      <c r="N14" s="100">
        <v>17</v>
      </c>
      <c r="O14" s="100">
        <v>8302.7999999999993</v>
      </c>
      <c r="P14" s="100">
        <v>26</v>
      </c>
      <c r="Q14" s="100">
        <v>12698.4</v>
      </c>
      <c r="R14" s="100">
        <v>18</v>
      </c>
      <c r="S14" s="100">
        <v>8791.1999999999989</v>
      </c>
      <c r="T14" s="100">
        <v>32</v>
      </c>
      <c r="U14" s="100">
        <v>15628.8</v>
      </c>
      <c r="V14" s="100">
        <v>35</v>
      </c>
      <c r="W14" s="100">
        <v>17094</v>
      </c>
      <c r="X14" s="100">
        <v>36</v>
      </c>
      <c r="Y14" s="100">
        <v>17582.399999999998</v>
      </c>
      <c r="Z14" s="100">
        <v>34</v>
      </c>
      <c r="AA14" s="100">
        <v>16605.599999999999</v>
      </c>
      <c r="AB14" s="100">
        <v>9</v>
      </c>
      <c r="AC14" s="100">
        <v>4395.5999999999995</v>
      </c>
      <c r="AD14" s="100">
        <v>8</v>
      </c>
      <c r="AE14" s="100">
        <v>3907.2</v>
      </c>
      <c r="AF14" s="100">
        <v>11</v>
      </c>
      <c r="AG14" s="100">
        <v>5372.4</v>
      </c>
      <c r="AH14" s="100">
        <v>8</v>
      </c>
      <c r="AI14" s="100">
        <v>3907.2</v>
      </c>
      <c r="AJ14" s="100">
        <v>10</v>
      </c>
      <c r="AK14" s="100">
        <v>4884</v>
      </c>
      <c r="AL14" s="100">
        <v>12</v>
      </c>
      <c r="AM14" s="100">
        <v>5860.7999999999993</v>
      </c>
      <c r="AN14" s="100">
        <v>13</v>
      </c>
      <c r="AO14" s="100">
        <v>6349.2</v>
      </c>
      <c r="AP14" s="100">
        <v>14</v>
      </c>
      <c r="AQ14" s="100">
        <v>6837.5999999999995</v>
      </c>
      <c r="AR14" s="100">
        <v>19</v>
      </c>
      <c r="AS14" s="100">
        <v>9279.6</v>
      </c>
      <c r="AT14" s="100">
        <v>11</v>
      </c>
      <c r="AU14" s="100">
        <v>5372.4</v>
      </c>
      <c r="AV14" s="100">
        <v>15</v>
      </c>
      <c r="AW14" s="100">
        <v>7326</v>
      </c>
      <c r="AX14" s="100">
        <v>16</v>
      </c>
      <c r="AY14" s="100">
        <v>7814.4</v>
      </c>
      <c r="AZ14" s="100">
        <v>45</v>
      </c>
      <c r="BA14" s="100">
        <v>21978</v>
      </c>
      <c r="BB14" s="100">
        <v>26</v>
      </c>
      <c r="BC14" s="100">
        <v>12698.4</v>
      </c>
      <c r="BD14" s="100">
        <v>30</v>
      </c>
      <c r="BE14" s="100">
        <v>14652</v>
      </c>
      <c r="BF14" s="100">
        <v>44</v>
      </c>
      <c r="BG14" s="100">
        <v>21489.599999999999</v>
      </c>
      <c r="BH14" s="100">
        <v>12</v>
      </c>
      <c r="BI14" s="100">
        <v>5860.7999999999993</v>
      </c>
      <c r="BJ14" s="100">
        <v>11</v>
      </c>
      <c r="BK14" s="100">
        <v>5372.4</v>
      </c>
      <c r="BL14" s="100">
        <v>10</v>
      </c>
      <c r="BM14" s="100">
        <v>4884</v>
      </c>
      <c r="BN14" s="100">
        <v>7</v>
      </c>
      <c r="BO14" s="100">
        <v>3418.7999999999997</v>
      </c>
      <c r="BP14" s="100">
        <v>14</v>
      </c>
      <c r="BQ14" s="100">
        <v>6837.5999999999995</v>
      </c>
      <c r="BR14" s="100">
        <v>12</v>
      </c>
      <c r="BS14" s="100">
        <v>5860.7999999999993</v>
      </c>
      <c r="BT14" s="100">
        <v>8</v>
      </c>
      <c r="BU14" s="100">
        <v>3907.2</v>
      </c>
      <c r="BV14" s="100">
        <v>16</v>
      </c>
      <c r="BW14" s="100">
        <v>7814.4</v>
      </c>
      <c r="BX14" s="100">
        <v>27</v>
      </c>
      <c r="BY14" s="100">
        <v>13186.8</v>
      </c>
      <c r="BZ14" s="100">
        <v>40</v>
      </c>
      <c r="CA14" s="100">
        <v>19536</v>
      </c>
      <c r="CB14" s="100">
        <v>38</v>
      </c>
      <c r="CC14" s="100">
        <v>18559.2</v>
      </c>
      <c r="CD14" s="100">
        <v>30</v>
      </c>
      <c r="CE14" s="100">
        <v>14652</v>
      </c>
      <c r="CF14" s="100">
        <v>58</v>
      </c>
      <c r="CG14" s="100">
        <v>28327.199999999997</v>
      </c>
      <c r="CH14" s="100">
        <v>38</v>
      </c>
      <c r="CI14" s="100">
        <v>18559.2</v>
      </c>
      <c r="CJ14" s="100">
        <v>44</v>
      </c>
      <c r="CK14" s="100">
        <v>21489.599999999999</v>
      </c>
      <c r="CL14" s="100">
        <v>38</v>
      </c>
      <c r="CM14" s="100">
        <v>18559.2</v>
      </c>
      <c r="CN14" s="100">
        <v>13</v>
      </c>
      <c r="CO14" s="100">
        <v>6349.2</v>
      </c>
      <c r="CP14" s="100">
        <v>15</v>
      </c>
      <c r="CQ14" s="100">
        <v>7326</v>
      </c>
      <c r="CR14" s="100">
        <v>14</v>
      </c>
      <c r="CS14" s="100">
        <v>6837.5999999999995</v>
      </c>
      <c r="CT14" s="100">
        <v>14</v>
      </c>
      <c r="CU14" s="100">
        <v>6837.5999999999995</v>
      </c>
    </row>
    <row r="15" spans="1:99">
      <c r="C15" s="99" t="s">
        <v>181</v>
      </c>
      <c r="D15" s="100">
        <v>13</v>
      </c>
      <c r="E15" s="100">
        <v>9921.5999999999985</v>
      </c>
      <c r="F15" s="100">
        <v>14</v>
      </c>
      <c r="G15" s="100">
        <v>10684.8</v>
      </c>
      <c r="H15" s="100">
        <v>12</v>
      </c>
      <c r="I15" s="100">
        <v>9158.4</v>
      </c>
      <c r="J15" s="100">
        <v>9</v>
      </c>
      <c r="K15" s="100">
        <v>6868.7999999999993</v>
      </c>
      <c r="L15" s="100">
        <v>17</v>
      </c>
      <c r="M15" s="100">
        <v>12974.4</v>
      </c>
      <c r="N15" s="100">
        <v>18</v>
      </c>
      <c r="O15" s="100">
        <v>13737.599999999999</v>
      </c>
      <c r="P15" s="100">
        <v>21</v>
      </c>
      <c r="Q15" s="100">
        <v>16027.199999999999</v>
      </c>
      <c r="R15" s="100">
        <v>17</v>
      </c>
      <c r="S15" s="100">
        <v>12974.4</v>
      </c>
      <c r="T15" s="100">
        <v>30</v>
      </c>
      <c r="U15" s="100">
        <v>22895.999999999996</v>
      </c>
      <c r="V15" s="100">
        <v>39</v>
      </c>
      <c r="W15" s="100">
        <v>29764.799999999996</v>
      </c>
      <c r="X15" s="100">
        <v>34</v>
      </c>
      <c r="Y15" s="100">
        <v>25948.799999999999</v>
      </c>
      <c r="Z15" s="100">
        <v>33</v>
      </c>
      <c r="AA15" s="100">
        <v>25185.599999999999</v>
      </c>
      <c r="AB15" s="100">
        <v>9</v>
      </c>
      <c r="AC15" s="100">
        <v>6868.7999999999993</v>
      </c>
      <c r="AD15" s="100">
        <v>7</v>
      </c>
      <c r="AE15" s="100">
        <v>5342.4</v>
      </c>
      <c r="AF15" s="100">
        <v>11</v>
      </c>
      <c r="AG15" s="100">
        <v>8395.1999999999989</v>
      </c>
      <c r="AH15" s="100">
        <v>8</v>
      </c>
      <c r="AI15" s="100">
        <v>6105.5999999999995</v>
      </c>
      <c r="AJ15" s="100">
        <v>11</v>
      </c>
      <c r="AK15" s="100">
        <v>8395.1999999999989</v>
      </c>
      <c r="AL15" s="100">
        <v>11</v>
      </c>
      <c r="AM15" s="100">
        <v>8395.1999999999989</v>
      </c>
      <c r="AN15" s="100">
        <v>13</v>
      </c>
      <c r="AO15" s="100">
        <v>9921.5999999999985</v>
      </c>
      <c r="AP15" s="100">
        <v>13</v>
      </c>
      <c r="AQ15" s="100">
        <v>9921.5999999999985</v>
      </c>
      <c r="AR15" s="100">
        <v>18</v>
      </c>
      <c r="AS15" s="100">
        <v>13737.599999999999</v>
      </c>
      <c r="AT15" s="100">
        <v>11</v>
      </c>
      <c r="AU15" s="100">
        <v>8395.1999999999989</v>
      </c>
      <c r="AV15" s="100">
        <v>14</v>
      </c>
      <c r="AW15" s="100">
        <v>10684.8</v>
      </c>
      <c r="AX15" s="100">
        <v>15</v>
      </c>
      <c r="AY15" s="100">
        <v>11447.999999999998</v>
      </c>
      <c r="AZ15" s="100">
        <v>47</v>
      </c>
      <c r="BA15" s="100">
        <v>35870.399999999994</v>
      </c>
      <c r="BB15" s="100">
        <v>23</v>
      </c>
      <c r="BC15" s="100">
        <v>17553.599999999999</v>
      </c>
      <c r="BD15" s="100">
        <v>28</v>
      </c>
      <c r="BE15" s="100">
        <v>21369.599999999999</v>
      </c>
      <c r="BF15" s="100">
        <v>41</v>
      </c>
      <c r="BG15" s="100">
        <v>31291.199999999997</v>
      </c>
      <c r="BH15" s="100">
        <v>12</v>
      </c>
      <c r="BI15" s="100">
        <v>9158.4</v>
      </c>
      <c r="BJ15" s="100">
        <v>13</v>
      </c>
      <c r="BK15" s="100">
        <v>9921.5999999999985</v>
      </c>
      <c r="BL15" s="100">
        <v>10</v>
      </c>
      <c r="BM15" s="100">
        <v>7631.9999999999991</v>
      </c>
      <c r="BN15" s="100">
        <v>7</v>
      </c>
      <c r="BO15" s="100">
        <v>5342.4</v>
      </c>
      <c r="BP15" s="100">
        <v>15</v>
      </c>
      <c r="BQ15" s="100">
        <v>11447.999999999998</v>
      </c>
      <c r="BR15" s="100">
        <v>10</v>
      </c>
      <c r="BS15" s="100">
        <v>7631.9999999999991</v>
      </c>
      <c r="BT15" s="100">
        <v>8</v>
      </c>
      <c r="BU15" s="100">
        <v>6105.5999999999995</v>
      </c>
      <c r="BV15" s="100">
        <v>15</v>
      </c>
      <c r="BW15" s="100">
        <v>11447.999999999998</v>
      </c>
      <c r="BX15" s="100">
        <v>26</v>
      </c>
      <c r="BY15" s="100">
        <v>19843.199999999997</v>
      </c>
      <c r="BZ15" s="100">
        <v>43</v>
      </c>
      <c r="CA15" s="100">
        <v>32817.599999999999</v>
      </c>
      <c r="CB15" s="100">
        <v>43</v>
      </c>
      <c r="CC15" s="100">
        <v>32817.599999999999</v>
      </c>
      <c r="CD15" s="100">
        <v>26</v>
      </c>
      <c r="CE15" s="100">
        <v>19843.199999999997</v>
      </c>
      <c r="CF15" s="100">
        <v>49</v>
      </c>
      <c r="CG15" s="100">
        <v>37396.799999999996</v>
      </c>
      <c r="CH15" s="100">
        <v>42</v>
      </c>
      <c r="CI15" s="100">
        <v>32054.399999999998</v>
      </c>
      <c r="CJ15" s="100">
        <v>43</v>
      </c>
      <c r="CK15" s="100">
        <v>32817.599999999999</v>
      </c>
      <c r="CL15" s="100">
        <v>43</v>
      </c>
      <c r="CM15" s="100">
        <v>32817.599999999999</v>
      </c>
      <c r="CN15" s="100">
        <v>13</v>
      </c>
      <c r="CO15" s="100">
        <v>9921.5999999999985</v>
      </c>
      <c r="CP15" s="100">
        <v>13</v>
      </c>
      <c r="CQ15" s="100">
        <v>9921.5999999999985</v>
      </c>
      <c r="CR15" s="100">
        <v>13</v>
      </c>
      <c r="CS15" s="100">
        <v>9921.5999999999985</v>
      </c>
      <c r="CT15" s="100">
        <v>13</v>
      </c>
      <c r="CU15" s="100">
        <v>9921.5999999999985</v>
      </c>
    </row>
    <row r="16" spans="1:99">
      <c r="C16" s="99" t="s">
        <v>182</v>
      </c>
      <c r="D16" s="100">
        <v>14</v>
      </c>
      <c r="E16" s="100">
        <v>4771.2</v>
      </c>
      <c r="F16" s="100">
        <v>15</v>
      </c>
      <c r="G16" s="100">
        <v>5112</v>
      </c>
      <c r="H16" s="100">
        <v>15</v>
      </c>
      <c r="I16" s="100">
        <v>5112</v>
      </c>
      <c r="J16" s="100">
        <v>8</v>
      </c>
      <c r="K16" s="100">
        <v>2726.4</v>
      </c>
      <c r="L16" s="100">
        <v>16</v>
      </c>
      <c r="M16" s="100">
        <v>5452.8</v>
      </c>
      <c r="N16" s="100">
        <v>18</v>
      </c>
      <c r="O16" s="100">
        <v>6134.4000000000005</v>
      </c>
      <c r="P16" s="100">
        <v>26</v>
      </c>
      <c r="Q16" s="100">
        <v>8860.8000000000011</v>
      </c>
      <c r="R16" s="100">
        <v>16</v>
      </c>
      <c r="S16" s="100">
        <v>5452.8</v>
      </c>
      <c r="T16" s="100">
        <v>30</v>
      </c>
      <c r="U16" s="100">
        <v>10224</v>
      </c>
      <c r="V16" s="100">
        <v>41</v>
      </c>
      <c r="W16" s="100">
        <v>13972.800000000001</v>
      </c>
      <c r="X16" s="100">
        <v>35</v>
      </c>
      <c r="Y16" s="100">
        <v>11928</v>
      </c>
      <c r="Z16" s="100">
        <v>35</v>
      </c>
      <c r="AA16" s="100">
        <v>11928</v>
      </c>
      <c r="AB16" s="100">
        <v>9</v>
      </c>
      <c r="AC16" s="100">
        <v>3067.2000000000003</v>
      </c>
      <c r="AD16" s="100">
        <v>7</v>
      </c>
      <c r="AE16" s="100">
        <v>2385.6</v>
      </c>
      <c r="AF16" s="100">
        <v>11</v>
      </c>
      <c r="AG16" s="100">
        <v>3748.8</v>
      </c>
      <c r="AH16" s="100">
        <v>9</v>
      </c>
      <c r="AI16" s="100">
        <v>3067.2000000000003</v>
      </c>
      <c r="AJ16" s="100">
        <v>11</v>
      </c>
      <c r="AK16" s="100">
        <v>3748.8</v>
      </c>
      <c r="AL16" s="100">
        <v>11</v>
      </c>
      <c r="AM16" s="100">
        <v>3748.8</v>
      </c>
      <c r="AN16" s="100">
        <v>12</v>
      </c>
      <c r="AO16" s="100">
        <v>4089.6000000000004</v>
      </c>
      <c r="AP16" s="100">
        <v>15</v>
      </c>
      <c r="AQ16" s="100">
        <v>5112</v>
      </c>
      <c r="AR16" s="100">
        <v>21</v>
      </c>
      <c r="AS16" s="100">
        <v>7156.8</v>
      </c>
      <c r="AT16" s="100">
        <v>12</v>
      </c>
      <c r="AU16" s="100">
        <v>4089.6000000000004</v>
      </c>
      <c r="AV16" s="100">
        <v>14</v>
      </c>
      <c r="AW16" s="100">
        <v>4771.2</v>
      </c>
      <c r="AX16" s="100">
        <v>15</v>
      </c>
      <c r="AY16" s="100">
        <v>5112</v>
      </c>
      <c r="AZ16" s="100">
        <v>51</v>
      </c>
      <c r="BA16" s="100">
        <v>17380.8</v>
      </c>
      <c r="BB16" s="100">
        <v>28</v>
      </c>
      <c r="BC16" s="100">
        <v>9542.4</v>
      </c>
      <c r="BD16" s="100">
        <v>31</v>
      </c>
      <c r="BE16" s="100">
        <v>10564.800000000001</v>
      </c>
      <c r="BF16" s="100">
        <v>40</v>
      </c>
      <c r="BG16" s="100">
        <v>13632</v>
      </c>
      <c r="BH16" s="100">
        <v>13</v>
      </c>
      <c r="BI16" s="100">
        <v>4430.4000000000005</v>
      </c>
      <c r="BJ16" s="100">
        <v>11</v>
      </c>
      <c r="BK16" s="100">
        <v>3748.8</v>
      </c>
      <c r="BL16" s="100">
        <v>11</v>
      </c>
      <c r="BM16" s="100">
        <v>3748.8</v>
      </c>
      <c r="BN16" s="100">
        <v>7</v>
      </c>
      <c r="BO16" s="100">
        <v>2385.6</v>
      </c>
      <c r="BP16" s="100">
        <v>14</v>
      </c>
      <c r="BQ16" s="100">
        <v>4771.2</v>
      </c>
      <c r="BR16" s="100">
        <v>11</v>
      </c>
      <c r="BS16" s="100">
        <v>3748.8</v>
      </c>
      <c r="BT16" s="100">
        <v>9</v>
      </c>
      <c r="BU16" s="100">
        <v>3067.2000000000003</v>
      </c>
      <c r="BV16" s="100">
        <v>14</v>
      </c>
      <c r="BW16" s="100">
        <v>4771.2</v>
      </c>
      <c r="BX16" s="100">
        <v>26</v>
      </c>
      <c r="BY16" s="100">
        <v>8860.8000000000011</v>
      </c>
      <c r="BZ16" s="100">
        <v>42</v>
      </c>
      <c r="CA16" s="100">
        <v>14313.6</v>
      </c>
      <c r="CB16" s="100">
        <v>43</v>
      </c>
      <c r="CC16" s="100">
        <v>14654.4</v>
      </c>
      <c r="CD16" s="100">
        <v>31</v>
      </c>
      <c r="CE16" s="100">
        <v>10564.800000000001</v>
      </c>
      <c r="CF16" s="100">
        <v>52</v>
      </c>
      <c r="CG16" s="100">
        <v>17721.600000000002</v>
      </c>
      <c r="CH16" s="100">
        <v>39</v>
      </c>
      <c r="CI16" s="100">
        <v>13291.2</v>
      </c>
      <c r="CJ16" s="100">
        <v>51</v>
      </c>
      <c r="CK16" s="100">
        <v>17380.8</v>
      </c>
      <c r="CL16" s="100">
        <v>39</v>
      </c>
      <c r="CM16" s="100">
        <v>13291.2</v>
      </c>
      <c r="CN16" s="100">
        <v>13</v>
      </c>
      <c r="CO16" s="100">
        <v>4430.4000000000005</v>
      </c>
      <c r="CP16" s="100">
        <v>13</v>
      </c>
      <c r="CQ16" s="100">
        <v>4430.4000000000005</v>
      </c>
      <c r="CR16" s="100">
        <v>14</v>
      </c>
      <c r="CS16" s="100">
        <v>4771.2</v>
      </c>
      <c r="CT16" s="100">
        <v>15</v>
      </c>
      <c r="CU16" s="100">
        <v>5112</v>
      </c>
    </row>
    <row r="17" spans="2:99">
      <c r="C17" s="99" t="s">
        <v>183</v>
      </c>
      <c r="D17" s="100">
        <v>13</v>
      </c>
      <c r="E17" s="100">
        <v>5491.2</v>
      </c>
      <c r="F17" s="100">
        <v>14</v>
      </c>
      <c r="G17" s="100">
        <v>5913.5999999999995</v>
      </c>
      <c r="H17" s="100">
        <v>13</v>
      </c>
      <c r="I17" s="100">
        <v>5491.2</v>
      </c>
      <c r="J17" s="100">
        <v>8</v>
      </c>
      <c r="K17" s="100">
        <v>3379.2</v>
      </c>
      <c r="L17" s="100">
        <v>17</v>
      </c>
      <c r="M17" s="100">
        <v>7180.7999999999993</v>
      </c>
      <c r="N17" s="100">
        <v>18</v>
      </c>
      <c r="O17" s="100">
        <v>7603.2</v>
      </c>
      <c r="P17" s="100">
        <v>24</v>
      </c>
      <c r="Q17" s="100">
        <v>10137.599999999999</v>
      </c>
      <c r="R17" s="100">
        <v>16</v>
      </c>
      <c r="S17" s="100">
        <v>6758.4</v>
      </c>
      <c r="T17" s="100">
        <v>30</v>
      </c>
      <c r="U17" s="100">
        <v>12672</v>
      </c>
      <c r="V17" s="100">
        <v>35</v>
      </c>
      <c r="W17" s="100">
        <v>14784</v>
      </c>
      <c r="X17" s="100">
        <v>32</v>
      </c>
      <c r="Y17" s="100">
        <v>13516.8</v>
      </c>
      <c r="Z17" s="100">
        <v>34</v>
      </c>
      <c r="AA17" s="100">
        <v>14361.599999999999</v>
      </c>
      <c r="AB17" s="100">
        <v>9</v>
      </c>
      <c r="AC17" s="100">
        <v>3801.6</v>
      </c>
      <c r="AD17" s="100">
        <v>7</v>
      </c>
      <c r="AE17" s="100">
        <v>2956.7999999999997</v>
      </c>
      <c r="AF17" s="100">
        <v>11</v>
      </c>
      <c r="AG17" s="100">
        <v>4646.3999999999996</v>
      </c>
      <c r="AH17" s="100">
        <v>8</v>
      </c>
      <c r="AI17" s="100">
        <v>3379.2</v>
      </c>
      <c r="AJ17" s="100">
        <v>9</v>
      </c>
      <c r="AK17" s="100">
        <v>3801.6</v>
      </c>
      <c r="AL17" s="100">
        <v>11</v>
      </c>
      <c r="AM17" s="100">
        <v>4646.3999999999996</v>
      </c>
      <c r="AN17" s="100">
        <v>13</v>
      </c>
      <c r="AO17" s="100">
        <v>5491.2</v>
      </c>
      <c r="AP17" s="100">
        <v>13</v>
      </c>
      <c r="AQ17" s="100">
        <v>5491.2</v>
      </c>
      <c r="AR17" s="100">
        <v>19</v>
      </c>
      <c r="AS17" s="100">
        <v>8025.5999999999995</v>
      </c>
      <c r="AT17" s="100">
        <v>11</v>
      </c>
      <c r="AU17" s="100">
        <v>4646.3999999999996</v>
      </c>
      <c r="AV17" s="100">
        <v>14</v>
      </c>
      <c r="AW17" s="100">
        <v>5913.5999999999995</v>
      </c>
      <c r="AX17" s="100">
        <v>15</v>
      </c>
      <c r="AY17" s="100">
        <v>6336</v>
      </c>
      <c r="AZ17" s="100">
        <v>47</v>
      </c>
      <c r="BA17" s="100">
        <v>19852.8</v>
      </c>
      <c r="BB17" s="100">
        <v>26</v>
      </c>
      <c r="BC17" s="100">
        <v>10982.4</v>
      </c>
      <c r="BD17" s="100">
        <v>28</v>
      </c>
      <c r="BE17" s="100">
        <v>11827.199999999999</v>
      </c>
      <c r="BF17" s="100">
        <v>46</v>
      </c>
      <c r="BG17" s="100">
        <v>19430.399999999998</v>
      </c>
      <c r="BH17" s="100">
        <v>12</v>
      </c>
      <c r="BI17" s="100">
        <v>5068.7999999999993</v>
      </c>
      <c r="BJ17" s="100">
        <v>11</v>
      </c>
      <c r="BK17" s="100">
        <v>4646.3999999999996</v>
      </c>
      <c r="BL17" s="100">
        <v>10</v>
      </c>
      <c r="BM17" s="100">
        <v>4224</v>
      </c>
      <c r="BN17" s="100">
        <v>7</v>
      </c>
      <c r="BO17" s="100">
        <v>2956.7999999999997</v>
      </c>
      <c r="BP17" s="100">
        <v>16</v>
      </c>
      <c r="BQ17" s="100">
        <v>6758.4</v>
      </c>
      <c r="BR17" s="100">
        <v>11</v>
      </c>
      <c r="BS17" s="100">
        <v>4646.3999999999996</v>
      </c>
      <c r="BT17" s="100">
        <v>7</v>
      </c>
      <c r="BU17" s="100">
        <v>2956.7999999999997</v>
      </c>
      <c r="BV17" s="100">
        <v>15</v>
      </c>
      <c r="BW17" s="100">
        <v>6336</v>
      </c>
      <c r="BX17" s="100">
        <v>24</v>
      </c>
      <c r="BY17" s="100">
        <v>10137.599999999999</v>
      </c>
      <c r="BZ17" s="100">
        <v>45</v>
      </c>
      <c r="CA17" s="100">
        <v>19008</v>
      </c>
      <c r="CB17" s="100">
        <v>45</v>
      </c>
      <c r="CC17" s="100">
        <v>19008</v>
      </c>
      <c r="CD17" s="100">
        <v>32</v>
      </c>
      <c r="CE17" s="100">
        <v>13516.8</v>
      </c>
      <c r="CF17" s="100">
        <v>49</v>
      </c>
      <c r="CG17" s="100">
        <v>20697.599999999999</v>
      </c>
      <c r="CH17" s="100">
        <v>37</v>
      </c>
      <c r="CI17" s="100">
        <v>15628.8</v>
      </c>
      <c r="CJ17" s="100">
        <v>48</v>
      </c>
      <c r="CK17" s="100">
        <v>20275.199999999997</v>
      </c>
      <c r="CL17" s="100">
        <v>42</v>
      </c>
      <c r="CM17" s="100">
        <v>17740.8</v>
      </c>
      <c r="CN17" s="100">
        <v>12</v>
      </c>
      <c r="CO17" s="100">
        <v>5068.7999999999993</v>
      </c>
      <c r="CP17" s="100">
        <v>12</v>
      </c>
      <c r="CQ17" s="100">
        <v>5068.7999999999993</v>
      </c>
      <c r="CR17" s="100">
        <v>12</v>
      </c>
      <c r="CS17" s="100">
        <v>5068.7999999999993</v>
      </c>
      <c r="CT17" s="100">
        <v>14</v>
      </c>
      <c r="CU17" s="100">
        <v>5913.5999999999995</v>
      </c>
    </row>
    <row r="18" spans="2:99">
      <c r="C18" s="99" t="s">
        <v>184</v>
      </c>
      <c r="D18" s="100">
        <v>12</v>
      </c>
      <c r="E18" s="100">
        <v>7833.5999999999995</v>
      </c>
      <c r="F18" s="100">
        <v>14</v>
      </c>
      <c r="G18" s="100">
        <v>9139.1999999999989</v>
      </c>
      <c r="H18" s="100">
        <v>13</v>
      </c>
      <c r="I18" s="100">
        <v>8486.4</v>
      </c>
      <c r="J18" s="100">
        <v>9</v>
      </c>
      <c r="K18" s="100">
        <v>5875.2</v>
      </c>
      <c r="L18" s="100">
        <v>15</v>
      </c>
      <c r="M18" s="100">
        <v>9792</v>
      </c>
      <c r="N18" s="100">
        <v>16</v>
      </c>
      <c r="O18" s="100">
        <v>10444.799999999999</v>
      </c>
      <c r="P18" s="100">
        <v>22</v>
      </c>
      <c r="Q18" s="100">
        <v>14361.599999999999</v>
      </c>
      <c r="R18" s="100">
        <v>18</v>
      </c>
      <c r="S18" s="100">
        <v>11750.4</v>
      </c>
      <c r="T18" s="100">
        <v>30</v>
      </c>
      <c r="U18" s="100">
        <v>19584</v>
      </c>
      <c r="V18" s="100">
        <v>37</v>
      </c>
      <c r="W18" s="100">
        <v>24153.599999999999</v>
      </c>
      <c r="X18" s="100">
        <v>37</v>
      </c>
      <c r="Y18" s="100">
        <v>24153.599999999999</v>
      </c>
      <c r="Z18" s="100">
        <v>34</v>
      </c>
      <c r="AA18" s="100">
        <v>22195.199999999997</v>
      </c>
      <c r="AB18" s="100">
        <v>8</v>
      </c>
      <c r="AC18" s="100">
        <v>5222.3999999999996</v>
      </c>
      <c r="AD18" s="100">
        <v>7</v>
      </c>
      <c r="AE18" s="100">
        <v>4569.5999999999995</v>
      </c>
      <c r="AF18" s="100">
        <v>12</v>
      </c>
      <c r="AG18" s="100">
        <v>7833.5999999999995</v>
      </c>
      <c r="AH18" s="100">
        <v>8</v>
      </c>
      <c r="AI18" s="100">
        <v>5222.3999999999996</v>
      </c>
      <c r="AJ18" s="100">
        <v>9</v>
      </c>
      <c r="AK18" s="100">
        <v>5875.2</v>
      </c>
      <c r="AL18" s="100">
        <v>12</v>
      </c>
      <c r="AM18" s="100">
        <v>7833.5999999999995</v>
      </c>
      <c r="AN18" s="100">
        <v>14</v>
      </c>
      <c r="AO18" s="100">
        <v>9139.1999999999989</v>
      </c>
      <c r="AP18" s="100">
        <v>14</v>
      </c>
      <c r="AQ18" s="100">
        <v>9139.1999999999989</v>
      </c>
      <c r="AR18" s="100">
        <v>18</v>
      </c>
      <c r="AS18" s="100">
        <v>11750.4</v>
      </c>
      <c r="AT18" s="100">
        <v>11</v>
      </c>
      <c r="AU18" s="100">
        <v>7180.7999999999993</v>
      </c>
      <c r="AV18" s="100">
        <v>13</v>
      </c>
      <c r="AW18" s="100">
        <v>8486.4</v>
      </c>
      <c r="AX18" s="100">
        <v>15</v>
      </c>
      <c r="AY18" s="100">
        <v>9792</v>
      </c>
      <c r="AZ18" s="100">
        <v>48</v>
      </c>
      <c r="BA18" s="100">
        <v>31334.399999999998</v>
      </c>
      <c r="BB18" s="100">
        <v>27</v>
      </c>
      <c r="BC18" s="100">
        <v>17625.599999999999</v>
      </c>
      <c r="BD18" s="100">
        <v>30</v>
      </c>
      <c r="BE18" s="100">
        <v>19584</v>
      </c>
      <c r="BF18" s="100">
        <v>42</v>
      </c>
      <c r="BG18" s="100">
        <v>27417.599999999999</v>
      </c>
      <c r="BH18" s="100">
        <v>13</v>
      </c>
      <c r="BI18" s="100">
        <v>8486.4</v>
      </c>
      <c r="BJ18" s="100">
        <v>13</v>
      </c>
      <c r="BK18" s="100">
        <v>8486.4</v>
      </c>
      <c r="BL18" s="100">
        <v>11</v>
      </c>
      <c r="BM18" s="100">
        <v>7180.7999999999993</v>
      </c>
      <c r="BN18" s="100">
        <v>7</v>
      </c>
      <c r="BO18" s="100">
        <v>4569.5999999999995</v>
      </c>
      <c r="BP18" s="100">
        <v>15</v>
      </c>
      <c r="BQ18" s="100">
        <v>9792</v>
      </c>
      <c r="BR18" s="100">
        <v>12</v>
      </c>
      <c r="BS18" s="100">
        <v>7833.5999999999995</v>
      </c>
      <c r="BT18" s="100">
        <v>8</v>
      </c>
      <c r="BU18" s="100">
        <v>5222.3999999999996</v>
      </c>
      <c r="BV18" s="100">
        <v>14</v>
      </c>
      <c r="BW18" s="100">
        <v>9139.1999999999989</v>
      </c>
      <c r="BX18" s="100">
        <v>25</v>
      </c>
      <c r="BY18" s="100">
        <v>16319.999999999998</v>
      </c>
      <c r="BZ18" s="100">
        <v>45</v>
      </c>
      <c r="CA18" s="100">
        <v>29375.999999999996</v>
      </c>
      <c r="CB18" s="100">
        <v>39</v>
      </c>
      <c r="CC18" s="100">
        <v>25459.199999999997</v>
      </c>
      <c r="CD18" s="100">
        <v>28</v>
      </c>
      <c r="CE18" s="100">
        <v>18278.399999999998</v>
      </c>
      <c r="CF18" s="100">
        <v>58</v>
      </c>
      <c r="CG18" s="100">
        <v>37862.399999999994</v>
      </c>
      <c r="CH18" s="100">
        <v>43</v>
      </c>
      <c r="CI18" s="100">
        <v>28070.399999999998</v>
      </c>
      <c r="CJ18" s="100">
        <v>48</v>
      </c>
      <c r="CK18" s="100">
        <v>31334.399999999998</v>
      </c>
      <c r="CL18" s="100">
        <v>44</v>
      </c>
      <c r="CM18" s="100">
        <v>28723.199999999997</v>
      </c>
      <c r="CN18" s="100">
        <v>12</v>
      </c>
      <c r="CO18" s="100">
        <v>7833.5999999999995</v>
      </c>
      <c r="CP18" s="100">
        <v>14</v>
      </c>
      <c r="CQ18" s="100">
        <v>9139.1999999999989</v>
      </c>
      <c r="CR18" s="100">
        <v>14</v>
      </c>
      <c r="CS18" s="100">
        <v>9139.1999999999989</v>
      </c>
      <c r="CT18" s="100">
        <v>13</v>
      </c>
      <c r="CU18" s="100">
        <v>8486.4</v>
      </c>
    </row>
    <row r="19" spans="2:99">
      <c r="C19" s="99" t="s">
        <v>185</v>
      </c>
      <c r="D19" s="100">
        <v>12</v>
      </c>
      <c r="E19" s="100">
        <v>3960</v>
      </c>
      <c r="F19" s="100">
        <v>13</v>
      </c>
      <c r="G19" s="100">
        <v>4290</v>
      </c>
      <c r="H19" s="100">
        <v>13</v>
      </c>
      <c r="I19" s="100">
        <v>4290</v>
      </c>
      <c r="J19" s="100">
        <v>9</v>
      </c>
      <c r="K19" s="100">
        <v>2970</v>
      </c>
      <c r="L19" s="100">
        <v>17</v>
      </c>
      <c r="M19" s="100">
        <v>5610</v>
      </c>
      <c r="N19" s="100">
        <v>17</v>
      </c>
      <c r="O19" s="100">
        <v>5610</v>
      </c>
      <c r="P19" s="100">
        <v>25</v>
      </c>
      <c r="Q19" s="100">
        <v>8250</v>
      </c>
      <c r="R19" s="100">
        <v>16</v>
      </c>
      <c r="S19" s="100">
        <v>5280</v>
      </c>
      <c r="T19" s="100">
        <v>31</v>
      </c>
      <c r="U19" s="100">
        <v>10230</v>
      </c>
      <c r="V19" s="100">
        <v>40</v>
      </c>
      <c r="W19" s="100">
        <v>13200</v>
      </c>
      <c r="X19" s="100">
        <v>35</v>
      </c>
      <c r="Y19" s="100">
        <v>11550</v>
      </c>
      <c r="Z19" s="100">
        <v>30</v>
      </c>
      <c r="AA19" s="100">
        <v>9900</v>
      </c>
      <c r="AB19" s="100">
        <v>8</v>
      </c>
      <c r="AC19" s="100">
        <v>2640</v>
      </c>
      <c r="AD19" s="100">
        <v>8</v>
      </c>
      <c r="AE19" s="100">
        <v>2640</v>
      </c>
      <c r="AF19" s="100">
        <v>11</v>
      </c>
      <c r="AG19" s="100">
        <v>3630</v>
      </c>
      <c r="AH19" s="100">
        <v>7</v>
      </c>
      <c r="AI19" s="100">
        <v>2310</v>
      </c>
      <c r="AJ19" s="100">
        <v>11</v>
      </c>
      <c r="AK19" s="100">
        <v>3630</v>
      </c>
      <c r="AL19" s="100">
        <v>12</v>
      </c>
      <c r="AM19" s="100">
        <v>3960</v>
      </c>
      <c r="AN19" s="100">
        <v>14</v>
      </c>
      <c r="AO19" s="100">
        <v>4620</v>
      </c>
      <c r="AP19" s="100">
        <v>14</v>
      </c>
      <c r="AQ19" s="100">
        <v>4620</v>
      </c>
      <c r="AR19" s="100">
        <v>19</v>
      </c>
      <c r="AS19" s="100">
        <v>6270</v>
      </c>
      <c r="AT19" s="100">
        <v>12</v>
      </c>
      <c r="AU19" s="100">
        <v>3960</v>
      </c>
      <c r="AV19" s="100">
        <v>14</v>
      </c>
      <c r="AW19" s="100">
        <v>4620</v>
      </c>
      <c r="AX19" s="100">
        <v>15</v>
      </c>
      <c r="AY19" s="100">
        <v>4950</v>
      </c>
      <c r="AZ19" s="100">
        <v>52</v>
      </c>
      <c r="BA19" s="100">
        <v>17160</v>
      </c>
      <c r="BB19" s="100">
        <v>28</v>
      </c>
      <c r="BC19" s="100">
        <v>9240</v>
      </c>
      <c r="BD19" s="100">
        <v>32</v>
      </c>
      <c r="BE19" s="100">
        <v>10560</v>
      </c>
      <c r="BF19" s="100">
        <v>45</v>
      </c>
      <c r="BG19" s="100">
        <v>14850</v>
      </c>
      <c r="BH19" s="100">
        <v>13</v>
      </c>
      <c r="BI19" s="100">
        <v>4290</v>
      </c>
      <c r="BJ19" s="100">
        <v>11</v>
      </c>
      <c r="BK19" s="100">
        <v>3630</v>
      </c>
      <c r="BL19" s="100">
        <v>10</v>
      </c>
      <c r="BM19" s="100">
        <v>3300</v>
      </c>
      <c r="BN19" s="100">
        <v>7</v>
      </c>
      <c r="BO19" s="100">
        <v>2310</v>
      </c>
      <c r="BP19" s="100">
        <v>14</v>
      </c>
      <c r="BQ19" s="100">
        <v>4620</v>
      </c>
      <c r="BR19" s="100">
        <v>12</v>
      </c>
      <c r="BS19" s="100">
        <v>3960</v>
      </c>
      <c r="BT19" s="100">
        <v>7</v>
      </c>
      <c r="BU19" s="100">
        <v>2310</v>
      </c>
      <c r="BV19" s="100">
        <v>17</v>
      </c>
      <c r="BW19" s="100">
        <v>5610</v>
      </c>
      <c r="BX19" s="100">
        <v>24</v>
      </c>
      <c r="BY19" s="100">
        <v>7920</v>
      </c>
      <c r="BZ19" s="100">
        <v>48</v>
      </c>
      <c r="CA19" s="100">
        <v>15840</v>
      </c>
      <c r="CB19" s="100">
        <v>41</v>
      </c>
      <c r="CC19" s="100">
        <v>13530</v>
      </c>
      <c r="CD19" s="100">
        <v>32</v>
      </c>
      <c r="CE19" s="100">
        <v>10560</v>
      </c>
      <c r="CF19" s="100">
        <v>59</v>
      </c>
      <c r="CG19" s="100">
        <v>19470</v>
      </c>
      <c r="CH19" s="100">
        <v>40</v>
      </c>
      <c r="CI19" s="100">
        <v>13200</v>
      </c>
      <c r="CJ19" s="100">
        <v>47</v>
      </c>
      <c r="CK19" s="100">
        <v>15510</v>
      </c>
      <c r="CL19" s="100">
        <v>39</v>
      </c>
      <c r="CM19" s="100">
        <v>12870</v>
      </c>
      <c r="CN19" s="100">
        <v>13</v>
      </c>
      <c r="CO19" s="100">
        <v>4290</v>
      </c>
      <c r="CP19" s="100">
        <v>15</v>
      </c>
      <c r="CQ19" s="100">
        <v>4950</v>
      </c>
      <c r="CR19" s="100">
        <v>13</v>
      </c>
      <c r="CS19" s="100">
        <v>4290</v>
      </c>
      <c r="CT19" s="100">
        <v>13</v>
      </c>
      <c r="CU19" s="100">
        <v>4290</v>
      </c>
    </row>
    <row r="20" spans="2:99">
      <c r="B20" s="99" t="s">
        <v>127</v>
      </c>
      <c r="C20" s="99" t="s">
        <v>186</v>
      </c>
      <c r="D20" s="100">
        <v>17</v>
      </c>
      <c r="E20" s="100">
        <v>4875.6000000000004</v>
      </c>
      <c r="F20" s="100">
        <v>21</v>
      </c>
      <c r="G20" s="100">
        <v>6022.8</v>
      </c>
      <c r="H20" s="100">
        <v>18</v>
      </c>
      <c r="I20" s="100">
        <v>5162.4000000000005</v>
      </c>
      <c r="J20" s="100">
        <v>11</v>
      </c>
      <c r="K20" s="100">
        <v>3154.8</v>
      </c>
      <c r="L20" s="100">
        <v>41</v>
      </c>
      <c r="M20" s="100">
        <v>11758.800000000001</v>
      </c>
      <c r="N20" s="100">
        <v>44</v>
      </c>
      <c r="O20" s="100">
        <v>12619.2</v>
      </c>
      <c r="P20" s="100">
        <v>53</v>
      </c>
      <c r="Q20" s="100">
        <v>15200.400000000001</v>
      </c>
      <c r="R20" s="100">
        <v>40</v>
      </c>
      <c r="S20" s="100">
        <v>11472</v>
      </c>
      <c r="T20" s="100">
        <v>35</v>
      </c>
      <c r="U20" s="100">
        <v>10038</v>
      </c>
      <c r="V20" s="100">
        <v>41</v>
      </c>
      <c r="W20" s="100">
        <v>11758.800000000001</v>
      </c>
      <c r="X20" s="100">
        <v>44</v>
      </c>
      <c r="Y20" s="100">
        <v>12619.2</v>
      </c>
      <c r="Z20" s="100">
        <v>41</v>
      </c>
      <c r="AA20" s="100">
        <v>11758.800000000001</v>
      </c>
      <c r="AB20" s="100">
        <v>15</v>
      </c>
      <c r="AC20" s="100">
        <v>4302</v>
      </c>
      <c r="AD20" s="100">
        <v>14</v>
      </c>
      <c r="AE20" s="100">
        <v>4015.2000000000003</v>
      </c>
      <c r="AF20" s="100">
        <v>17</v>
      </c>
      <c r="AG20" s="100">
        <v>4875.6000000000004</v>
      </c>
      <c r="AH20" s="100">
        <v>19</v>
      </c>
      <c r="AI20" s="100">
        <v>5449.2</v>
      </c>
      <c r="AJ20" s="100">
        <v>25</v>
      </c>
      <c r="AK20" s="100">
        <v>7170</v>
      </c>
      <c r="AL20" s="100">
        <v>18</v>
      </c>
      <c r="AM20" s="100">
        <v>5162.4000000000005</v>
      </c>
      <c r="AN20" s="100">
        <v>20</v>
      </c>
      <c r="AO20" s="100">
        <v>5736</v>
      </c>
      <c r="AP20" s="100">
        <v>20</v>
      </c>
      <c r="AQ20" s="100">
        <v>5736</v>
      </c>
      <c r="AR20" s="100">
        <v>22</v>
      </c>
      <c r="AS20" s="100">
        <v>6309.6</v>
      </c>
      <c r="AT20" s="100">
        <v>15</v>
      </c>
      <c r="AU20" s="100">
        <v>4302</v>
      </c>
      <c r="AV20" s="100">
        <v>24</v>
      </c>
      <c r="AW20" s="100">
        <v>6883.2000000000007</v>
      </c>
      <c r="AX20" s="100">
        <v>16</v>
      </c>
      <c r="AY20" s="100">
        <v>4588.8</v>
      </c>
      <c r="AZ20" s="100">
        <v>32</v>
      </c>
      <c r="BA20" s="100">
        <v>9177.6</v>
      </c>
      <c r="BB20" s="100">
        <v>34</v>
      </c>
      <c r="BC20" s="100">
        <v>9751.2000000000007</v>
      </c>
      <c r="BD20" s="100">
        <v>38</v>
      </c>
      <c r="BE20" s="100">
        <v>10898.4</v>
      </c>
      <c r="BF20" s="100">
        <v>45</v>
      </c>
      <c r="BG20" s="100">
        <v>12906</v>
      </c>
      <c r="BH20" s="100">
        <v>17</v>
      </c>
      <c r="BI20" s="100">
        <v>4875.6000000000004</v>
      </c>
      <c r="BJ20" s="100">
        <v>23</v>
      </c>
      <c r="BK20" s="100">
        <v>6596.4000000000005</v>
      </c>
      <c r="BL20" s="100">
        <v>17</v>
      </c>
      <c r="BM20" s="100">
        <v>4875.6000000000004</v>
      </c>
      <c r="BN20" s="100">
        <v>23</v>
      </c>
      <c r="BO20" s="100">
        <v>6596.4000000000005</v>
      </c>
      <c r="BP20" s="100">
        <v>96</v>
      </c>
      <c r="BQ20" s="100">
        <v>27532.800000000003</v>
      </c>
      <c r="BR20" s="100">
        <v>57</v>
      </c>
      <c r="BS20" s="100">
        <v>16347.6</v>
      </c>
      <c r="BT20" s="100">
        <v>101</v>
      </c>
      <c r="BU20" s="100">
        <v>28966.800000000003</v>
      </c>
      <c r="BV20" s="100">
        <v>64</v>
      </c>
      <c r="BW20" s="100">
        <v>18355.2</v>
      </c>
      <c r="BX20" s="100">
        <v>23</v>
      </c>
      <c r="BY20" s="100">
        <v>6596.4000000000005</v>
      </c>
      <c r="BZ20" s="100">
        <v>25</v>
      </c>
      <c r="CA20" s="100">
        <v>7170</v>
      </c>
      <c r="CB20" s="100">
        <v>20</v>
      </c>
      <c r="CC20" s="100">
        <v>5736</v>
      </c>
      <c r="CD20" s="100">
        <v>30</v>
      </c>
      <c r="CE20" s="100">
        <v>8604</v>
      </c>
      <c r="CF20" s="100">
        <v>19</v>
      </c>
      <c r="CG20" s="100">
        <v>5449.2</v>
      </c>
      <c r="CH20" s="100">
        <v>27</v>
      </c>
      <c r="CI20" s="100">
        <v>7743.6</v>
      </c>
      <c r="CJ20" s="100">
        <v>17</v>
      </c>
      <c r="CK20" s="100">
        <v>4875.6000000000004</v>
      </c>
      <c r="CL20" s="100">
        <v>22</v>
      </c>
      <c r="CM20" s="100">
        <v>6309.6</v>
      </c>
      <c r="CN20" s="100">
        <v>69</v>
      </c>
      <c r="CO20" s="100">
        <v>19789.2</v>
      </c>
      <c r="CP20" s="100">
        <v>74</v>
      </c>
      <c r="CQ20" s="100">
        <v>21223.200000000001</v>
      </c>
      <c r="CR20" s="100">
        <v>44</v>
      </c>
      <c r="CS20" s="100">
        <v>12619.2</v>
      </c>
      <c r="CT20" s="100">
        <v>50</v>
      </c>
      <c r="CU20" s="100">
        <v>14340</v>
      </c>
    </row>
    <row r="21" spans="2:99">
      <c r="C21" s="99" t="s">
        <v>187</v>
      </c>
      <c r="D21" s="100">
        <v>17</v>
      </c>
      <c r="E21" s="100">
        <v>1060.8</v>
      </c>
      <c r="F21" s="100">
        <v>21</v>
      </c>
      <c r="G21" s="100">
        <v>1310.3999999999999</v>
      </c>
      <c r="H21" s="100">
        <v>18</v>
      </c>
      <c r="I21" s="100">
        <v>1123.2</v>
      </c>
      <c r="J21" s="100">
        <v>11</v>
      </c>
      <c r="K21" s="100">
        <v>686.4</v>
      </c>
      <c r="L21" s="100">
        <v>40</v>
      </c>
      <c r="M21" s="100">
        <v>2496</v>
      </c>
      <c r="N21" s="100">
        <v>46</v>
      </c>
      <c r="O21" s="100">
        <v>2870.4</v>
      </c>
      <c r="P21" s="100">
        <v>55</v>
      </c>
      <c r="Q21" s="100">
        <v>3432</v>
      </c>
      <c r="R21" s="100">
        <v>38</v>
      </c>
      <c r="S21" s="100">
        <v>2371.1999999999998</v>
      </c>
      <c r="T21" s="100">
        <v>39</v>
      </c>
      <c r="U21" s="100">
        <v>2433.6</v>
      </c>
      <c r="V21" s="100">
        <v>38</v>
      </c>
      <c r="W21" s="100">
        <v>2371.1999999999998</v>
      </c>
      <c r="X21" s="100">
        <v>45</v>
      </c>
      <c r="Y21" s="100">
        <v>2808</v>
      </c>
      <c r="Z21" s="100">
        <v>42</v>
      </c>
      <c r="AA21" s="100">
        <v>2620.7999999999997</v>
      </c>
      <c r="AB21" s="100">
        <v>17</v>
      </c>
      <c r="AC21" s="100">
        <v>1060.8</v>
      </c>
      <c r="AD21" s="100">
        <v>12</v>
      </c>
      <c r="AE21" s="100">
        <v>748.8</v>
      </c>
      <c r="AF21" s="100">
        <v>17</v>
      </c>
      <c r="AG21" s="100">
        <v>1060.8</v>
      </c>
      <c r="AH21" s="100">
        <v>19</v>
      </c>
      <c r="AI21" s="100">
        <v>1185.5999999999999</v>
      </c>
      <c r="AJ21" s="100">
        <v>25</v>
      </c>
      <c r="AK21" s="100">
        <v>1560</v>
      </c>
      <c r="AL21" s="100">
        <v>19</v>
      </c>
      <c r="AM21" s="100">
        <v>1185.5999999999999</v>
      </c>
      <c r="AN21" s="100">
        <v>21</v>
      </c>
      <c r="AO21" s="100">
        <v>1310.3999999999999</v>
      </c>
      <c r="AP21" s="100">
        <v>20</v>
      </c>
      <c r="AQ21" s="100">
        <v>1248</v>
      </c>
      <c r="AR21" s="100">
        <v>19</v>
      </c>
      <c r="AS21" s="100">
        <v>1185.5999999999999</v>
      </c>
      <c r="AT21" s="100">
        <v>18</v>
      </c>
      <c r="AU21" s="100">
        <v>1123.2</v>
      </c>
      <c r="AV21" s="100">
        <v>23</v>
      </c>
      <c r="AW21" s="100">
        <v>1435.2</v>
      </c>
      <c r="AX21" s="100">
        <v>15</v>
      </c>
      <c r="AY21" s="100">
        <v>936</v>
      </c>
      <c r="AZ21" s="100">
        <v>31</v>
      </c>
      <c r="BA21" s="100">
        <v>1934.3999999999999</v>
      </c>
      <c r="BB21" s="100">
        <v>34</v>
      </c>
      <c r="BC21" s="100">
        <v>2121.6</v>
      </c>
      <c r="BD21" s="100">
        <v>40</v>
      </c>
      <c r="BE21" s="100">
        <v>2496</v>
      </c>
      <c r="BF21" s="100">
        <v>52</v>
      </c>
      <c r="BG21" s="100">
        <v>3244.7999999999997</v>
      </c>
      <c r="BH21" s="100">
        <v>16</v>
      </c>
      <c r="BI21" s="100">
        <v>998.4</v>
      </c>
      <c r="BJ21" s="100">
        <v>21</v>
      </c>
      <c r="BK21" s="100">
        <v>1310.3999999999999</v>
      </c>
      <c r="BL21" s="100">
        <v>17</v>
      </c>
      <c r="BM21" s="100">
        <v>1060.8</v>
      </c>
      <c r="BN21" s="100">
        <v>23</v>
      </c>
      <c r="BO21" s="100">
        <v>1435.2</v>
      </c>
      <c r="BP21" s="100">
        <v>103</v>
      </c>
      <c r="BQ21" s="100">
        <v>6427.2</v>
      </c>
      <c r="BR21" s="100">
        <v>60</v>
      </c>
      <c r="BS21" s="100">
        <v>3744</v>
      </c>
      <c r="BT21" s="100">
        <v>93</v>
      </c>
      <c r="BU21" s="100">
        <v>5803.2</v>
      </c>
      <c r="BV21" s="100">
        <v>68</v>
      </c>
      <c r="BW21" s="100">
        <v>4243.2</v>
      </c>
      <c r="BX21" s="100">
        <v>22</v>
      </c>
      <c r="BY21" s="100">
        <v>1372.8</v>
      </c>
      <c r="BZ21" s="100">
        <v>27</v>
      </c>
      <c r="CA21" s="100">
        <v>1684.8</v>
      </c>
      <c r="CB21" s="100">
        <v>19</v>
      </c>
      <c r="CC21" s="100">
        <v>1185.5999999999999</v>
      </c>
      <c r="CD21" s="100">
        <v>33</v>
      </c>
      <c r="CE21" s="100">
        <v>2059.1999999999998</v>
      </c>
      <c r="CF21" s="100">
        <v>18</v>
      </c>
      <c r="CG21" s="100">
        <v>1123.2</v>
      </c>
      <c r="CH21" s="100">
        <v>26</v>
      </c>
      <c r="CI21" s="100">
        <v>1622.3999999999999</v>
      </c>
      <c r="CJ21" s="100">
        <v>16</v>
      </c>
      <c r="CK21" s="100">
        <v>998.4</v>
      </c>
      <c r="CL21" s="100">
        <v>20</v>
      </c>
      <c r="CM21" s="100">
        <v>1248</v>
      </c>
      <c r="CN21" s="100">
        <v>77</v>
      </c>
      <c r="CO21" s="100">
        <v>4804.8</v>
      </c>
      <c r="CP21" s="100">
        <v>75</v>
      </c>
      <c r="CQ21" s="100">
        <v>4680</v>
      </c>
      <c r="CR21" s="100">
        <v>44</v>
      </c>
      <c r="CS21" s="100">
        <v>2745.6</v>
      </c>
      <c r="CT21" s="100">
        <v>48</v>
      </c>
      <c r="CU21" s="100">
        <v>2995.2</v>
      </c>
    </row>
    <row r="22" spans="2:99">
      <c r="C22" s="99" t="s">
        <v>188</v>
      </c>
      <c r="D22" s="100">
        <v>19</v>
      </c>
      <c r="E22" s="100">
        <v>3556.7999999999997</v>
      </c>
      <c r="F22" s="100">
        <v>17</v>
      </c>
      <c r="G22" s="100">
        <v>3182.3999999999996</v>
      </c>
      <c r="H22" s="100">
        <v>19</v>
      </c>
      <c r="I22" s="100">
        <v>3556.7999999999997</v>
      </c>
      <c r="J22" s="100">
        <v>12</v>
      </c>
      <c r="K22" s="100">
        <v>2246.3999999999996</v>
      </c>
      <c r="L22" s="100">
        <v>39</v>
      </c>
      <c r="M22" s="100">
        <v>7300.7999999999993</v>
      </c>
      <c r="N22" s="100">
        <v>41</v>
      </c>
      <c r="O22" s="100">
        <v>7675.2</v>
      </c>
      <c r="P22" s="100">
        <v>52</v>
      </c>
      <c r="Q22" s="100">
        <v>9734.4</v>
      </c>
      <c r="R22" s="100">
        <v>36</v>
      </c>
      <c r="S22" s="100">
        <v>6739.2</v>
      </c>
      <c r="T22" s="100">
        <v>41</v>
      </c>
      <c r="U22" s="100">
        <v>7675.2</v>
      </c>
      <c r="V22" s="100">
        <v>42</v>
      </c>
      <c r="W22" s="100">
        <v>7862.4</v>
      </c>
      <c r="X22" s="100">
        <v>39</v>
      </c>
      <c r="Y22" s="100">
        <v>7300.7999999999993</v>
      </c>
      <c r="Z22" s="100">
        <v>40</v>
      </c>
      <c r="AA22" s="100">
        <v>7488</v>
      </c>
      <c r="AB22" s="100">
        <v>17</v>
      </c>
      <c r="AC22" s="100">
        <v>3182.3999999999996</v>
      </c>
      <c r="AD22" s="100">
        <v>13</v>
      </c>
      <c r="AE22" s="100">
        <v>2433.6</v>
      </c>
      <c r="AF22" s="100">
        <v>18</v>
      </c>
      <c r="AG22" s="100">
        <v>3369.6</v>
      </c>
      <c r="AH22" s="100">
        <v>17</v>
      </c>
      <c r="AI22" s="100">
        <v>3182.3999999999996</v>
      </c>
      <c r="AJ22" s="100">
        <v>21</v>
      </c>
      <c r="AK22" s="100">
        <v>3931.2</v>
      </c>
      <c r="AL22" s="100">
        <v>19</v>
      </c>
      <c r="AM22" s="100">
        <v>3556.7999999999997</v>
      </c>
      <c r="AN22" s="100">
        <v>20</v>
      </c>
      <c r="AO22" s="100">
        <v>3744</v>
      </c>
      <c r="AP22" s="100">
        <v>22</v>
      </c>
      <c r="AQ22" s="100">
        <v>4118.3999999999996</v>
      </c>
      <c r="AR22" s="100">
        <v>20</v>
      </c>
      <c r="AS22" s="100">
        <v>3744</v>
      </c>
      <c r="AT22" s="100">
        <v>15</v>
      </c>
      <c r="AU22" s="100">
        <v>2808</v>
      </c>
      <c r="AV22" s="100">
        <v>25</v>
      </c>
      <c r="AW22" s="100">
        <v>4680</v>
      </c>
      <c r="AX22" s="100">
        <v>14</v>
      </c>
      <c r="AY22" s="100">
        <v>2620.7999999999997</v>
      </c>
      <c r="AZ22" s="100">
        <v>32</v>
      </c>
      <c r="BA22" s="100">
        <v>5990.4</v>
      </c>
      <c r="BB22" s="100">
        <v>33</v>
      </c>
      <c r="BC22" s="100">
        <v>6177.5999999999995</v>
      </c>
      <c r="BD22" s="100">
        <v>41</v>
      </c>
      <c r="BE22" s="100">
        <v>7675.2</v>
      </c>
      <c r="BF22" s="100">
        <v>44</v>
      </c>
      <c r="BG22" s="100">
        <v>8236.7999999999993</v>
      </c>
      <c r="BH22" s="100">
        <v>16</v>
      </c>
      <c r="BI22" s="100">
        <v>2995.2</v>
      </c>
      <c r="BJ22" s="100">
        <v>22</v>
      </c>
      <c r="BK22" s="100">
        <v>4118.3999999999996</v>
      </c>
      <c r="BL22" s="100">
        <v>17</v>
      </c>
      <c r="BM22" s="100">
        <v>3182.3999999999996</v>
      </c>
      <c r="BN22" s="100">
        <v>23</v>
      </c>
      <c r="BO22" s="100">
        <v>4305.5999999999995</v>
      </c>
      <c r="BP22" s="100">
        <v>98</v>
      </c>
      <c r="BQ22" s="100">
        <v>18345.599999999999</v>
      </c>
      <c r="BR22" s="100">
        <v>56</v>
      </c>
      <c r="BS22" s="100">
        <v>10483.199999999999</v>
      </c>
      <c r="BT22" s="100">
        <v>99</v>
      </c>
      <c r="BU22" s="100">
        <v>18532.8</v>
      </c>
      <c r="BV22" s="100">
        <v>68</v>
      </c>
      <c r="BW22" s="100">
        <v>12729.599999999999</v>
      </c>
      <c r="BX22" s="100">
        <v>25</v>
      </c>
      <c r="BY22" s="100">
        <v>4680</v>
      </c>
      <c r="BZ22" s="100">
        <v>28</v>
      </c>
      <c r="CA22" s="100">
        <v>5241.5999999999995</v>
      </c>
      <c r="CB22" s="100">
        <v>20</v>
      </c>
      <c r="CC22" s="100">
        <v>3744</v>
      </c>
      <c r="CD22" s="100">
        <v>28</v>
      </c>
      <c r="CE22" s="100">
        <v>5241.5999999999995</v>
      </c>
      <c r="CF22" s="100">
        <v>20</v>
      </c>
      <c r="CG22" s="100">
        <v>3744</v>
      </c>
      <c r="CH22" s="100">
        <v>24</v>
      </c>
      <c r="CI22" s="100">
        <v>4492.7999999999993</v>
      </c>
      <c r="CJ22" s="100">
        <v>18</v>
      </c>
      <c r="CK22" s="100">
        <v>3369.6</v>
      </c>
      <c r="CL22" s="100">
        <v>21</v>
      </c>
      <c r="CM22" s="100">
        <v>3931.2</v>
      </c>
      <c r="CN22" s="100">
        <v>78</v>
      </c>
      <c r="CO22" s="100">
        <v>14601.599999999999</v>
      </c>
      <c r="CP22" s="100">
        <v>71</v>
      </c>
      <c r="CQ22" s="100">
        <v>13291.199999999999</v>
      </c>
      <c r="CR22" s="100">
        <v>47</v>
      </c>
      <c r="CS22" s="100">
        <v>8798.4</v>
      </c>
      <c r="CT22" s="100">
        <v>46</v>
      </c>
      <c r="CU22" s="100">
        <v>8611.1999999999989</v>
      </c>
    </row>
    <row r="23" spans="2:99">
      <c r="C23" s="99" t="s">
        <v>189</v>
      </c>
      <c r="D23" s="100">
        <v>19</v>
      </c>
      <c r="E23" s="100">
        <v>5586</v>
      </c>
      <c r="F23" s="100">
        <v>20</v>
      </c>
      <c r="G23" s="100">
        <v>5880</v>
      </c>
      <c r="H23" s="100">
        <v>17</v>
      </c>
      <c r="I23" s="100">
        <v>4998</v>
      </c>
      <c r="J23" s="100">
        <v>11</v>
      </c>
      <c r="K23" s="100">
        <v>3234</v>
      </c>
      <c r="L23" s="100">
        <v>39</v>
      </c>
      <c r="M23" s="100">
        <v>11466</v>
      </c>
      <c r="N23" s="100">
        <v>41</v>
      </c>
      <c r="O23" s="100">
        <v>12054</v>
      </c>
      <c r="P23" s="100">
        <v>49</v>
      </c>
      <c r="Q23" s="100">
        <v>14406</v>
      </c>
      <c r="R23" s="100">
        <v>35</v>
      </c>
      <c r="S23" s="100">
        <v>10290</v>
      </c>
      <c r="T23" s="100">
        <v>40</v>
      </c>
      <c r="U23" s="100">
        <v>11760</v>
      </c>
      <c r="V23" s="100">
        <v>38</v>
      </c>
      <c r="W23" s="100">
        <v>11172</v>
      </c>
      <c r="X23" s="100">
        <v>45</v>
      </c>
      <c r="Y23" s="100">
        <v>13230</v>
      </c>
      <c r="Z23" s="100">
        <v>39</v>
      </c>
      <c r="AA23" s="100">
        <v>11466</v>
      </c>
      <c r="AB23" s="100">
        <v>16</v>
      </c>
      <c r="AC23" s="100">
        <v>4704</v>
      </c>
      <c r="AD23" s="100">
        <v>14</v>
      </c>
      <c r="AE23" s="100">
        <v>4116</v>
      </c>
      <c r="AF23" s="100">
        <v>15</v>
      </c>
      <c r="AG23" s="100">
        <v>4410</v>
      </c>
      <c r="AH23" s="100">
        <v>20</v>
      </c>
      <c r="AI23" s="100">
        <v>5880</v>
      </c>
      <c r="AJ23" s="100">
        <v>21</v>
      </c>
      <c r="AK23" s="100">
        <v>6174</v>
      </c>
      <c r="AL23" s="100">
        <v>18</v>
      </c>
      <c r="AM23" s="100">
        <v>5292</v>
      </c>
      <c r="AN23" s="100">
        <v>21</v>
      </c>
      <c r="AO23" s="100">
        <v>6174</v>
      </c>
      <c r="AP23" s="100">
        <v>20</v>
      </c>
      <c r="AQ23" s="100">
        <v>5880</v>
      </c>
      <c r="AR23" s="100">
        <v>20</v>
      </c>
      <c r="AS23" s="100">
        <v>5880</v>
      </c>
      <c r="AT23" s="100">
        <v>16</v>
      </c>
      <c r="AU23" s="100">
        <v>4704</v>
      </c>
      <c r="AV23" s="100">
        <v>23</v>
      </c>
      <c r="AW23" s="100">
        <v>6762</v>
      </c>
      <c r="AX23" s="100">
        <v>15</v>
      </c>
      <c r="AY23" s="100">
        <v>4410</v>
      </c>
      <c r="AZ23" s="100">
        <v>36</v>
      </c>
      <c r="BA23" s="100">
        <v>10584</v>
      </c>
      <c r="BB23" s="100">
        <v>38</v>
      </c>
      <c r="BC23" s="100">
        <v>11172</v>
      </c>
      <c r="BD23" s="100">
        <v>41</v>
      </c>
      <c r="BE23" s="100">
        <v>12054</v>
      </c>
      <c r="BF23" s="100">
        <v>44</v>
      </c>
      <c r="BG23" s="100">
        <v>12936</v>
      </c>
      <c r="BH23" s="100">
        <v>17</v>
      </c>
      <c r="BI23" s="100">
        <v>4998</v>
      </c>
      <c r="BJ23" s="100">
        <v>21</v>
      </c>
      <c r="BK23" s="100">
        <v>6174</v>
      </c>
      <c r="BL23" s="100">
        <v>17</v>
      </c>
      <c r="BM23" s="100">
        <v>4998</v>
      </c>
      <c r="BN23" s="100">
        <v>24</v>
      </c>
      <c r="BO23" s="100">
        <v>7056</v>
      </c>
      <c r="BP23" s="100">
        <v>90</v>
      </c>
      <c r="BQ23" s="100">
        <v>26460</v>
      </c>
      <c r="BR23" s="100">
        <v>55</v>
      </c>
      <c r="BS23" s="100">
        <v>16170</v>
      </c>
      <c r="BT23" s="100">
        <v>89</v>
      </c>
      <c r="BU23" s="100">
        <v>26166</v>
      </c>
      <c r="BV23" s="100">
        <v>63</v>
      </c>
      <c r="BW23" s="100">
        <v>18522</v>
      </c>
      <c r="BX23" s="100">
        <v>24</v>
      </c>
      <c r="BY23" s="100">
        <v>7056</v>
      </c>
      <c r="BZ23" s="100">
        <v>26</v>
      </c>
      <c r="CA23" s="100">
        <v>7644</v>
      </c>
      <c r="CB23" s="100">
        <v>18</v>
      </c>
      <c r="CC23" s="100">
        <v>5292</v>
      </c>
      <c r="CD23" s="100">
        <v>31</v>
      </c>
      <c r="CE23" s="100">
        <v>9114</v>
      </c>
      <c r="CF23" s="100">
        <v>20</v>
      </c>
      <c r="CG23" s="100">
        <v>5880</v>
      </c>
      <c r="CH23" s="100">
        <v>24</v>
      </c>
      <c r="CI23" s="100">
        <v>7056</v>
      </c>
      <c r="CJ23" s="100">
        <v>18</v>
      </c>
      <c r="CK23" s="100">
        <v>5292</v>
      </c>
      <c r="CL23" s="100">
        <v>22</v>
      </c>
      <c r="CM23" s="100">
        <v>6468</v>
      </c>
      <c r="CN23" s="100">
        <v>69</v>
      </c>
      <c r="CO23" s="100">
        <v>20286</v>
      </c>
      <c r="CP23" s="100">
        <v>77</v>
      </c>
      <c r="CQ23" s="100">
        <v>22638</v>
      </c>
      <c r="CR23" s="100">
        <v>47</v>
      </c>
      <c r="CS23" s="100">
        <v>13818</v>
      </c>
      <c r="CT23" s="100">
        <v>47</v>
      </c>
      <c r="CU23" s="100">
        <v>13818</v>
      </c>
    </row>
    <row r="24" spans="2:99">
      <c r="C24" s="99" t="s">
        <v>190</v>
      </c>
      <c r="D24" s="100">
        <v>19</v>
      </c>
      <c r="E24" s="100">
        <v>6976.8</v>
      </c>
      <c r="F24" s="100">
        <v>19</v>
      </c>
      <c r="G24" s="100">
        <v>6976.8</v>
      </c>
      <c r="H24" s="100">
        <v>18</v>
      </c>
      <c r="I24" s="100">
        <v>6609.5999999999995</v>
      </c>
      <c r="J24" s="100">
        <v>12</v>
      </c>
      <c r="K24" s="100">
        <v>4406.3999999999996</v>
      </c>
      <c r="L24" s="100">
        <v>42</v>
      </c>
      <c r="M24" s="100">
        <v>15422.4</v>
      </c>
      <c r="N24" s="100">
        <v>40</v>
      </c>
      <c r="O24" s="100">
        <v>14688</v>
      </c>
      <c r="P24" s="100">
        <v>50</v>
      </c>
      <c r="Q24" s="100">
        <v>18360</v>
      </c>
      <c r="R24" s="100">
        <v>41</v>
      </c>
      <c r="S24" s="100">
        <v>15055.199999999999</v>
      </c>
      <c r="T24" s="100">
        <v>36</v>
      </c>
      <c r="U24" s="100">
        <v>13219.199999999999</v>
      </c>
      <c r="V24" s="100">
        <v>40</v>
      </c>
      <c r="W24" s="100">
        <v>14688</v>
      </c>
      <c r="X24" s="100">
        <v>42</v>
      </c>
      <c r="Y24" s="100">
        <v>15422.4</v>
      </c>
      <c r="Z24" s="100">
        <v>37</v>
      </c>
      <c r="AA24" s="100">
        <v>13586.4</v>
      </c>
      <c r="AB24" s="100">
        <v>15</v>
      </c>
      <c r="AC24" s="100">
        <v>5508</v>
      </c>
      <c r="AD24" s="100">
        <v>14</v>
      </c>
      <c r="AE24" s="100">
        <v>5140.8</v>
      </c>
      <c r="AF24" s="100">
        <v>16</v>
      </c>
      <c r="AG24" s="100">
        <v>5875.2</v>
      </c>
      <c r="AH24" s="100">
        <v>18</v>
      </c>
      <c r="AI24" s="100">
        <v>6609.5999999999995</v>
      </c>
      <c r="AJ24" s="100">
        <v>24</v>
      </c>
      <c r="AK24" s="100">
        <v>8812.7999999999993</v>
      </c>
      <c r="AL24" s="100">
        <v>18</v>
      </c>
      <c r="AM24" s="100">
        <v>6609.5999999999995</v>
      </c>
      <c r="AN24" s="100">
        <v>21</v>
      </c>
      <c r="AO24" s="100">
        <v>7711.2</v>
      </c>
      <c r="AP24" s="100">
        <v>20</v>
      </c>
      <c r="AQ24" s="100">
        <v>7344</v>
      </c>
      <c r="AR24" s="100">
        <v>21</v>
      </c>
      <c r="AS24" s="100">
        <v>7711.2</v>
      </c>
      <c r="AT24" s="100">
        <v>17</v>
      </c>
      <c r="AU24" s="100">
        <v>6242.4</v>
      </c>
      <c r="AV24" s="100">
        <v>27</v>
      </c>
      <c r="AW24" s="100">
        <v>9914.4</v>
      </c>
      <c r="AX24" s="100">
        <v>15</v>
      </c>
      <c r="AY24" s="100">
        <v>5508</v>
      </c>
      <c r="AZ24" s="100">
        <v>33</v>
      </c>
      <c r="BA24" s="100">
        <v>12117.6</v>
      </c>
      <c r="BB24" s="100">
        <v>33</v>
      </c>
      <c r="BC24" s="100">
        <v>12117.6</v>
      </c>
      <c r="BD24" s="100">
        <v>39</v>
      </c>
      <c r="BE24" s="100">
        <v>14320.8</v>
      </c>
      <c r="BF24" s="100">
        <v>47</v>
      </c>
      <c r="BG24" s="100">
        <v>17258.399999999998</v>
      </c>
      <c r="BH24" s="100">
        <v>17</v>
      </c>
      <c r="BI24" s="100">
        <v>6242.4</v>
      </c>
      <c r="BJ24" s="100">
        <v>23</v>
      </c>
      <c r="BK24" s="100">
        <v>8445.6</v>
      </c>
      <c r="BL24" s="100">
        <v>15</v>
      </c>
      <c r="BM24" s="100">
        <v>5508</v>
      </c>
      <c r="BN24" s="100">
        <v>22</v>
      </c>
      <c r="BO24" s="100">
        <v>8078.4</v>
      </c>
      <c r="BP24" s="100">
        <v>94</v>
      </c>
      <c r="BQ24" s="100">
        <v>34516.799999999996</v>
      </c>
      <c r="BR24" s="100">
        <v>57</v>
      </c>
      <c r="BS24" s="100">
        <v>20930.399999999998</v>
      </c>
      <c r="BT24" s="100">
        <v>97</v>
      </c>
      <c r="BU24" s="100">
        <v>35618.400000000001</v>
      </c>
      <c r="BV24" s="100">
        <v>64</v>
      </c>
      <c r="BW24" s="100">
        <v>23500.799999999999</v>
      </c>
      <c r="BX24" s="100">
        <v>23</v>
      </c>
      <c r="BY24" s="100">
        <v>8445.6</v>
      </c>
      <c r="BZ24" s="100">
        <v>27</v>
      </c>
      <c r="CA24" s="100">
        <v>9914.4</v>
      </c>
      <c r="CB24" s="100">
        <v>17</v>
      </c>
      <c r="CC24" s="100">
        <v>6242.4</v>
      </c>
      <c r="CD24" s="100">
        <v>31</v>
      </c>
      <c r="CE24" s="100">
        <v>11383.199999999999</v>
      </c>
      <c r="CF24" s="100">
        <v>19</v>
      </c>
      <c r="CG24" s="100">
        <v>6976.8</v>
      </c>
      <c r="CH24" s="100">
        <v>24</v>
      </c>
      <c r="CI24" s="100">
        <v>8812.7999999999993</v>
      </c>
      <c r="CJ24" s="100">
        <v>17</v>
      </c>
      <c r="CK24" s="100">
        <v>6242.4</v>
      </c>
      <c r="CL24" s="100">
        <v>23</v>
      </c>
      <c r="CM24" s="100">
        <v>8445.6</v>
      </c>
      <c r="CN24" s="100">
        <v>68</v>
      </c>
      <c r="CO24" s="100">
        <v>24969.599999999999</v>
      </c>
      <c r="CP24" s="100">
        <v>71</v>
      </c>
      <c r="CQ24" s="100">
        <v>26071.200000000001</v>
      </c>
      <c r="CR24" s="100">
        <v>48</v>
      </c>
      <c r="CS24" s="100">
        <v>17625.599999999999</v>
      </c>
      <c r="CT24" s="100">
        <v>46</v>
      </c>
      <c r="CU24" s="100">
        <v>16891.2</v>
      </c>
    </row>
    <row r="25" spans="2:99">
      <c r="C25" s="99" t="s">
        <v>191</v>
      </c>
      <c r="D25" s="100">
        <v>16</v>
      </c>
      <c r="E25" s="100">
        <v>8486.4</v>
      </c>
      <c r="F25" s="100">
        <v>18</v>
      </c>
      <c r="G25" s="100">
        <v>9547.1999999999989</v>
      </c>
      <c r="H25" s="100">
        <v>17</v>
      </c>
      <c r="I25" s="100">
        <v>9016.7999999999993</v>
      </c>
      <c r="J25" s="100">
        <v>11</v>
      </c>
      <c r="K25" s="100">
        <v>5834.4</v>
      </c>
      <c r="L25" s="100">
        <v>35</v>
      </c>
      <c r="M25" s="100">
        <v>18564</v>
      </c>
      <c r="N25" s="100">
        <v>41</v>
      </c>
      <c r="O25" s="100">
        <v>21746.399999999998</v>
      </c>
      <c r="P25" s="100">
        <v>54</v>
      </c>
      <c r="Q25" s="100">
        <v>28641.599999999999</v>
      </c>
      <c r="R25" s="100">
        <v>40</v>
      </c>
      <c r="S25" s="100">
        <v>21216</v>
      </c>
      <c r="T25" s="100">
        <v>34</v>
      </c>
      <c r="U25" s="100">
        <v>18033.599999999999</v>
      </c>
      <c r="V25" s="100">
        <v>36</v>
      </c>
      <c r="W25" s="100">
        <v>19094.399999999998</v>
      </c>
      <c r="X25" s="100">
        <v>39</v>
      </c>
      <c r="Y25" s="100">
        <v>20685.599999999999</v>
      </c>
      <c r="Z25" s="100">
        <v>37</v>
      </c>
      <c r="AA25" s="100">
        <v>19624.8</v>
      </c>
      <c r="AB25" s="100">
        <v>17</v>
      </c>
      <c r="AC25" s="100">
        <v>9016.7999999999993</v>
      </c>
      <c r="AD25" s="100">
        <v>13</v>
      </c>
      <c r="AE25" s="100">
        <v>6895.2</v>
      </c>
      <c r="AF25" s="100">
        <v>17</v>
      </c>
      <c r="AG25" s="100">
        <v>9016.7999999999993</v>
      </c>
      <c r="AH25" s="100">
        <v>20</v>
      </c>
      <c r="AI25" s="100">
        <v>10608</v>
      </c>
      <c r="AJ25" s="100">
        <v>24</v>
      </c>
      <c r="AK25" s="100">
        <v>12729.599999999999</v>
      </c>
      <c r="AL25" s="100">
        <v>16</v>
      </c>
      <c r="AM25" s="100">
        <v>8486.4</v>
      </c>
      <c r="AN25" s="100">
        <v>21</v>
      </c>
      <c r="AO25" s="100">
        <v>11138.4</v>
      </c>
      <c r="AP25" s="100">
        <v>20</v>
      </c>
      <c r="AQ25" s="100">
        <v>10608</v>
      </c>
      <c r="AR25" s="100">
        <v>21</v>
      </c>
      <c r="AS25" s="100">
        <v>11138.4</v>
      </c>
      <c r="AT25" s="100">
        <v>16</v>
      </c>
      <c r="AU25" s="100">
        <v>8486.4</v>
      </c>
      <c r="AV25" s="100">
        <v>22</v>
      </c>
      <c r="AW25" s="100">
        <v>11668.8</v>
      </c>
      <c r="AX25" s="100">
        <v>16</v>
      </c>
      <c r="AY25" s="100">
        <v>8486.4</v>
      </c>
      <c r="AZ25" s="100">
        <v>34</v>
      </c>
      <c r="BA25" s="100">
        <v>18033.599999999999</v>
      </c>
      <c r="BB25" s="100">
        <v>34</v>
      </c>
      <c r="BC25" s="100">
        <v>18033.599999999999</v>
      </c>
      <c r="BD25" s="100">
        <v>36</v>
      </c>
      <c r="BE25" s="100">
        <v>19094.399999999998</v>
      </c>
      <c r="BF25" s="100">
        <v>44</v>
      </c>
      <c r="BG25" s="100">
        <v>23337.599999999999</v>
      </c>
      <c r="BH25" s="100">
        <v>17</v>
      </c>
      <c r="BI25" s="100">
        <v>9016.7999999999993</v>
      </c>
      <c r="BJ25" s="100">
        <v>23</v>
      </c>
      <c r="BK25" s="100">
        <v>12199.199999999999</v>
      </c>
      <c r="BL25" s="100">
        <v>17</v>
      </c>
      <c r="BM25" s="100">
        <v>9016.7999999999993</v>
      </c>
      <c r="BN25" s="100">
        <v>22</v>
      </c>
      <c r="BO25" s="100">
        <v>11668.8</v>
      </c>
      <c r="BP25" s="100">
        <v>85</v>
      </c>
      <c r="BQ25" s="100">
        <v>45084</v>
      </c>
      <c r="BR25" s="100">
        <v>62</v>
      </c>
      <c r="BS25" s="100">
        <v>32884.799999999996</v>
      </c>
      <c r="BT25" s="100">
        <v>91</v>
      </c>
      <c r="BU25" s="100">
        <v>48266.400000000001</v>
      </c>
      <c r="BV25" s="100">
        <v>67</v>
      </c>
      <c r="BW25" s="100">
        <v>35536.799999999996</v>
      </c>
      <c r="BX25" s="100">
        <v>23</v>
      </c>
      <c r="BY25" s="100">
        <v>12199.199999999999</v>
      </c>
      <c r="BZ25" s="100">
        <v>27</v>
      </c>
      <c r="CA25" s="100">
        <v>14320.8</v>
      </c>
      <c r="CB25" s="100">
        <v>19</v>
      </c>
      <c r="CC25" s="100">
        <v>10077.6</v>
      </c>
      <c r="CD25" s="100">
        <v>29</v>
      </c>
      <c r="CE25" s="100">
        <v>15381.599999999999</v>
      </c>
      <c r="CF25" s="100">
        <v>17</v>
      </c>
      <c r="CG25" s="100">
        <v>9016.7999999999993</v>
      </c>
      <c r="CH25" s="100">
        <v>23</v>
      </c>
      <c r="CI25" s="100">
        <v>12199.199999999999</v>
      </c>
      <c r="CJ25" s="100">
        <v>17</v>
      </c>
      <c r="CK25" s="100">
        <v>9016.7999999999993</v>
      </c>
      <c r="CL25" s="100">
        <v>20</v>
      </c>
      <c r="CM25" s="100">
        <v>10608</v>
      </c>
      <c r="CN25" s="100">
        <v>68</v>
      </c>
      <c r="CO25" s="100">
        <v>36067.199999999997</v>
      </c>
      <c r="CP25" s="100">
        <v>66</v>
      </c>
      <c r="CQ25" s="100">
        <v>35006.400000000001</v>
      </c>
      <c r="CR25" s="100">
        <v>44</v>
      </c>
      <c r="CS25" s="100">
        <v>23337.599999999999</v>
      </c>
      <c r="CT25" s="100">
        <v>46</v>
      </c>
      <c r="CU25" s="100">
        <v>24398.399999999998</v>
      </c>
    </row>
    <row r="26" spans="2:99">
      <c r="C26" s="99" t="s">
        <v>192</v>
      </c>
      <c r="D26" s="100">
        <v>19</v>
      </c>
      <c r="E26" s="100">
        <v>9234</v>
      </c>
      <c r="F26" s="100">
        <v>17</v>
      </c>
      <c r="G26" s="100">
        <v>8262</v>
      </c>
      <c r="H26" s="100">
        <v>18</v>
      </c>
      <c r="I26" s="100">
        <v>8748</v>
      </c>
      <c r="J26" s="100">
        <v>11</v>
      </c>
      <c r="K26" s="100">
        <v>5346</v>
      </c>
      <c r="L26" s="100">
        <v>36</v>
      </c>
      <c r="M26" s="100">
        <v>17496</v>
      </c>
      <c r="N26" s="100">
        <v>43</v>
      </c>
      <c r="O26" s="100">
        <v>20898</v>
      </c>
      <c r="P26" s="100">
        <v>51</v>
      </c>
      <c r="Q26" s="100">
        <v>24786</v>
      </c>
      <c r="R26" s="100">
        <v>37</v>
      </c>
      <c r="S26" s="100">
        <v>17982</v>
      </c>
      <c r="T26" s="100">
        <v>34</v>
      </c>
      <c r="U26" s="100">
        <v>16524</v>
      </c>
      <c r="V26" s="100">
        <v>43</v>
      </c>
      <c r="W26" s="100">
        <v>20898</v>
      </c>
      <c r="X26" s="100">
        <v>43</v>
      </c>
      <c r="Y26" s="100">
        <v>20898</v>
      </c>
      <c r="Z26" s="100">
        <v>36</v>
      </c>
      <c r="AA26" s="100">
        <v>17496</v>
      </c>
      <c r="AB26" s="100">
        <v>15</v>
      </c>
      <c r="AC26" s="100">
        <v>7290</v>
      </c>
      <c r="AD26" s="100">
        <v>13</v>
      </c>
      <c r="AE26" s="100">
        <v>6318</v>
      </c>
      <c r="AF26" s="100">
        <v>16</v>
      </c>
      <c r="AG26" s="100">
        <v>7776</v>
      </c>
      <c r="AH26" s="100">
        <v>19</v>
      </c>
      <c r="AI26" s="100">
        <v>9234</v>
      </c>
      <c r="AJ26" s="100">
        <v>24</v>
      </c>
      <c r="AK26" s="100">
        <v>11664</v>
      </c>
      <c r="AL26" s="100">
        <v>18</v>
      </c>
      <c r="AM26" s="100">
        <v>8748</v>
      </c>
      <c r="AN26" s="100">
        <v>22</v>
      </c>
      <c r="AO26" s="100">
        <v>10692</v>
      </c>
      <c r="AP26" s="100">
        <v>19</v>
      </c>
      <c r="AQ26" s="100">
        <v>9234</v>
      </c>
      <c r="AR26" s="100">
        <v>20</v>
      </c>
      <c r="AS26" s="100">
        <v>9720</v>
      </c>
      <c r="AT26" s="100">
        <v>15</v>
      </c>
      <c r="AU26" s="100">
        <v>7290</v>
      </c>
      <c r="AV26" s="100">
        <v>24</v>
      </c>
      <c r="AW26" s="100">
        <v>11664</v>
      </c>
      <c r="AX26" s="100">
        <v>14</v>
      </c>
      <c r="AY26" s="100">
        <v>6804</v>
      </c>
      <c r="AZ26" s="100">
        <v>35</v>
      </c>
      <c r="BA26" s="100">
        <v>17010</v>
      </c>
      <c r="BB26" s="100">
        <v>31</v>
      </c>
      <c r="BC26" s="100">
        <v>15066</v>
      </c>
      <c r="BD26" s="100">
        <v>42</v>
      </c>
      <c r="BE26" s="100">
        <v>20412</v>
      </c>
      <c r="BF26" s="100">
        <v>50</v>
      </c>
      <c r="BG26" s="100">
        <v>24300</v>
      </c>
      <c r="BH26" s="100">
        <v>16</v>
      </c>
      <c r="BI26" s="100">
        <v>7776</v>
      </c>
      <c r="BJ26" s="100">
        <v>22</v>
      </c>
      <c r="BK26" s="100">
        <v>10692</v>
      </c>
      <c r="BL26" s="100">
        <v>16</v>
      </c>
      <c r="BM26" s="100">
        <v>7776</v>
      </c>
      <c r="BN26" s="100">
        <v>21</v>
      </c>
      <c r="BO26" s="100">
        <v>10206</v>
      </c>
      <c r="BP26" s="100">
        <v>93</v>
      </c>
      <c r="BQ26" s="100">
        <v>45198</v>
      </c>
      <c r="BR26" s="100">
        <v>61</v>
      </c>
      <c r="BS26" s="100">
        <v>29646</v>
      </c>
      <c r="BT26" s="100">
        <v>89</v>
      </c>
      <c r="BU26" s="100">
        <v>43254</v>
      </c>
      <c r="BV26" s="100">
        <v>70</v>
      </c>
      <c r="BW26" s="100">
        <v>34020</v>
      </c>
      <c r="BX26" s="100">
        <v>23</v>
      </c>
      <c r="BY26" s="100">
        <v>11178</v>
      </c>
      <c r="BZ26" s="100">
        <v>24</v>
      </c>
      <c r="CA26" s="100">
        <v>11664</v>
      </c>
      <c r="CB26" s="100">
        <v>18</v>
      </c>
      <c r="CC26" s="100">
        <v>8748</v>
      </c>
      <c r="CD26" s="100">
        <v>31</v>
      </c>
      <c r="CE26" s="100">
        <v>15066</v>
      </c>
      <c r="CF26" s="100">
        <v>19</v>
      </c>
      <c r="CG26" s="100">
        <v>9234</v>
      </c>
      <c r="CH26" s="100">
        <v>23</v>
      </c>
      <c r="CI26" s="100">
        <v>11178</v>
      </c>
      <c r="CJ26" s="100">
        <v>18</v>
      </c>
      <c r="CK26" s="100">
        <v>8748</v>
      </c>
      <c r="CL26" s="100">
        <v>23</v>
      </c>
      <c r="CM26" s="100">
        <v>11178</v>
      </c>
      <c r="CN26" s="100">
        <v>73</v>
      </c>
      <c r="CO26" s="100">
        <v>35478</v>
      </c>
      <c r="CP26" s="100">
        <v>72</v>
      </c>
      <c r="CQ26" s="100">
        <v>34992</v>
      </c>
      <c r="CR26" s="100">
        <v>41</v>
      </c>
      <c r="CS26" s="100">
        <v>19926</v>
      </c>
      <c r="CT26" s="100">
        <v>45</v>
      </c>
      <c r="CU26" s="100">
        <v>21870</v>
      </c>
    </row>
    <row r="27" spans="2:99">
      <c r="C27" s="99" t="s">
        <v>193</v>
      </c>
      <c r="D27" s="100">
        <v>16</v>
      </c>
      <c r="E27" s="100">
        <v>6835.2</v>
      </c>
      <c r="F27" s="100">
        <v>19</v>
      </c>
      <c r="G27" s="100">
        <v>8116.8</v>
      </c>
      <c r="H27" s="100">
        <v>18</v>
      </c>
      <c r="I27" s="100">
        <v>7689.5999999999995</v>
      </c>
      <c r="J27" s="100">
        <v>13</v>
      </c>
      <c r="K27" s="100">
        <v>5553.5999999999995</v>
      </c>
      <c r="L27" s="100">
        <v>40</v>
      </c>
      <c r="M27" s="100">
        <v>17088</v>
      </c>
      <c r="N27" s="100">
        <v>40</v>
      </c>
      <c r="O27" s="100">
        <v>17088</v>
      </c>
      <c r="P27" s="100">
        <v>48</v>
      </c>
      <c r="Q27" s="100">
        <v>20505.599999999999</v>
      </c>
      <c r="R27" s="100">
        <v>37</v>
      </c>
      <c r="S27" s="100">
        <v>15806.4</v>
      </c>
      <c r="T27" s="100">
        <v>38</v>
      </c>
      <c r="U27" s="100">
        <v>16233.6</v>
      </c>
      <c r="V27" s="100">
        <v>36</v>
      </c>
      <c r="W27" s="100">
        <v>15379.199999999999</v>
      </c>
      <c r="X27" s="100">
        <v>45</v>
      </c>
      <c r="Y27" s="100">
        <v>19224</v>
      </c>
      <c r="Z27" s="100">
        <v>37</v>
      </c>
      <c r="AA27" s="100">
        <v>15806.4</v>
      </c>
      <c r="AB27" s="100">
        <v>15</v>
      </c>
      <c r="AC27" s="100">
        <v>6408</v>
      </c>
      <c r="AD27" s="100">
        <v>12</v>
      </c>
      <c r="AE27" s="100">
        <v>5126.3999999999996</v>
      </c>
      <c r="AF27" s="100">
        <v>18</v>
      </c>
      <c r="AG27" s="100">
        <v>7689.5999999999995</v>
      </c>
      <c r="AH27" s="100">
        <v>20</v>
      </c>
      <c r="AI27" s="100">
        <v>8544</v>
      </c>
      <c r="AJ27" s="100">
        <v>24</v>
      </c>
      <c r="AK27" s="100">
        <v>10252.799999999999</v>
      </c>
      <c r="AL27" s="100">
        <v>17</v>
      </c>
      <c r="AM27" s="100">
        <v>7262.4</v>
      </c>
      <c r="AN27" s="100">
        <v>21</v>
      </c>
      <c r="AO27" s="100">
        <v>8971.1999999999989</v>
      </c>
      <c r="AP27" s="100">
        <v>20</v>
      </c>
      <c r="AQ27" s="100">
        <v>8544</v>
      </c>
      <c r="AR27" s="100">
        <v>20</v>
      </c>
      <c r="AS27" s="100">
        <v>8544</v>
      </c>
      <c r="AT27" s="100">
        <v>17</v>
      </c>
      <c r="AU27" s="100">
        <v>7262.4</v>
      </c>
      <c r="AV27" s="100">
        <v>23</v>
      </c>
      <c r="AW27" s="100">
        <v>9825.6</v>
      </c>
      <c r="AX27" s="100">
        <v>15</v>
      </c>
      <c r="AY27" s="100">
        <v>6408</v>
      </c>
      <c r="AZ27" s="100">
        <v>33</v>
      </c>
      <c r="BA27" s="100">
        <v>14097.6</v>
      </c>
      <c r="BB27" s="100">
        <v>32</v>
      </c>
      <c r="BC27" s="100">
        <v>13670.4</v>
      </c>
      <c r="BD27" s="100">
        <v>40</v>
      </c>
      <c r="BE27" s="100">
        <v>17088</v>
      </c>
      <c r="BF27" s="100">
        <v>43</v>
      </c>
      <c r="BG27" s="100">
        <v>18369.599999999999</v>
      </c>
      <c r="BH27" s="100">
        <v>17</v>
      </c>
      <c r="BI27" s="100">
        <v>7262.4</v>
      </c>
      <c r="BJ27" s="100">
        <v>23</v>
      </c>
      <c r="BK27" s="100">
        <v>9825.6</v>
      </c>
      <c r="BL27" s="100">
        <v>17</v>
      </c>
      <c r="BM27" s="100">
        <v>7262.4</v>
      </c>
      <c r="BN27" s="100">
        <v>24</v>
      </c>
      <c r="BO27" s="100">
        <v>10252.799999999999</v>
      </c>
      <c r="BP27" s="100">
        <v>89</v>
      </c>
      <c r="BQ27" s="100">
        <v>38020.799999999996</v>
      </c>
      <c r="BR27" s="100">
        <v>58</v>
      </c>
      <c r="BS27" s="100">
        <v>24777.599999999999</v>
      </c>
      <c r="BT27" s="100">
        <v>82</v>
      </c>
      <c r="BU27" s="100">
        <v>35030.400000000001</v>
      </c>
      <c r="BV27" s="100">
        <v>62</v>
      </c>
      <c r="BW27" s="100">
        <v>26486.399999999998</v>
      </c>
      <c r="BX27" s="100">
        <v>23</v>
      </c>
      <c r="BY27" s="100">
        <v>9825.6</v>
      </c>
      <c r="BZ27" s="100">
        <v>25</v>
      </c>
      <c r="CA27" s="100">
        <v>10680</v>
      </c>
      <c r="CB27" s="100">
        <v>18</v>
      </c>
      <c r="CC27" s="100">
        <v>7689.5999999999995</v>
      </c>
      <c r="CD27" s="100">
        <v>31</v>
      </c>
      <c r="CE27" s="100">
        <v>13243.199999999999</v>
      </c>
      <c r="CF27" s="100">
        <v>20</v>
      </c>
      <c r="CG27" s="100">
        <v>8544</v>
      </c>
      <c r="CH27" s="100">
        <v>23</v>
      </c>
      <c r="CI27" s="100">
        <v>9825.6</v>
      </c>
      <c r="CJ27" s="100">
        <v>18</v>
      </c>
      <c r="CK27" s="100">
        <v>7689.5999999999995</v>
      </c>
      <c r="CL27" s="100">
        <v>23</v>
      </c>
      <c r="CM27" s="100">
        <v>9825.6</v>
      </c>
      <c r="CN27" s="100">
        <v>71</v>
      </c>
      <c r="CO27" s="100">
        <v>30331.200000000001</v>
      </c>
      <c r="CP27" s="100">
        <v>75</v>
      </c>
      <c r="CQ27" s="100">
        <v>32040</v>
      </c>
      <c r="CR27" s="100">
        <v>44</v>
      </c>
      <c r="CS27" s="100">
        <v>18796.8</v>
      </c>
      <c r="CT27" s="100">
        <v>48</v>
      </c>
      <c r="CU27" s="100">
        <v>20505.599999999999</v>
      </c>
    </row>
    <row r="28" spans="2:99">
      <c r="C28" s="99" t="s">
        <v>194</v>
      </c>
      <c r="D28" s="100">
        <v>18</v>
      </c>
      <c r="E28" s="100">
        <v>13284</v>
      </c>
      <c r="F28" s="100">
        <v>17</v>
      </c>
      <c r="G28" s="100">
        <v>12546</v>
      </c>
      <c r="H28" s="100">
        <v>18</v>
      </c>
      <c r="I28" s="100">
        <v>13284</v>
      </c>
      <c r="J28" s="100">
        <v>12</v>
      </c>
      <c r="K28" s="100">
        <v>8856</v>
      </c>
      <c r="L28" s="100">
        <v>35</v>
      </c>
      <c r="M28" s="100">
        <v>25830</v>
      </c>
      <c r="N28" s="100">
        <v>39</v>
      </c>
      <c r="O28" s="100">
        <v>28782</v>
      </c>
      <c r="P28" s="100">
        <v>49</v>
      </c>
      <c r="Q28" s="100">
        <v>36162</v>
      </c>
      <c r="R28" s="100">
        <v>34</v>
      </c>
      <c r="S28" s="100">
        <v>25092</v>
      </c>
      <c r="T28" s="100">
        <v>35</v>
      </c>
      <c r="U28" s="100">
        <v>25830</v>
      </c>
      <c r="V28" s="100">
        <v>37</v>
      </c>
      <c r="W28" s="100">
        <v>27306</v>
      </c>
      <c r="X28" s="100">
        <v>43</v>
      </c>
      <c r="Y28" s="100">
        <v>31734</v>
      </c>
      <c r="Z28" s="100">
        <v>37</v>
      </c>
      <c r="AA28" s="100">
        <v>27306</v>
      </c>
      <c r="AB28" s="100">
        <v>14</v>
      </c>
      <c r="AC28" s="100">
        <v>10332</v>
      </c>
      <c r="AD28" s="100">
        <v>12</v>
      </c>
      <c r="AE28" s="100">
        <v>8856</v>
      </c>
      <c r="AF28" s="100">
        <v>17</v>
      </c>
      <c r="AG28" s="100">
        <v>12546</v>
      </c>
      <c r="AH28" s="100">
        <v>18</v>
      </c>
      <c r="AI28" s="100">
        <v>13284</v>
      </c>
      <c r="AJ28" s="100">
        <v>22</v>
      </c>
      <c r="AK28" s="100">
        <v>16236</v>
      </c>
      <c r="AL28" s="100">
        <v>16</v>
      </c>
      <c r="AM28" s="100">
        <v>11808</v>
      </c>
      <c r="AN28" s="100">
        <v>21</v>
      </c>
      <c r="AO28" s="100">
        <v>15498</v>
      </c>
      <c r="AP28" s="100">
        <v>22</v>
      </c>
      <c r="AQ28" s="100">
        <v>16236</v>
      </c>
      <c r="AR28" s="100">
        <v>21</v>
      </c>
      <c r="AS28" s="100">
        <v>15498</v>
      </c>
      <c r="AT28" s="100">
        <v>15</v>
      </c>
      <c r="AU28" s="100">
        <v>11070</v>
      </c>
      <c r="AV28" s="100">
        <v>24</v>
      </c>
      <c r="AW28" s="100">
        <v>17712</v>
      </c>
      <c r="AX28" s="100">
        <v>13</v>
      </c>
      <c r="AY28" s="100">
        <v>9594</v>
      </c>
      <c r="AZ28" s="100">
        <v>33</v>
      </c>
      <c r="BA28" s="100">
        <v>24354</v>
      </c>
      <c r="BB28" s="100">
        <v>33</v>
      </c>
      <c r="BC28" s="100">
        <v>24354</v>
      </c>
      <c r="BD28" s="100">
        <v>36</v>
      </c>
      <c r="BE28" s="100">
        <v>26568</v>
      </c>
      <c r="BF28" s="100">
        <v>41</v>
      </c>
      <c r="BG28" s="100">
        <v>30258</v>
      </c>
      <c r="BH28" s="100">
        <v>16</v>
      </c>
      <c r="BI28" s="100">
        <v>11808</v>
      </c>
      <c r="BJ28" s="100">
        <v>24</v>
      </c>
      <c r="BK28" s="100">
        <v>17712</v>
      </c>
      <c r="BL28" s="100">
        <v>17</v>
      </c>
      <c r="BM28" s="100">
        <v>12546</v>
      </c>
      <c r="BN28" s="100">
        <v>21</v>
      </c>
      <c r="BO28" s="100">
        <v>15498</v>
      </c>
      <c r="BP28" s="100">
        <v>90</v>
      </c>
      <c r="BQ28" s="100">
        <v>66420</v>
      </c>
      <c r="BR28" s="100">
        <v>59</v>
      </c>
      <c r="BS28" s="100">
        <v>43542</v>
      </c>
      <c r="BT28" s="100">
        <v>80</v>
      </c>
      <c r="BU28" s="100">
        <v>59040</v>
      </c>
      <c r="BV28" s="100">
        <v>61</v>
      </c>
      <c r="BW28" s="100">
        <v>45018</v>
      </c>
      <c r="BX28" s="100">
        <v>24</v>
      </c>
      <c r="BY28" s="100">
        <v>17712</v>
      </c>
      <c r="BZ28" s="100">
        <v>23</v>
      </c>
      <c r="CA28" s="100">
        <v>16974</v>
      </c>
      <c r="CB28" s="100">
        <v>16</v>
      </c>
      <c r="CC28" s="100">
        <v>11808</v>
      </c>
      <c r="CD28" s="100">
        <v>29</v>
      </c>
      <c r="CE28" s="100">
        <v>21402</v>
      </c>
      <c r="CF28" s="100">
        <v>19</v>
      </c>
      <c r="CG28" s="100">
        <v>14022</v>
      </c>
      <c r="CH28" s="100">
        <v>24</v>
      </c>
      <c r="CI28" s="100">
        <v>17712</v>
      </c>
      <c r="CJ28" s="100">
        <v>17</v>
      </c>
      <c r="CK28" s="100">
        <v>12546</v>
      </c>
      <c r="CL28" s="100">
        <v>20</v>
      </c>
      <c r="CM28" s="100">
        <v>14760</v>
      </c>
      <c r="CN28" s="100">
        <v>73</v>
      </c>
      <c r="CO28" s="100">
        <v>53874</v>
      </c>
      <c r="CP28" s="100">
        <v>64</v>
      </c>
      <c r="CQ28" s="100">
        <v>47232</v>
      </c>
      <c r="CR28" s="100">
        <v>45</v>
      </c>
      <c r="CS28" s="100">
        <v>33210</v>
      </c>
      <c r="CT28" s="100">
        <v>49</v>
      </c>
      <c r="CU28" s="100">
        <v>36162</v>
      </c>
    </row>
    <row r="29" spans="2:99">
      <c r="C29" s="99" t="s">
        <v>195</v>
      </c>
      <c r="D29" s="100">
        <v>18</v>
      </c>
      <c r="E29" s="100">
        <v>6091.2</v>
      </c>
      <c r="F29" s="100">
        <v>19</v>
      </c>
      <c r="G29" s="100">
        <v>6429.5999999999995</v>
      </c>
      <c r="H29" s="100">
        <v>18</v>
      </c>
      <c r="I29" s="100">
        <v>6091.2</v>
      </c>
      <c r="J29" s="100">
        <v>10</v>
      </c>
      <c r="K29" s="100">
        <v>3384</v>
      </c>
      <c r="L29" s="100">
        <v>41</v>
      </c>
      <c r="M29" s="100">
        <v>13874.4</v>
      </c>
      <c r="N29" s="100">
        <v>44</v>
      </c>
      <c r="O29" s="100">
        <v>14889.599999999999</v>
      </c>
      <c r="P29" s="100">
        <v>49</v>
      </c>
      <c r="Q29" s="100">
        <v>16581.599999999999</v>
      </c>
      <c r="R29" s="100">
        <v>35</v>
      </c>
      <c r="S29" s="100">
        <v>11844</v>
      </c>
      <c r="T29" s="100">
        <v>39</v>
      </c>
      <c r="U29" s="100">
        <v>13197.599999999999</v>
      </c>
      <c r="V29" s="100">
        <v>43</v>
      </c>
      <c r="W29" s="100">
        <v>14551.199999999999</v>
      </c>
      <c r="X29" s="100">
        <v>44</v>
      </c>
      <c r="Y29" s="100">
        <v>14889.599999999999</v>
      </c>
      <c r="Z29" s="100">
        <v>39</v>
      </c>
      <c r="AA29" s="100">
        <v>13197.599999999999</v>
      </c>
      <c r="AB29" s="100">
        <v>14</v>
      </c>
      <c r="AC29" s="100">
        <v>4737.5999999999995</v>
      </c>
      <c r="AD29" s="100">
        <v>12</v>
      </c>
      <c r="AE29" s="100">
        <v>4060.7999999999997</v>
      </c>
      <c r="AF29" s="100">
        <v>16</v>
      </c>
      <c r="AG29" s="100">
        <v>5414.4</v>
      </c>
      <c r="AH29" s="100">
        <v>18</v>
      </c>
      <c r="AI29" s="100">
        <v>6091.2</v>
      </c>
      <c r="AJ29" s="100">
        <v>24</v>
      </c>
      <c r="AK29" s="100">
        <v>8121.5999999999995</v>
      </c>
      <c r="AL29" s="100">
        <v>18</v>
      </c>
      <c r="AM29" s="100">
        <v>6091.2</v>
      </c>
      <c r="AN29" s="100">
        <v>24</v>
      </c>
      <c r="AO29" s="100">
        <v>8121.5999999999995</v>
      </c>
      <c r="AP29" s="100">
        <v>20</v>
      </c>
      <c r="AQ29" s="100">
        <v>6768</v>
      </c>
      <c r="AR29" s="100">
        <v>18</v>
      </c>
      <c r="AS29" s="100">
        <v>6091.2</v>
      </c>
      <c r="AT29" s="100">
        <v>17</v>
      </c>
      <c r="AU29" s="100">
        <v>5752.7999999999993</v>
      </c>
      <c r="AV29" s="100">
        <v>22</v>
      </c>
      <c r="AW29" s="100">
        <v>7444.7999999999993</v>
      </c>
      <c r="AX29" s="100">
        <v>16</v>
      </c>
      <c r="AY29" s="100">
        <v>5414.4</v>
      </c>
      <c r="AZ29" s="100">
        <v>36</v>
      </c>
      <c r="BA29" s="100">
        <v>12182.4</v>
      </c>
      <c r="BB29" s="100">
        <v>32</v>
      </c>
      <c r="BC29" s="100">
        <v>10828.8</v>
      </c>
      <c r="BD29" s="100">
        <v>44</v>
      </c>
      <c r="BE29" s="100">
        <v>14889.599999999999</v>
      </c>
      <c r="BF29" s="100">
        <v>49</v>
      </c>
      <c r="BG29" s="100">
        <v>16581.599999999999</v>
      </c>
      <c r="BH29" s="100">
        <v>18</v>
      </c>
      <c r="BI29" s="100">
        <v>6091.2</v>
      </c>
      <c r="BJ29" s="100">
        <v>20</v>
      </c>
      <c r="BK29" s="100">
        <v>6768</v>
      </c>
      <c r="BL29" s="100">
        <v>14</v>
      </c>
      <c r="BM29" s="100">
        <v>4737.5999999999995</v>
      </c>
      <c r="BN29" s="100">
        <v>22</v>
      </c>
      <c r="BO29" s="100">
        <v>7444.7999999999993</v>
      </c>
      <c r="BP29" s="100">
        <v>94</v>
      </c>
      <c r="BQ29" s="100">
        <v>31809.599999999999</v>
      </c>
      <c r="BR29" s="100">
        <v>59</v>
      </c>
      <c r="BS29" s="100">
        <v>19965.599999999999</v>
      </c>
      <c r="BT29" s="100">
        <v>88</v>
      </c>
      <c r="BU29" s="100">
        <v>29779.199999999997</v>
      </c>
      <c r="BV29" s="100">
        <v>67</v>
      </c>
      <c r="BW29" s="100">
        <v>22672.799999999999</v>
      </c>
      <c r="BX29" s="100">
        <v>22</v>
      </c>
      <c r="BY29" s="100">
        <v>7444.7999999999993</v>
      </c>
      <c r="BZ29" s="100">
        <v>27</v>
      </c>
      <c r="CA29" s="100">
        <v>9136.7999999999993</v>
      </c>
      <c r="CB29" s="100">
        <v>19</v>
      </c>
      <c r="CC29" s="100">
        <v>6429.5999999999995</v>
      </c>
      <c r="CD29" s="100">
        <v>30</v>
      </c>
      <c r="CE29" s="100">
        <v>10152</v>
      </c>
      <c r="CF29" s="100">
        <v>17</v>
      </c>
      <c r="CG29" s="100">
        <v>5752.7999999999993</v>
      </c>
      <c r="CH29" s="100">
        <v>26</v>
      </c>
      <c r="CI29" s="100">
        <v>8798.4</v>
      </c>
      <c r="CJ29" s="100">
        <v>16</v>
      </c>
      <c r="CK29" s="100">
        <v>5414.4</v>
      </c>
      <c r="CL29" s="100">
        <v>24</v>
      </c>
      <c r="CM29" s="100">
        <v>8121.5999999999995</v>
      </c>
      <c r="CN29" s="100">
        <v>76</v>
      </c>
      <c r="CO29" s="100">
        <v>25718.399999999998</v>
      </c>
      <c r="CP29" s="100">
        <v>70</v>
      </c>
      <c r="CQ29" s="100">
        <v>23688</v>
      </c>
      <c r="CR29" s="100">
        <v>40</v>
      </c>
      <c r="CS29" s="100">
        <v>13536</v>
      </c>
      <c r="CT29" s="100">
        <v>48</v>
      </c>
      <c r="CU29" s="100">
        <v>16243.199999999999</v>
      </c>
    </row>
    <row r="30" spans="2:99">
      <c r="C30" s="99" t="s">
        <v>196</v>
      </c>
      <c r="D30" s="100">
        <v>20</v>
      </c>
      <c r="E30" s="100">
        <v>2784</v>
      </c>
      <c r="F30" s="100">
        <v>20</v>
      </c>
      <c r="G30" s="100">
        <v>2784</v>
      </c>
      <c r="H30" s="100">
        <v>20</v>
      </c>
      <c r="I30" s="100">
        <v>2784</v>
      </c>
      <c r="J30" s="100">
        <v>11</v>
      </c>
      <c r="K30" s="100">
        <v>1531.1999999999998</v>
      </c>
      <c r="L30" s="100">
        <v>38</v>
      </c>
      <c r="M30" s="100">
        <v>5289.5999999999995</v>
      </c>
      <c r="N30" s="100">
        <v>46</v>
      </c>
      <c r="O30" s="100">
        <v>6403.2</v>
      </c>
      <c r="P30" s="100">
        <v>60</v>
      </c>
      <c r="Q30" s="100">
        <v>8352</v>
      </c>
      <c r="R30" s="100">
        <v>39</v>
      </c>
      <c r="S30" s="100">
        <v>5428.7999999999993</v>
      </c>
      <c r="T30" s="100">
        <v>36</v>
      </c>
      <c r="U30" s="100">
        <v>5011.2</v>
      </c>
      <c r="V30" s="100">
        <v>44</v>
      </c>
      <c r="W30" s="100">
        <v>6124.7999999999993</v>
      </c>
      <c r="X30" s="100">
        <v>38</v>
      </c>
      <c r="Y30" s="100">
        <v>5289.5999999999995</v>
      </c>
      <c r="Z30" s="100">
        <v>41</v>
      </c>
      <c r="AA30" s="100">
        <v>5707.2</v>
      </c>
      <c r="AB30" s="100">
        <v>15</v>
      </c>
      <c r="AC30" s="100">
        <v>2088</v>
      </c>
      <c r="AD30" s="100">
        <v>13</v>
      </c>
      <c r="AE30" s="100">
        <v>1809.6</v>
      </c>
      <c r="AF30" s="100">
        <v>17</v>
      </c>
      <c r="AG30" s="100">
        <v>2366.3999999999996</v>
      </c>
      <c r="AH30" s="100">
        <v>18</v>
      </c>
      <c r="AI30" s="100">
        <v>2505.6</v>
      </c>
      <c r="AJ30" s="100">
        <v>21</v>
      </c>
      <c r="AK30" s="100">
        <v>2923.2</v>
      </c>
      <c r="AL30" s="100">
        <v>16</v>
      </c>
      <c r="AM30" s="100">
        <v>2227.1999999999998</v>
      </c>
      <c r="AN30" s="100">
        <v>24</v>
      </c>
      <c r="AO30" s="100">
        <v>3340.7999999999997</v>
      </c>
      <c r="AP30" s="100">
        <v>22</v>
      </c>
      <c r="AQ30" s="100">
        <v>3062.3999999999996</v>
      </c>
      <c r="AR30" s="100">
        <v>20</v>
      </c>
      <c r="AS30" s="100">
        <v>2784</v>
      </c>
      <c r="AT30" s="100">
        <v>15</v>
      </c>
      <c r="AU30" s="100">
        <v>2088</v>
      </c>
      <c r="AV30" s="100">
        <v>25</v>
      </c>
      <c r="AW30" s="100">
        <v>3479.9999999999995</v>
      </c>
      <c r="AX30" s="100">
        <v>14</v>
      </c>
      <c r="AY30" s="100">
        <v>1948.7999999999997</v>
      </c>
      <c r="AZ30" s="100">
        <v>36</v>
      </c>
      <c r="BA30" s="100">
        <v>5011.2</v>
      </c>
      <c r="BB30" s="100">
        <v>33</v>
      </c>
      <c r="BC30" s="100">
        <v>4593.5999999999995</v>
      </c>
      <c r="BD30" s="100">
        <v>44</v>
      </c>
      <c r="BE30" s="100">
        <v>6124.7999999999993</v>
      </c>
      <c r="BF30" s="100">
        <v>45</v>
      </c>
      <c r="BG30" s="100">
        <v>6263.9999999999991</v>
      </c>
      <c r="BH30" s="100">
        <v>17</v>
      </c>
      <c r="BI30" s="100">
        <v>2366.3999999999996</v>
      </c>
      <c r="BJ30" s="100">
        <v>25</v>
      </c>
      <c r="BK30" s="100">
        <v>3479.9999999999995</v>
      </c>
      <c r="BL30" s="100">
        <v>16</v>
      </c>
      <c r="BM30" s="100">
        <v>2227.1999999999998</v>
      </c>
      <c r="BN30" s="100">
        <v>22</v>
      </c>
      <c r="BO30" s="100">
        <v>3062.3999999999996</v>
      </c>
      <c r="BP30" s="100">
        <v>97</v>
      </c>
      <c r="BQ30" s="100">
        <v>13502.4</v>
      </c>
      <c r="BR30" s="100">
        <v>62</v>
      </c>
      <c r="BS30" s="100">
        <v>8630.4</v>
      </c>
      <c r="BT30" s="100">
        <v>88</v>
      </c>
      <c r="BU30" s="100">
        <v>12249.599999999999</v>
      </c>
      <c r="BV30" s="100">
        <v>78</v>
      </c>
      <c r="BW30" s="100">
        <v>10857.599999999999</v>
      </c>
      <c r="BX30" s="100">
        <v>24</v>
      </c>
      <c r="BY30" s="100">
        <v>3340.7999999999997</v>
      </c>
      <c r="BZ30" s="100">
        <v>29</v>
      </c>
      <c r="CA30" s="100">
        <v>4036.7999999999997</v>
      </c>
      <c r="CB30" s="100">
        <v>20</v>
      </c>
      <c r="CC30" s="100">
        <v>2784</v>
      </c>
      <c r="CD30" s="100">
        <v>33</v>
      </c>
      <c r="CE30" s="100">
        <v>4593.5999999999995</v>
      </c>
      <c r="CF30" s="100">
        <v>17</v>
      </c>
      <c r="CG30" s="100">
        <v>2366.3999999999996</v>
      </c>
      <c r="CH30" s="100">
        <v>26</v>
      </c>
      <c r="CI30" s="100">
        <v>3619.2</v>
      </c>
      <c r="CJ30" s="100">
        <v>19</v>
      </c>
      <c r="CK30" s="100">
        <v>2644.7999999999997</v>
      </c>
      <c r="CL30" s="100">
        <v>21</v>
      </c>
      <c r="CM30" s="100">
        <v>2923.2</v>
      </c>
      <c r="CN30" s="100">
        <v>69</v>
      </c>
      <c r="CO30" s="100">
        <v>9604.7999999999993</v>
      </c>
      <c r="CP30" s="100">
        <v>77</v>
      </c>
      <c r="CQ30" s="100">
        <v>10718.4</v>
      </c>
      <c r="CR30" s="100">
        <v>41</v>
      </c>
      <c r="CS30" s="100">
        <v>5707.2</v>
      </c>
      <c r="CT30" s="100">
        <v>48</v>
      </c>
      <c r="CU30" s="100">
        <v>6681.5999999999995</v>
      </c>
    </row>
    <row r="31" spans="2:99">
      <c r="C31" s="99" t="s">
        <v>197</v>
      </c>
      <c r="D31" s="100">
        <v>17</v>
      </c>
      <c r="E31" s="100">
        <v>5793.6</v>
      </c>
      <c r="F31" s="100">
        <v>18</v>
      </c>
      <c r="G31" s="100">
        <v>6134.4000000000005</v>
      </c>
      <c r="H31" s="100">
        <v>18</v>
      </c>
      <c r="I31" s="100">
        <v>6134.4000000000005</v>
      </c>
      <c r="J31" s="100">
        <v>10</v>
      </c>
      <c r="K31" s="100">
        <v>3408</v>
      </c>
      <c r="L31" s="100">
        <v>43</v>
      </c>
      <c r="M31" s="100">
        <v>14654.4</v>
      </c>
      <c r="N31" s="100">
        <v>39</v>
      </c>
      <c r="O31" s="100">
        <v>13291.2</v>
      </c>
      <c r="P31" s="100">
        <v>56</v>
      </c>
      <c r="Q31" s="100">
        <v>19084.8</v>
      </c>
      <c r="R31" s="100">
        <v>40</v>
      </c>
      <c r="S31" s="100">
        <v>13632</v>
      </c>
      <c r="T31" s="100">
        <v>37</v>
      </c>
      <c r="U31" s="100">
        <v>12609.6</v>
      </c>
      <c r="V31" s="100">
        <v>43</v>
      </c>
      <c r="W31" s="100">
        <v>14654.4</v>
      </c>
      <c r="X31" s="100">
        <v>42</v>
      </c>
      <c r="Y31" s="100">
        <v>14313.6</v>
      </c>
      <c r="Z31" s="100">
        <v>36</v>
      </c>
      <c r="AA31" s="100">
        <v>12268.800000000001</v>
      </c>
      <c r="AB31" s="100">
        <v>17</v>
      </c>
      <c r="AC31" s="100">
        <v>5793.6</v>
      </c>
      <c r="AD31" s="100">
        <v>14</v>
      </c>
      <c r="AE31" s="100">
        <v>4771.2</v>
      </c>
      <c r="AF31" s="100">
        <v>18</v>
      </c>
      <c r="AG31" s="100">
        <v>6134.4000000000005</v>
      </c>
      <c r="AH31" s="100">
        <v>18</v>
      </c>
      <c r="AI31" s="100">
        <v>6134.4000000000005</v>
      </c>
      <c r="AJ31" s="100">
        <v>23</v>
      </c>
      <c r="AK31" s="100">
        <v>7838.4000000000005</v>
      </c>
      <c r="AL31" s="100">
        <v>19</v>
      </c>
      <c r="AM31" s="100">
        <v>6475.2</v>
      </c>
      <c r="AN31" s="100">
        <v>21</v>
      </c>
      <c r="AO31" s="100">
        <v>7156.8</v>
      </c>
      <c r="AP31" s="100">
        <v>21</v>
      </c>
      <c r="AQ31" s="100">
        <v>7156.8</v>
      </c>
      <c r="AR31" s="100">
        <v>20</v>
      </c>
      <c r="AS31" s="100">
        <v>6816</v>
      </c>
      <c r="AT31" s="100">
        <v>17</v>
      </c>
      <c r="AU31" s="100">
        <v>5793.6</v>
      </c>
      <c r="AV31" s="100">
        <v>22</v>
      </c>
      <c r="AW31" s="100">
        <v>7497.6</v>
      </c>
      <c r="AX31" s="100">
        <v>13</v>
      </c>
      <c r="AY31" s="100">
        <v>4430.4000000000005</v>
      </c>
      <c r="AZ31" s="100">
        <v>31</v>
      </c>
      <c r="BA31" s="100">
        <v>10564.800000000001</v>
      </c>
      <c r="BB31" s="100">
        <v>36</v>
      </c>
      <c r="BC31" s="100">
        <v>12268.800000000001</v>
      </c>
      <c r="BD31" s="100">
        <v>42</v>
      </c>
      <c r="BE31" s="100">
        <v>14313.6</v>
      </c>
      <c r="BF31" s="100">
        <v>51</v>
      </c>
      <c r="BG31" s="100">
        <v>17380.8</v>
      </c>
      <c r="BH31" s="100">
        <v>16</v>
      </c>
      <c r="BI31" s="100">
        <v>5452.8</v>
      </c>
      <c r="BJ31" s="100">
        <v>24</v>
      </c>
      <c r="BK31" s="100">
        <v>8179.2000000000007</v>
      </c>
      <c r="BL31" s="100">
        <v>16</v>
      </c>
      <c r="BM31" s="100">
        <v>5452.8</v>
      </c>
      <c r="BN31" s="100">
        <v>21</v>
      </c>
      <c r="BO31" s="100">
        <v>7156.8</v>
      </c>
      <c r="BP31" s="100">
        <v>100</v>
      </c>
      <c r="BQ31" s="100">
        <v>34080</v>
      </c>
      <c r="BR31" s="100">
        <v>56</v>
      </c>
      <c r="BS31" s="100">
        <v>19084.8</v>
      </c>
      <c r="BT31" s="100">
        <v>94</v>
      </c>
      <c r="BU31" s="100">
        <v>32035.200000000001</v>
      </c>
      <c r="BV31" s="100">
        <v>75</v>
      </c>
      <c r="BW31" s="100">
        <v>25560</v>
      </c>
      <c r="BX31" s="100">
        <v>25</v>
      </c>
      <c r="BY31" s="100">
        <v>8520</v>
      </c>
      <c r="BZ31" s="100">
        <v>28</v>
      </c>
      <c r="CA31" s="100">
        <v>9542.4</v>
      </c>
      <c r="CB31" s="100">
        <v>19</v>
      </c>
      <c r="CC31" s="100">
        <v>6475.2</v>
      </c>
      <c r="CD31" s="100">
        <v>28</v>
      </c>
      <c r="CE31" s="100">
        <v>9542.4</v>
      </c>
      <c r="CF31" s="100">
        <v>18</v>
      </c>
      <c r="CG31" s="100">
        <v>6134.4000000000005</v>
      </c>
      <c r="CH31" s="100">
        <v>24</v>
      </c>
      <c r="CI31" s="100">
        <v>8179.2000000000007</v>
      </c>
      <c r="CJ31" s="100">
        <v>18</v>
      </c>
      <c r="CK31" s="100">
        <v>6134.4000000000005</v>
      </c>
      <c r="CL31" s="100">
        <v>20</v>
      </c>
      <c r="CM31" s="100">
        <v>6816</v>
      </c>
      <c r="CN31" s="100">
        <v>69</v>
      </c>
      <c r="CO31" s="100">
        <v>23515.200000000001</v>
      </c>
      <c r="CP31" s="100">
        <v>67</v>
      </c>
      <c r="CQ31" s="100">
        <v>22833.600000000002</v>
      </c>
      <c r="CR31" s="100">
        <v>43</v>
      </c>
      <c r="CS31" s="100">
        <v>14654.4</v>
      </c>
      <c r="CT31" s="100">
        <v>47</v>
      </c>
      <c r="CU31" s="100">
        <v>16017.6</v>
      </c>
    </row>
    <row r="32" spans="2:99">
      <c r="C32" s="99" t="s">
        <v>198</v>
      </c>
      <c r="D32" s="100">
        <v>16</v>
      </c>
      <c r="E32" s="100">
        <v>13440</v>
      </c>
      <c r="F32" s="100">
        <v>20</v>
      </c>
      <c r="G32" s="100">
        <v>16800</v>
      </c>
      <c r="H32" s="100">
        <v>18</v>
      </c>
      <c r="I32" s="100">
        <v>15120</v>
      </c>
      <c r="J32" s="100">
        <v>11</v>
      </c>
      <c r="K32" s="100">
        <v>9240</v>
      </c>
      <c r="L32" s="100">
        <v>40</v>
      </c>
      <c r="M32" s="100">
        <v>33600</v>
      </c>
      <c r="N32" s="100">
        <v>42</v>
      </c>
      <c r="O32" s="100">
        <v>35280</v>
      </c>
      <c r="P32" s="100">
        <v>50</v>
      </c>
      <c r="Q32" s="100">
        <v>42000</v>
      </c>
      <c r="R32" s="100">
        <v>39</v>
      </c>
      <c r="S32" s="100">
        <v>32760</v>
      </c>
      <c r="T32" s="100">
        <v>33</v>
      </c>
      <c r="U32" s="100">
        <v>27720</v>
      </c>
      <c r="V32" s="100">
        <v>41</v>
      </c>
      <c r="W32" s="100">
        <v>34440</v>
      </c>
      <c r="X32" s="100">
        <v>38</v>
      </c>
      <c r="Y32" s="100">
        <v>31920</v>
      </c>
      <c r="Z32" s="100">
        <v>37</v>
      </c>
      <c r="AA32" s="100">
        <v>31080</v>
      </c>
      <c r="AB32" s="100">
        <v>15</v>
      </c>
      <c r="AC32" s="100">
        <v>12600</v>
      </c>
      <c r="AD32" s="100">
        <v>12</v>
      </c>
      <c r="AE32" s="100">
        <v>10080</v>
      </c>
      <c r="AF32" s="100">
        <v>18</v>
      </c>
      <c r="AG32" s="100">
        <v>15120</v>
      </c>
      <c r="AH32" s="100">
        <v>18</v>
      </c>
      <c r="AI32" s="100">
        <v>15120</v>
      </c>
      <c r="AJ32" s="100">
        <v>23</v>
      </c>
      <c r="AK32" s="100">
        <v>19320</v>
      </c>
      <c r="AL32" s="100">
        <v>17</v>
      </c>
      <c r="AM32" s="100">
        <v>14280</v>
      </c>
      <c r="AN32" s="100">
        <v>20</v>
      </c>
      <c r="AO32" s="100">
        <v>16800</v>
      </c>
      <c r="AP32" s="100">
        <v>21</v>
      </c>
      <c r="AQ32" s="100">
        <v>17640</v>
      </c>
      <c r="AR32" s="100">
        <v>18</v>
      </c>
      <c r="AS32" s="100">
        <v>15120</v>
      </c>
      <c r="AT32" s="100">
        <v>16</v>
      </c>
      <c r="AU32" s="100">
        <v>13440</v>
      </c>
      <c r="AV32" s="100">
        <v>25</v>
      </c>
      <c r="AW32" s="100">
        <v>21000</v>
      </c>
      <c r="AX32" s="100">
        <v>15</v>
      </c>
      <c r="AY32" s="100">
        <v>12600</v>
      </c>
      <c r="AZ32" s="100">
        <v>31</v>
      </c>
      <c r="BA32" s="100">
        <v>26040</v>
      </c>
      <c r="BB32" s="100">
        <v>32</v>
      </c>
      <c r="BC32" s="100">
        <v>26880</v>
      </c>
      <c r="BD32" s="100">
        <v>40</v>
      </c>
      <c r="BE32" s="100">
        <v>33600</v>
      </c>
      <c r="BF32" s="100">
        <v>46</v>
      </c>
      <c r="BG32" s="100">
        <v>38640</v>
      </c>
      <c r="BH32" s="100">
        <v>16</v>
      </c>
      <c r="BI32" s="100">
        <v>13440</v>
      </c>
      <c r="BJ32" s="100">
        <v>22</v>
      </c>
      <c r="BK32" s="100">
        <v>18480</v>
      </c>
      <c r="BL32" s="100">
        <v>15</v>
      </c>
      <c r="BM32" s="100">
        <v>12600</v>
      </c>
      <c r="BN32" s="100">
        <v>23</v>
      </c>
      <c r="BO32" s="100">
        <v>19320</v>
      </c>
      <c r="BP32" s="100">
        <v>91</v>
      </c>
      <c r="BQ32" s="100">
        <v>76440</v>
      </c>
      <c r="BR32" s="100">
        <v>56</v>
      </c>
      <c r="BS32" s="100">
        <v>47040</v>
      </c>
      <c r="BT32" s="100">
        <v>83</v>
      </c>
      <c r="BU32" s="100">
        <v>69720</v>
      </c>
      <c r="BV32" s="100">
        <v>59</v>
      </c>
      <c r="BW32" s="100">
        <v>49560</v>
      </c>
      <c r="BX32" s="100">
        <v>25</v>
      </c>
      <c r="BY32" s="100">
        <v>21000</v>
      </c>
      <c r="BZ32" s="100">
        <v>27</v>
      </c>
      <c r="CA32" s="100">
        <v>22680</v>
      </c>
      <c r="CB32" s="100">
        <v>17</v>
      </c>
      <c r="CC32" s="100">
        <v>14280</v>
      </c>
      <c r="CD32" s="100">
        <v>28</v>
      </c>
      <c r="CE32" s="100">
        <v>23520</v>
      </c>
      <c r="CF32" s="100">
        <v>19</v>
      </c>
      <c r="CG32" s="100">
        <v>15960</v>
      </c>
      <c r="CH32" s="100">
        <v>27</v>
      </c>
      <c r="CI32" s="100">
        <v>22680</v>
      </c>
      <c r="CJ32" s="100">
        <v>17</v>
      </c>
      <c r="CK32" s="100">
        <v>14280</v>
      </c>
      <c r="CL32" s="100">
        <v>22</v>
      </c>
      <c r="CM32" s="100">
        <v>18480</v>
      </c>
      <c r="CN32" s="100">
        <v>72</v>
      </c>
      <c r="CO32" s="100">
        <v>60480</v>
      </c>
      <c r="CP32" s="100">
        <v>73</v>
      </c>
      <c r="CQ32" s="100">
        <v>61320</v>
      </c>
      <c r="CR32" s="100">
        <v>44</v>
      </c>
      <c r="CS32" s="100">
        <v>36960</v>
      </c>
      <c r="CT32" s="100">
        <v>50</v>
      </c>
      <c r="CU32" s="100">
        <v>42000</v>
      </c>
    </row>
    <row r="33" spans="2:99">
      <c r="C33" s="99" t="s">
        <v>199</v>
      </c>
      <c r="D33" s="100">
        <v>17</v>
      </c>
      <c r="E33" s="100">
        <v>8058</v>
      </c>
      <c r="F33" s="100">
        <v>18</v>
      </c>
      <c r="G33" s="100">
        <v>8532</v>
      </c>
      <c r="H33" s="100">
        <v>19</v>
      </c>
      <c r="I33" s="100">
        <v>9006</v>
      </c>
      <c r="J33" s="100">
        <v>12</v>
      </c>
      <c r="K33" s="100">
        <v>5688</v>
      </c>
      <c r="L33" s="100">
        <v>38</v>
      </c>
      <c r="M33" s="100">
        <v>18012</v>
      </c>
      <c r="N33" s="100">
        <v>43</v>
      </c>
      <c r="O33" s="100">
        <v>20382</v>
      </c>
      <c r="P33" s="100">
        <v>54</v>
      </c>
      <c r="Q33" s="100">
        <v>25596</v>
      </c>
      <c r="R33" s="100">
        <v>35</v>
      </c>
      <c r="S33" s="100">
        <v>16590</v>
      </c>
      <c r="T33" s="100">
        <v>34</v>
      </c>
      <c r="U33" s="100">
        <v>16116</v>
      </c>
      <c r="V33" s="100">
        <v>37</v>
      </c>
      <c r="W33" s="100">
        <v>17538</v>
      </c>
      <c r="X33" s="100">
        <v>42</v>
      </c>
      <c r="Y33" s="100">
        <v>19908</v>
      </c>
      <c r="Z33" s="100">
        <v>37</v>
      </c>
      <c r="AA33" s="100">
        <v>17538</v>
      </c>
      <c r="AB33" s="100">
        <v>15</v>
      </c>
      <c r="AC33" s="100">
        <v>7110</v>
      </c>
      <c r="AD33" s="100">
        <v>14</v>
      </c>
      <c r="AE33" s="100">
        <v>6636</v>
      </c>
      <c r="AF33" s="100">
        <v>18</v>
      </c>
      <c r="AG33" s="100">
        <v>8532</v>
      </c>
      <c r="AH33" s="100">
        <v>20</v>
      </c>
      <c r="AI33" s="100">
        <v>9480</v>
      </c>
      <c r="AJ33" s="100">
        <v>21</v>
      </c>
      <c r="AK33" s="100">
        <v>9954</v>
      </c>
      <c r="AL33" s="100">
        <v>16</v>
      </c>
      <c r="AM33" s="100">
        <v>7584</v>
      </c>
      <c r="AN33" s="100">
        <v>20</v>
      </c>
      <c r="AO33" s="100">
        <v>9480</v>
      </c>
      <c r="AP33" s="100">
        <v>21</v>
      </c>
      <c r="AQ33" s="100">
        <v>9954</v>
      </c>
      <c r="AR33" s="100">
        <v>20</v>
      </c>
      <c r="AS33" s="100">
        <v>9480</v>
      </c>
      <c r="AT33" s="100">
        <v>16</v>
      </c>
      <c r="AU33" s="100">
        <v>7584</v>
      </c>
      <c r="AV33" s="100">
        <v>24</v>
      </c>
      <c r="AW33" s="100">
        <v>11376</v>
      </c>
      <c r="AX33" s="100">
        <v>15</v>
      </c>
      <c r="AY33" s="100">
        <v>7110</v>
      </c>
      <c r="AZ33" s="100">
        <v>35</v>
      </c>
      <c r="BA33" s="100">
        <v>16590</v>
      </c>
      <c r="BB33" s="100">
        <v>37</v>
      </c>
      <c r="BC33" s="100">
        <v>17538</v>
      </c>
      <c r="BD33" s="100">
        <v>38</v>
      </c>
      <c r="BE33" s="100">
        <v>18012</v>
      </c>
      <c r="BF33" s="100">
        <v>46</v>
      </c>
      <c r="BG33" s="100">
        <v>21804</v>
      </c>
      <c r="BH33" s="100">
        <v>17</v>
      </c>
      <c r="BI33" s="100">
        <v>8058</v>
      </c>
      <c r="BJ33" s="100">
        <v>20</v>
      </c>
      <c r="BK33" s="100">
        <v>9480</v>
      </c>
      <c r="BL33" s="100">
        <v>17</v>
      </c>
      <c r="BM33" s="100">
        <v>8058</v>
      </c>
      <c r="BN33" s="100">
        <v>20</v>
      </c>
      <c r="BO33" s="100">
        <v>9480</v>
      </c>
      <c r="BP33" s="100">
        <v>84</v>
      </c>
      <c r="BQ33" s="100">
        <v>39816</v>
      </c>
      <c r="BR33" s="100">
        <v>63</v>
      </c>
      <c r="BS33" s="100">
        <v>29862</v>
      </c>
      <c r="BT33" s="100">
        <v>93</v>
      </c>
      <c r="BU33" s="100">
        <v>44082</v>
      </c>
      <c r="BV33" s="100">
        <v>73</v>
      </c>
      <c r="BW33" s="100">
        <v>34602</v>
      </c>
      <c r="BX33" s="100">
        <v>25</v>
      </c>
      <c r="BY33" s="100">
        <v>11850</v>
      </c>
      <c r="BZ33" s="100">
        <v>26</v>
      </c>
      <c r="CA33" s="100">
        <v>12324</v>
      </c>
      <c r="CB33" s="100">
        <v>19</v>
      </c>
      <c r="CC33" s="100">
        <v>9006</v>
      </c>
      <c r="CD33" s="100">
        <v>30</v>
      </c>
      <c r="CE33" s="100">
        <v>14220</v>
      </c>
      <c r="CF33" s="100">
        <v>20</v>
      </c>
      <c r="CG33" s="100">
        <v>9480</v>
      </c>
      <c r="CH33" s="100">
        <v>26</v>
      </c>
      <c r="CI33" s="100">
        <v>12324</v>
      </c>
      <c r="CJ33" s="100">
        <v>17</v>
      </c>
      <c r="CK33" s="100">
        <v>8058</v>
      </c>
      <c r="CL33" s="100">
        <v>23</v>
      </c>
      <c r="CM33" s="100">
        <v>10902</v>
      </c>
      <c r="CN33" s="100">
        <v>75</v>
      </c>
      <c r="CO33" s="100">
        <v>35550</v>
      </c>
      <c r="CP33" s="100">
        <v>75</v>
      </c>
      <c r="CQ33" s="100">
        <v>35550</v>
      </c>
      <c r="CR33" s="100">
        <v>41</v>
      </c>
      <c r="CS33" s="100">
        <v>19434</v>
      </c>
      <c r="CT33" s="100">
        <v>46</v>
      </c>
      <c r="CU33" s="100">
        <v>21804</v>
      </c>
    </row>
    <row r="34" spans="2:99">
      <c r="C34" s="99" t="s">
        <v>200</v>
      </c>
      <c r="D34" s="100">
        <v>17</v>
      </c>
      <c r="E34" s="100">
        <v>9322.7999999999993</v>
      </c>
      <c r="F34" s="100">
        <v>17</v>
      </c>
      <c r="G34" s="100">
        <v>9322.7999999999993</v>
      </c>
      <c r="H34" s="100">
        <v>16</v>
      </c>
      <c r="I34" s="100">
        <v>8774.4</v>
      </c>
      <c r="J34" s="100">
        <v>10</v>
      </c>
      <c r="K34" s="100">
        <v>5484</v>
      </c>
      <c r="L34" s="100">
        <v>36</v>
      </c>
      <c r="M34" s="100">
        <v>19742.399999999998</v>
      </c>
      <c r="N34" s="100">
        <v>46</v>
      </c>
      <c r="O34" s="100">
        <v>25226.399999999998</v>
      </c>
      <c r="P34" s="100">
        <v>48</v>
      </c>
      <c r="Q34" s="100">
        <v>26323.199999999997</v>
      </c>
      <c r="R34" s="100">
        <v>34</v>
      </c>
      <c r="S34" s="100">
        <v>18645.599999999999</v>
      </c>
      <c r="T34" s="100">
        <v>36</v>
      </c>
      <c r="U34" s="100">
        <v>19742.399999999998</v>
      </c>
      <c r="V34" s="100">
        <v>40</v>
      </c>
      <c r="W34" s="100">
        <v>21936</v>
      </c>
      <c r="X34" s="100">
        <v>44</v>
      </c>
      <c r="Y34" s="100">
        <v>24129.599999999999</v>
      </c>
      <c r="Z34" s="100">
        <v>41</v>
      </c>
      <c r="AA34" s="100">
        <v>22484.399999999998</v>
      </c>
      <c r="AB34" s="100">
        <v>17</v>
      </c>
      <c r="AC34" s="100">
        <v>9322.7999999999993</v>
      </c>
      <c r="AD34" s="100">
        <v>13</v>
      </c>
      <c r="AE34" s="100">
        <v>7129.2</v>
      </c>
      <c r="AF34" s="100">
        <v>17</v>
      </c>
      <c r="AG34" s="100">
        <v>9322.7999999999993</v>
      </c>
      <c r="AH34" s="100">
        <v>19</v>
      </c>
      <c r="AI34" s="100">
        <v>10419.6</v>
      </c>
      <c r="AJ34" s="100">
        <v>24</v>
      </c>
      <c r="AK34" s="100">
        <v>13161.599999999999</v>
      </c>
      <c r="AL34" s="100">
        <v>16</v>
      </c>
      <c r="AM34" s="100">
        <v>8774.4</v>
      </c>
      <c r="AN34" s="100">
        <v>20</v>
      </c>
      <c r="AO34" s="100">
        <v>10968</v>
      </c>
      <c r="AP34" s="100">
        <v>21</v>
      </c>
      <c r="AQ34" s="100">
        <v>11516.4</v>
      </c>
      <c r="AR34" s="100">
        <v>21</v>
      </c>
      <c r="AS34" s="100">
        <v>11516.4</v>
      </c>
      <c r="AT34" s="100">
        <v>17</v>
      </c>
      <c r="AU34" s="100">
        <v>9322.7999999999993</v>
      </c>
      <c r="AV34" s="100">
        <v>26</v>
      </c>
      <c r="AW34" s="100">
        <v>14258.4</v>
      </c>
      <c r="AX34" s="100">
        <v>14</v>
      </c>
      <c r="AY34" s="100">
        <v>7677.5999999999995</v>
      </c>
      <c r="AZ34" s="100">
        <v>34</v>
      </c>
      <c r="BA34" s="100">
        <v>18645.599999999999</v>
      </c>
      <c r="BB34" s="100">
        <v>33</v>
      </c>
      <c r="BC34" s="100">
        <v>18097.2</v>
      </c>
      <c r="BD34" s="100">
        <v>40</v>
      </c>
      <c r="BE34" s="100">
        <v>21936</v>
      </c>
      <c r="BF34" s="100">
        <v>48</v>
      </c>
      <c r="BG34" s="100">
        <v>26323.199999999997</v>
      </c>
      <c r="BH34" s="100">
        <v>18</v>
      </c>
      <c r="BI34" s="100">
        <v>9871.1999999999989</v>
      </c>
      <c r="BJ34" s="100">
        <v>24</v>
      </c>
      <c r="BK34" s="100">
        <v>13161.599999999999</v>
      </c>
      <c r="BL34" s="100">
        <v>16</v>
      </c>
      <c r="BM34" s="100">
        <v>8774.4</v>
      </c>
      <c r="BN34" s="100">
        <v>23</v>
      </c>
      <c r="BO34" s="100">
        <v>12613.199999999999</v>
      </c>
      <c r="BP34" s="100">
        <v>95</v>
      </c>
      <c r="BQ34" s="100">
        <v>52098</v>
      </c>
      <c r="BR34" s="100">
        <v>62</v>
      </c>
      <c r="BS34" s="100">
        <v>34000.799999999996</v>
      </c>
      <c r="BT34" s="100">
        <v>82</v>
      </c>
      <c r="BU34" s="100">
        <v>44968.799999999996</v>
      </c>
      <c r="BV34" s="100">
        <v>71</v>
      </c>
      <c r="BW34" s="100">
        <v>38936.400000000001</v>
      </c>
      <c r="BX34" s="100">
        <v>23</v>
      </c>
      <c r="BY34" s="100">
        <v>12613.199999999999</v>
      </c>
      <c r="BZ34" s="100">
        <v>25</v>
      </c>
      <c r="CA34" s="100">
        <v>13710</v>
      </c>
      <c r="CB34" s="100">
        <v>19</v>
      </c>
      <c r="CC34" s="100">
        <v>10419.6</v>
      </c>
      <c r="CD34" s="100">
        <v>28</v>
      </c>
      <c r="CE34" s="100">
        <v>15355.199999999999</v>
      </c>
      <c r="CF34" s="100">
        <v>19</v>
      </c>
      <c r="CG34" s="100">
        <v>10419.6</v>
      </c>
      <c r="CH34" s="100">
        <v>26</v>
      </c>
      <c r="CI34" s="100">
        <v>14258.4</v>
      </c>
      <c r="CJ34" s="100">
        <v>15</v>
      </c>
      <c r="CK34" s="100">
        <v>8226</v>
      </c>
      <c r="CL34" s="100">
        <v>20</v>
      </c>
      <c r="CM34" s="100">
        <v>10968</v>
      </c>
      <c r="CN34" s="100">
        <v>73</v>
      </c>
      <c r="CO34" s="100">
        <v>40033.199999999997</v>
      </c>
      <c r="CP34" s="100">
        <v>71</v>
      </c>
      <c r="CQ34" s="100">
        <v>38936.400000000001</v>
      </c>
      <c r="CR34" s="100">
        <v>44</v>
      </c>
      <c r="CS34" s="100">
        <v>24129.599999999999</v>
      </c>
      <c r="CT34" s="100">
        <v>50</v>
      </c>
      <c r="CU34" s="100">
        <v>27420</v>
      </c>
    </row>
    <row r="35" spans="2:99">
      <c r="C35" s="99" t="s">
        <v>201</v>
      </c>
      <c r="D35" s="100">
        <v>19</v>
      </c>
      <c r="E35" s="100">
        <v>9553.1999999999989</v>
      </c>
      <c r="F35" s="100">
        <v>20</v>
      </c>
      <c r="G35" s="100">
        <v>10055.999999999998</v>
      </c>
      <c r="H35" s="100">
        <v>19</v>
      </c>
      <c r="I35" s="100">
        <v>9553.1999999999989</v>
      </c>
      <c r="J35" s="100">
        <v>10</v>
      </c>
      <c r="K35" s="100">
        <v>5027.9999999999991</v>
      </c>
      <c r="L35" s="100">
        <v>42</v>
      </c>
      <c r="M35" s="100">
        <v>21117.599999999995</v>
      </c>
      <c r="N35" s="100">
        <v>41</v>
      </c>
      <c r="O35" s="100">
        <v>20614.799999999996</v>
      </c>
      <c r="P35" s="100">
        <v>57</v>
      </c>
      <c r="Q35" s="100">
        <v>28659.599999999995</v>
      </c>
      <c r="R35" s="100">
        <v>38</v>
      </c>
      <c r="S35" s="100">
        <v>19106.399999999998</v>
      </c>
      <c r="T35" s="100">
        <v>36</v>
      </c>
      <c r="U35" s="100">
        <v>18100.799999999996</v>
      </c>
      <c r="V35" s="100">
        <v>41</v>
      </c>
      <c r="W35" s="100">
        <v>20614.799999999996</v>
      </c>
      <c r="X35" s="100">
        <v>44</v>
      </c>
      <c r="Y35" s="100">
        <v>22123.199999999997</v>
      </c>
      <c r="Z35" s="100">
        <v>36</v>
      </c>
      <c r="AA35" s="100">
        <v>18100.799999999996</v>
      </c>
      <c r="AB35" s="100">
        <v>16</v>
      </c>
      <c r="AC35" s="100">
        <v>8044.7999999999984</v>
      </c>
      <c r="AD35" s="100">
        <v>12</v>
      </c>
      <c r="AE35" s="100">
        <v>6033.5999999999985</v>
      </c>
      <c r="AF35" s="100">
        <v>16</v>
      </c>
      <c r="AG35" s="100">
        <v>8044.7999999999984</v>
      </c>
      <c r="AH35" s="100">
        <v>17</v>
      </c>
      <c r="AI35" s="100">
        <v>8547.5999999999985</v>
      </c>
      <c r="AJ35" s="100">
        <v>21</v>
      </c>
      <c r="AK35" s="100">
        <v>10558.799999999997</v>
      </c>
      <c r="AL35" s="100">
        <v>18</v>
      </c>
      <c r="AM35" s="100">
        <v>9050.3999999999978</v>
      </c>
      <c r="AN35" s="100">
        <v>21</v>
      </c>
      <c r="AO35" s="100">
        <v>10558.799999999997</v>
      </c>
      <c r="AP35" s="100">
        <v>20</v>
      </c>
      <c r="AQ35" s="100">
        <v>10055.999999999998</v>
      </c>
      <c r="AR35" s="100">
        <v>20</v>
      </c>
      <c r="AS35" s="100">
        <v>10055.999999999998</v>
      </c>
      <c r="AT35" s="100">
        <v>16</v>
      </c>
      <c r="AU35" s="100">
        <v>8044.7999999999984</v>
      </c>
      <c r="AV35" s="100">
        <v>26</v>
      </c>
      <c r="AW35" s="100">
        <v>13072.799999999997</v>
      </c>
      <c r="AX35" s="100">
        <v>16</v>
      </c>
      <c r="AY35" s="100">
        <v>8044.7999999999984</v>
      </c>
      <c r="AZ35" s="100">
        <v>35</v>
      </c>
      <c r="BA35" s="100">
        <v>17597.999999999996</v>
      </c>
      <c r="BB35" s="100">
        <v>34</v>
      </c>
      <c r="BC35" s="100">
        <v>17095.199999999997</v>
      </c>
      <c r="BD35" s="100">
        <v>36</v>
      </c>
      <c r="BE35" s="100">
        <v>18100.799999999996</v>
      </c>
      <c r="BF35" s="100">
        <v>43</v>
      </c>
      <c r="BG35" s="100">
        <v>21620.399999999994</v>
      </c>
      <c r="BH35" s="100">
        <v>17</v>
      </c>
      <c r="BI35" s="100">
        <v>8547.5999999999985</v>
      </c>
      <c r="BJ35" s="100">
        <v>20</v>
      </c>
      <c r="BK35" s="100">
        <v>10055.999999999998</v>
      </c>
      <c r="BL35" s="100">
        <v>17</v>
      </c>
      <c r="BM35" s="100">
        <v>8547.5999999999985</v>
      </c>
      <c r="BN35" s="100">
        <v>22</v>
      </c>
      <c r="BO35" s="100">
        <v>11061.599999999999</v>
      </c>
      <c r="BP35" s="100">
        <v>88</v>
      </c>
      <c r="BQ35" s="100">
        <v>44246.399999999994</v>
      </c>
      <c r="BR35" s="100">
        <v>53</v>
      </c>
      <c r="BS35" s="100">
        <v>26648.399999999994</v>
      </c>
      <c r="BT35" s="100">
        <v>81</v>
      </c>
      <c r="BU35" s="100">
        <v>40726.799999999988</v>
      </c>
      <c r="BV35" s="100">
        <v>73</v>
      </c>
      <c r="BW35" s="100">
        <v>36704.399999999994</v>
      </c>
      <c r="BX35" s="100">
        <v>21</v>
      </c>
      <c r="BY35" s="100">
        <v>10558.799999999997</v>
      </c>
      <c r="BZ35" s="100">
        <v>25</v>
      </c>
      <c r="CA35" s="100">
        <v>12569.999999999998</v>
      </c>
      <c r="CB35" s="100">
        <v>16</v>
      </c>
      <c r="CC35" s="100">
        <v>8044.7999999999984</v>
      </c>
      <c r="CD35" s="100">
        <v>31</v>
      </c>
      <c r="CE35" s="100">
        <v>15586.799999999997</v>
      </c>
      <c r="CF35" s="100">
        <v>18</v>
      </c>
      <c r="CG35" s="100">
        <v>9050.3999999999978</v>
      </c>
      <c r="CH35" s="100">
        <v>23</v>
      </c>
      <c r="CI35" s="100">
        <v>11564.399999999998</v>
      </c>
      <c r="CJ35" s="100">
        <v>17</v>
      </c>
      <c r="CK35" s="100">
        <v>8547.5999999999985</v>
      </c>
      <c r="CL35" s="100">
        <v>22</v>
      </c>
      <c r="CM35" s="100">
        <v>11061.599999999999</v>
      </c>
      <c r="CN35" s="100">
        <v>69</v>
      </c>
      <c r="CO35" s="100">
        <v>34693.19999999999</v>
      </c>
      <c r="CP35" s="100">
        <v>74</v>
      </c>
      <c r="CQ35" s="100">
        <v>37207.19999999999</v>
      </c>
      <c r="CR35" s="100">
        <v>46</v>
      </c>
      <c r="CS35" s="100">
        <v>23128.799999999996</v>
      </c>
      <c r="CT35" s="100">
        <v>49</v>
      </c>
      <c r="CU35" s="100">
        <v>24637.199999999993</v>
      </c>
    </row>
    <row r="36" spans="2:99">
      <c r="C36" s="99" t="s">
        <v>202</v>
      </c>
      <c r="D36" s="100">
        <v>19</v>
      </c>
      <c r="E36" s="100">
        <v>14455.199999999999</v>
      </c>
      <c r="F36" s="100">
        <v>17</v>
      </c>
      <c r="G36" s="100">
        <v>12933.599999999999</v>
      </c>
      <c r="H36" s="100">
        <v>19</v>
      </c>
      <c r="I36" s="100">
        <v>14455.199999999999</v>
      </c>
      <c r="J36" s="100">
        <v>10</v>
      </c>
      <c r="K36" s="100">
        <v>7608</v>
      </c>
      <c r="L36" s="100">
        <v>36</v>
      </c>
      <c r="M36" s="100">
        <v>27388.799999999999</v>
      </c>
      <c r="N36" s="100">
        <v>44</v>
      </c>
      <c r="O36" s="100">
        <v>33475.199999999997</v>
      </c>
      <c r="P36" s="100">
        <v>48</v>
      </c>
      <c r="Q36" s="100">
        <v>36518.399999999994</v>
      </c>
      <c r="R36" s="100">
        <v>38</v>
      </c>
      <c r="S36" s="100">
        <v>28910.399999999998</v>
      </c>
      <c r="T36" s="100">
        <v>38</v>
      </c>
      <c r="U36" s="100">
        <v>28910.399999999998</v>
      </c>
      <c r="V36" s="100">
        <v>36</v>
      </c>
      <c r="W36" s="100">
        <v>27388.799999999999</v>
      </c>
      <c r="X36" s="100">
        <v>43</v>
      </c>
      <c r="Y36" s="100">
        <v>32714.399999999998</v>
      </c>
      <c r="Z36" s="100">
        <v>40</v>
      </c>
      <c r="AA36" s="100">
        <v>30432</v>
      </c>
      <c r="AB36" s="100">
        <v>16</v>
      </c>
      <c r="AC36" s="100">
        <v>12172.8</v>
      </c>
      <c r="AD36" s="100">
        <v>11</v>
      </c>
      <c r="AE36" s="100">
        <v>8368.7999999999993</v>
      </c>
      <c r="AF36" s="100">
        <v>16</v>
      </c>
      <c r="AG36" s="100">
        <v>12172.8</v>
      </c>
      <c r="AH36" s="100">
        <v>17</v>
      </c>
      <c r="AI36" s="100">
        <v>12933.599999999999</v>
      </c>
      <c r="AJ36" s="100">
        <v>24</v>
      </c>
      <c r="AK36" s="100">
        <v>18259.199999999997</v>
      </c>
      <c r="AL36" s="100">
        <v>18</v>
      </c>
      <c r="AM36" s="100">
        <v>13694.4</v>
      </c>
      <c r="AN36" s="100">
        <v>23</v>
      </c>
      <c r="AO36" s="100">
        <v>17498.399999999998</v>
      </c>
      <c r="AP36" s="100">
        <v>22</v>
      </c>
      <c r="AQ36" s="100">
        <v>16737.599999999999</v>
      </c>
      <c r="AR36" s="100">
        <v>18</v>
      </c>
      <c r="AS36" s="100">
        <v>13694.4</v>
      </c>
      <c r="AT36" s="100">
        <v>17</v>
      </c>
      <c r="AU36" s="100">
        <v>12933.599999999999</v>
      </c>
      <c r="AV36" s="100">
        <v>24</v>
      </c>
      <c r="AW36" s="100">
        <v>18259.199999999997</v>
      </c>
      <c r="AX36" s="100">
        <v>14</v>
      </c>
      <c r="AY36" s="100">
        <v>10651.199999999999</v>
      </c>
      <c r="AZ36" s="100">
        <v>30</v>
      </c>
      <c r="BA36" s="100">
        <v>22824</v>
      </c>
      <c r="BB36" s="100">
        <v>32</v>
      </c>
      <c r="BC36" s="100">
        <v>24345.599999999999</v>
      </c>
      <c r="BD36" s="100">
        <v>36</v>
      </c>
      <c r="BE36" s="100">
        <v>27388.799999999999</v>
      </c>
      <c r="BF36" s="100">
        <v>47</v>
      </c>
      <c r="BG36" s="100">
        <v>35757.599999999999</v>
      </c>
      <c r="BH36" s="100">
        <v>15</v>
      </c>
      <c r="BI36" s="100">
        <v>11412</v>
      </c>
      <c r="BJ36" s="100">
        <v>22</v>
      </c>
      <c r="BK36" s="100">
        <v>16737.599999999999</v>
      </c>
      <c r="BL36" s="100">
        <v>15</v>
      </c>
      <c r="BM36" s="100">
        <v>11412</v>
      </c>
      <c r="BN36" s="100">
        <v>22</v>
      </c>
      <c r="BO36" s="100">
        <v>16737.599999999999</v>
      </c>
      <c r="BP36" s="100">
        <v>89</v>
      </c>
      <c r="BQ36" s="100">
        <v>67711.199999999997</v>
      </c>
      <c r="BR36" s="100">
        <v>57</v>
      </c>
      <c r="BS36" s="100">
        <v>43365.599999999999</v>
      </c>
      <c r="BT36" s="100">
        <v>81</v>
      </c>
      <c r="BU36" s="100">
        <v>61624.799999999996</v>
      </c>
      <c r="BV36" s="100">
        <v>68</v>
      </c>
      <c r="BW36" s="100">
        <v>51734.399999999994</v>
      </c>
      <c r="BX36" s="100">
        <v>23</v>
      </c>
      <c r="BY36" s="100">
        <v>17498.399999999998</v>
      </c>
      <c r="BZ36" s="100">
        <v>25</v>
      </c>
      <c r="CA36" s="100">
        <v>19020</v>
      </c>
      <c r="CB36" s="100">
        <v>19</v>
      </c>
      <c r="CC36" s="100">
        <v>14455.199999999999</v>
      </c>
      <c r="CD36" s="100">
        <v>27</v>
      </c>
      <c r="CE36" s="100">
        <v>20541.599999999999</v>
      </c>
      <c r="CF36" s="100">
        <v>19</v>
      </c>
      <c r="CG36" s="100">
        <v>14455.199999999999</v>
      </c>
      <c r="CH36" s="100">
        <v>27</v>
      </c>
      <c r="CI36" s="100">
        <v>20541.599999999999</v>
      </c>
      <c r="CJ36" s="100">
        <v>17</v>
      </c>
      <c r="CK36" s="100">
        <v>12933.599999999999</v>
      </c>
      <c r="CL36" s="100">
        <v>22</v>
      </c>
      <c r="CM36" s="100">
        <v>16737.599999999999</v>
      </c>
      <c r="CN36" s="100">
        <v>62</v>
      </c>
      <c r="CO36" s="100">
        <v>47169.599999999999</v>
      </c>
      <c r="CP36" s="100">
        <v>65</v>
      </c>
      <c r="CQ36" s="100">
        <v>49452</v>
      </c>
      <c r="CR36" s="100">
        <v>41</v>
      </c>
      <c r="CS36" s="100">
        <v>31192.799999999999</v>
      </c>
      <c r="CT36" s="100">
        <v>49</v>
      </c>
      <c r="CU36" s="100">
        <v>37279.199999999997</v>
      </c>
    </row>
    <row r="37" spans="2:99">
      <c r="B37" s="99" t="s">
        <v>128</v>
      </c>
      <c r="C37" s="99" t="s">
        <v>203</v>
      </c>
      <c r="D37" s="100">
        <v>134</v>
      </c>
      <c r="E37" s="100">
        <v>115293.59999999999</v>
      </c>
      <c r="F37" s="100">
        <v>71</v>
      </c>
      <c r="G37" s="100">
        <v>61088.4</v>
      </c>
      <c r="H37" s="100">
        <v>117</v>
      </c>
      <c r="I37" s="100">
        <v>100666.8</v>
      </c>
      <c r="J37" s="100">
        <v>129</v>
      </c>
      <c r="K37" s="100">
        <v>110991.59999999999</v>
      </c>
      <c r="L37" s="100">
        <v>87</v>
      </c>
      <c r="M37" s="100">
        <v>74854.8</v>
      </c>
      <c r="N37" s="100">
        <v>66</v>
      </c>
      <c r="O37" s="100">
        <v>56786.400000000001</v>
      </c>
      <c r="P37" s="100">
        <v>115</v>
      </c>
      <c r="Q37" s="100">
        <v>98946</v>
      </c>
      <c r="R37" s="100">
        <v>67</v>
      </c>
      <c r="S37" s="100">
        <v>57646.799999999996</v>
      </c>
      <c r="T37" s="100">
        <v>8</v>
      </c>
      <c r="U37" s="100">
        <v>6883.2</v>
      </c>
      <c r="V37" s="100">
        <v>12</v>
      </c>
      <c r="W37" s="100">
        <v>10324.799999999999</v>
      </c>
      <c r="X37" s="100">
        <v>8</v>
      </c>
      <c r="Y37" s="100">
        <v>6883.2</v>
      </c>
      <c r="Z37" s="100">
        <v>10</v>
      </c>
      <c r="AA37" s="100">
        <v>8604</v>
      </c>
      <c r="AB37" s="100">
        <v>50</v>
      </c>
      <c r="AC37" s="100">
        <v>43020</v>
      </c>
      <c r="AD37" s="100">
        <v>42</v>
      </c>
      <c r="AE37" s="100">
        <v>36136.799999999996</v>
      </c>
      <c r="AF37" s="100">
        <v>26</v>
      </c>
      <c r="AG37" s="100">
        <v>22370.399999999998</v>
      </c>
      <c r="AH37" s="100">
        <v>35</v>
      </c>
      <c r="AI37" s="100">
        <v>30114</v>
      </c>
      <c r="AJ37" s="100">
        <v>64</v>
      </c>
      <c r="AK37" s="100">
        <v>55065.599999999999</v>
      </c>
      <c r="AL37" s="100">
        <v>85</v>
      </c>
      <c r="AM37" s="100">
        <v>73134</v>
      </c>
      <c r="AN37" s="100">
        <v>84</v>
      </c>
      <c r="AO37" s="100">
        <v>72273.599999999991</v>
      </c>
      <c r="AP37" s="100">
        <v>113</v>
      </c>
      <c r="AQ37" s="100">
        <v>97225.2</v>
      </c>
      <c r="AR37" s="100">
        <v>53</v>
      </c>
      <c r="AS37" s="100">
        <v>45601.2</v>
      </c>
      <c r="AT37" s="100">
        <v>61</v>
      </c>
      <c r="AU37" s="100">
        <v>52484.4</v>
      </c>
      <c r="AV37" s="100">
        <v>40</v>
      </c>
      <c r="AW37" s="100">
        <v>34416</v>
      </c>
      <c r="AX37" s="100">
        <v>83</v>
      </c>
      <c r="AY37" s="100">
        <v>71413.2</v>
      </c>
      <c r="AZ37" s="100">
        <v>66</v>
      </c>
      <c r="BA37" s="100">
        <v>56786.400000000001</v>
      </c>
      <c r="BB37" s="100">
        <v>66</v>
      </c>
      <c r="BC37" s="100">
        <v>56786.400000000001</v>
      </c>
      <c r="BD37" s="100">
        <v>55</v>
      </c>
      <c r="BE37" s="100">
        <v>47322</v>
      </c>
      <c r="BF37" s="100">
        <v>85</v>
      </c>
      <c r="BG37" s="100">
        <v>73134</v>
      </c>
      <c r="BH37" s="100">
        <v>44</v>
      </c>
      <c r="BI37" s="100">
        <v>37857.599999999999</v>
      </c>
      <c r="BJ37" s="100">
        <v>81</v>
      </c>
      <c r="BK37" s="100">
        <v>69692.399999999994</v>
      </c>
      <c r="BL37" s="100">
        <v>66</v>
      </c>
      <c r="BM37" s="100">
        <v>56786.400000000001</v>
      </c>
      <c r="BN37" s="100">
        <v>53</v>
      </c>
      <c r="BO37" s="100">
        <v>45601.2</v>
      </c>
      <c r="BP37" s="100">
        <v>25</v>
      </c>
      <c r="BQ37" s="100">
        <v>21510</v>
      </c>
      <c r="BR37" s="100">
        <v>23</v>
      </c>
      <c r="BS37" s="100">
        <v>19789.2</v>
      </c>
      <c r="BT37" s="100">
        <v>28</v>
      </c>
      <c r="BU37" s="100">
        <v>24091.200000000001</v>
      </c>
      <c r="BV37" s="100">
        <v>34</v>
      </c>
      <c r="BW37" s="100">
        <v>29253.599999999999</v>
      </c>
      <c r="BX37" s="100">
        <v>52</v>
      </c>
      <c r="BY37" s="100">
        <v>44740.799999999996</v>
      </c>
      <c r="BZ37" s="100">
        <v>48</v>
      </c>
      <c r="CA37" s="100">
        <v>41299.199999999997</v>
      </c>
      <c r="CB37" s="100">
        <v>40</v>
      </c>
      <c r="CC37" s="100">
        <v>34416</v>
      </c>
      <c r="CD37" s="100">
        <v>49</v>
      </c>
      <c r="CE37" s="100">
        <v>42159.6</v>
      </c>
      <c r="CF37" s="100">
        <v>29</v>
      </c>
      <c r="CG37" s="100">
        <v>24951.599999999999</v>
      </c>
      <c r="CH37" s="100">
        <v>23</v>
      </c>
      <c r="CI37" s="100">
        <v>19789.2</v>
      </c>
      <c r="CJ37" s="100">
        <v>31</v>
      </c>
      <c r="CK37" s="100">
        <v>26672.399999999998</v>
      </c>
      <c r="CL37" s="100">
        <v>36</v>
      </c>
      <c r="CM37" s="100">
        <v>30974.399999999998</v>
      </c>
      <c r="CN37" s="100">
        <v>8</v>
      </c>
      <c r="CO37" s="100">
        <v>6883.2</v>
      </c>
      <c r="CP37" s="100">
        <v>13</v>
      </c>
      <c r="CQ37" s="100">
        <v>11185.199999999999</v>
      </c>
      <c r="CR37" s="100">
        <v>11</v>
      </c>
      <c r="CS37" s="100">
        <v>9464.4</v>
      </c>
      <c r="CT37" s="100">
        <v>9</v>
      </c>
      <c r="CU37" s="100">
        <v>7743.5999999999995</v>
      </c>
    </row>
    <row r="38" spans="2:99">
      <c r="C38" s="99" t="s">
        <v>204</v>
      </c>
      <c r="D38" s="100">
        <v>124</v>
      </c>
      <c r="E38" s="100">
        <v>154008</v>
      </c>
      <c r="F38" s="100">
        <v>73</v>
      </c>
      <c r="G38" s="100">
        <v>90666</v>
      </c>
      <c r="H38" s="100">
        <v>122</v>
      </c>
      <c r="I38" s="100">
        <v>151524</v>
      </c>
      <c r="J38" s="100">
        <v>133</v>
      </c>
      <c r="K38" s="100">
        <v>165186</v>
      </c>
      <c r="L38" s="100">
        <v>78</v>
      </c>
      <c r="M38" s="100">
        <v>96876</v>
      </c>
      <c r="N38" s="100">
        <v>62</v>
      </c>
      <c r="O38" s="100">
        <v>77004</v>
      </c>
      <c r="P38" s="100">
        <v>105</v>
      </c>
      <c r="Q38" s="100">
        <v>130410</v>
      </c>
      <c r="R38" s="100">
        <v>63</v>
      </c>
      <c r="S38" s="100">
        <v>78246</v>
      </c>
      <c r="T38" s="100">
        <v>8</v>
      </c>
      <c r="U38" s="100">
        <v>9936</v>
      </c>
      <c r="V38" s="100">
        <v>13</v>
      </c>
      <c r="W38" s="100">
        <v>16146</v>
      </c>
      <c r="X38" s="100">
        <v>9</v>
      </c>
      <c r="Y38" s="100">
        <v>11178</v>
      </c>
      <c r="Z38" s="100">
        <v>10</v>
      </c>
      <c r="AA38" s="100">
        <v>12420</v>
      </c>
      <c r="AB38" s="100">
        <v>48</v>
      </c>
      <c r="AC38" s="100">
        <v>59616</v>
      </c>
      <c r="AD38" s="100">
        <v>39</v>
      </c>
      <c r="AE38" s="100">
        <v>48438</v>
      </c>
      <c r="AF38" s="100">
        <v>24</v>
      </c>
      <c r="AG38" s="100">
        <v>29808</v>
      </c>
      <c r="AH38" s="100">
        <v>33</v>
      </c>
      <c r="AI38" s="100">
        <v>40986</v>
      </c>
      <c r="AJ38" s="100">
        <v>67</v>
      </c>
      <c r="AK38" s="100">
        <v>83214</v>
      </c>
      <c r="AL38" s="100">
        <v>85</v>
      </c>
      <c r="AM38" s="100">
        <v>105570</v>
      </c>
      <c r="AN38" s="100">
        <v>79</v>
      </c>
      <c r="AO38" s="100">
        <v>98118</v>
      </c>
      <c r="AP38" s="100">
        <v>99</v>
      </c>
      <c r="AQ38" s="100">
        <v>122958</v>
      </c>
      <c r="AR38" s="100">
        <v>61</v>
      </c>
      <c r="AS38" s="100">
        <v>75762</v>
      </c>
      <c r="AT38" s="100">
        <v>56</v>
      </c>
      <c r="AU38" s="100">
        <v>69552</v>
      </c>
      <c r="AV38" s="100">
        <v>45</v>
      </c>
      <c r="AW38" s="100">
        <v>55890</v>
      </c>
      <c r="AX38" s="100">
        <v>72</v>
      </c>
      <c r="AY38" s="100">
        <v>89424</v>
      </c>
      <c r="AZ38" s="100">
        <v>70</v>
      </c>
      <c r="BA38" s="100">
        <v>86940</v>
      </c>
      <c r="BB38" s="100">
        <v>59</v>
      </c>
      <c r="BC38" s="100">
        <v>73278</v>
      </c>
      <c r="BD38" s="100">
        <v>58</v>
      </c>
      <c r="BE38" s="100">
        <v>72036</v>
      </c>
      <c r="BF38" s="100">
        <v>81</v>
      </c>
      <c r="BG38" s="100">
        <v>100602</v>
      </c>
      <c r="BH38" s="100">
        <v>46</v>
      </c>
      <c r="BI38" s="100">
        <v>57132</v>
      </c>
      <c r="BJ38" s="100">
        <v>76</v>
      </c>
      <c r="BK38" s="100">
        <v>94392</v>
      </c>
      <c r="BL38" s="100">
        <v>62</v>
      </c>
      <c r="BM38" s="100">
        <v>77004</v>
      </c>
      <c r="BN38" s="100">
        <v>49</v>
      </c>
      <c r="BO38" s="100">
        <v>60858</v>
      </c>
      <c r="BP38" s="100">
        <v>24</v>
      </c>
      <c r="BQ38" s="100">
        <v>29808</v>
      </c>
      <c r="BR38" s="100">
        <v>27</v>
      </c>
      <c r="BS38" s="100">
        <v>33534</v>
      </c>
      <c r="BT38" s="100">
        <v>31</v>
      </c>
      <c r="BU38" s="100">
        <v>38502</v>
      </c>
      <c r="BV38" s="100">
        <v>32</v>
      </c>
      <c r="BW38" s="100">
        <v>39744</v>
      </c>
      <c r="BX38" s="100">
        <v>54</v>
      </c>
      <c r="BY38" s="100">
        <v>67068</v>
      </c>
      <c r="BZ38" s="100">
        <v>40</v>
      </c>
      <c r="CA38" s="100">
        <v>49680</v>
      </c>
      <c r="CB38" s="100">
        <v>33</v>
      </c>
      <c r="CC38" s="100">
        <v>40986</v>
      </c>
      <c r="CD38" s="100">
        <v>43</v>
      </c>
      <c r="CE38" s="100">
        <v>53406</v>
      </c>
      <c r="CF38" s="100">
        <v>29</v>
      </c>
      <c r="CG38" s="100">
        <v>36018</v>
      </c>
      <c r="CH38" s="100">
        <v>24</v>
      </c>
      <c r="CI38" s="100">
        <v>29808</v>
      </c>
      <c r="CJ38" s="100">
        <v>30</v>
      </c>
      <c r="CK38" s="100">
        <v>37260</v>
      </c>
      <c r="CL38" s="100">
        <v>35</v>
      </c>
      <c r="CM38" s="100">
        <v>43470</v>
      </c>
      <c r="CN38" s="100">
        <v>8</v>
      </c>
      <c r="CO38" s="100">
        <v>9936</v>
      </c>
      <c r="CP38" s="100">
        <v>12</v>
      </c>
      <c r="CQ38" s="100">
        <v>14904</v>
      </c>
      <c r="CR38" s="100">
        <v>11</v>
      </c>
      <c r="CS38" s="100">
        <v>13662</v>
      </c>
      <c r="CT38" s="100">
        <v>9</v>
      </c>
      <c r="CU38" s="100">
        <v>11178</v>
      </c>
    </row>
    <row r="39" spans="2:99">
      <c r="C39" s="99" t="s">
        <v>205</v>
      </c>
      <c r="D39" s="100">
        <v>111</v>
      </c>
      <c r="E39" s="100">
        <v>157975.20000000001</v>
      </c>
      <c r="F39" s="100">
        <v>66</v>
      </c>
      <c r="G39" s="100">
        <v>93931.199999999997</v>
      </c>
      <c r="H39" s="100">
        <v>116</v>
      </c>
      <c r="I39" s="100">
        <v>165091.20000000001</v>
      </c>
      <c r="J39" s="100">
        <v>126</v>
      </c>
      <c r="K39" s="100">
        <v>179323.2</v>
      </c>
      <c r="L39" s="100">
        <v>69</v>
      </c>
      <c r="M39" s="100">
        <v>98200.8</v>
      </c>
      <c r="N39" s="100">
        <v>61</v>
      </c>
      <c r="O39" s="100">
        <v>86815.2</v>
      </c>
      <c r="P39" s="100">
        <v>103</v>
      </c>
      <c r="Q39" s="100">
        <v>146589.6</v>
      </c>
      <c r="R39" s="100">
        <v>59</v>
      </c>
      <c r="S39" s="100">
        <v>83968.8</v>
      </c>
      <c r="T39" s="100">
        <v>9</v>
      </c>
      <c r="U39" s="100">
        <v>12808.800000000001</v>
      </c>
      <c r="V39" s="100">
        <v>11</v>
      </c>
      <c r="W39" s="100">
        <v>15655.2</v>
      </c>
      <c r="X39" s="100">
        <v>8</v>
      </c>
      <c r="Y39" s="100">
        <v>11385.6</v>
      </c>
      <c r="Z39" s="100">
        <v>10</v>
      </c>
      <c r="AA39" s="100">
        <v>14232</v>
      </c>
      <c r="AB39" s="100">
        <v>46</v>
      </c>
      <c r="AC39" s="100">
        <v>65467.200000000004</v>
      </c>
      <c r="AD39" s="100">
        <v>36</v>
      </c>
      <c r="AE39" s="100">
        <v>51235.200000000004</v>
      </c>
      <c r="AF39" s="100">
        <v>25</v>
      </c>
      <c r="AG39" s="100">
        <v>35580</v>
      </c>
      <c r="AH39" s="100">
        <v>34</v>
      </c>
      <c r="AI39" s="100">
        <v>48388.800000000003</v>
      </c>
      <c r="AJ39" s="100">
        <v>62</v>
      </c>
      <c r="AK39" s="100">
        <v>88238.400000000009</v>
      </c>
      <c r="AL39" s="100">
        <v>91</v>
      </c>
      <c r="AM39" s="100">
        <v>129511.2</v>
      </c>
      <c r="AN39" s="100">
        <v>82</v>
      </c>
      <c r="AO39" s="100">
        <v>116702.40000000001</v>
      </c>
      <c r="AP39" s="100">
        <v>104</v>
      </c>
      <c r="AQ39" s="100">
        <v>148012.80000000002</v>
      </c>
      <c r="AR39" s="100">
        <v>50</v>
      </c>
      <c r="AS39" s="100">
        <v>71160</v>
      </c>
      <c r="AT39" s="100">
        <v>55</v>
      </c>
      <c r="AU39" s="100">
        <v>78276</v>
      </c>
      <c r="AV39" s="100">
        <v>41</v>
      </c>
      <c r="AW39" s="100">
        <v>58351.200000000004</v>
      </c>
      <c r="AX39" s="100">
        <v>77</v>
      </c>
      <c r="AY39" s="100">
        <v>109586.40000000001</v>
      </c>
      <c r="AZ39" s="100">
        <v>67</v>
      </c>
      <c r="BA39" s="100">
        <v>95354.400000000009</v>
      </c>
      <c r="BB39" s="100">
        <v>60</v>
      </c>
      <c r="BC39" s="100">
        <v>85392</v>
      </c>
      <c r="BD39" s="100">
        <v>60</v>
      </c>
      <c r="BE39" s="100">
        <v>85392</v>
      </c>
      <c r="BF39" s="100">
        <v>73</v>
      </c>
      <c r="BG39" s="100">
        <v>103893.6</v>
      </c>
      <c r="BH39" s="100">
        <v>42</v>
      </c>
      <c r="BI39" s="100">
        <v>59774.400000000001</v>
      </c>
      <c r="BJ39" s="100">
        <v>79</v>
      </c>
      <c r="BK39" s="100">
        <v>112432.8</v>
      </c>
      <c r="BL39" s="100">
        <v>61</v>
      </c>
      <c r="BM39" s="100">
        <v>86815.2</v>
      </c>
      <c r="BN39" s="100">
        <v>49</v>
      </c>
      <c r="BO39" s="100">
        <v>69736.800000000003</v>
      </c>
      <c r="BP39" s="100">
        <v>24</v>
      </c>
      <c r="BQ39" s="100">
        <v>34156.800000000003</v>
      </c>
      <c r="BR39" s="100">
        <v>24</v>
      </c>
      <c r="BS39" s="100">
        <v>34156.800000000003</v>
      </c>
      <c r="BT39" s="100">
        <v>30</v>
      </c>
      <c r="BU39" s="100">
        <v>42696</v>
      </c>
      <c r="BV39" s="100">
        <v>30</v>
      </c>
      <c r="BW39" s="100">
        <v>42696</v>
      </c>
      <c r="BX39" s="100">
        <v>51</v>
      </c>
      <c r="BY39" s="100">
        <v>72583.199999999997</v>
      </c>
      <c r="BZ39" s="100">
        <v>44</v>
      </c>
      <c r="CA39" s="100">
        <v>62620.800000000003</v>
      </c>
      <c r="CB39" s="100">
        <v>39</v>
      </c>
      <c r="CC39" s="100">
        <v>55504.800000000003</v>
      </c>
      <c r="CD39" s="100">
        <v>39</v>
      </c>
      <c r="CE39" s="100">
        <v>55504.800000000003</v>
      </c>
      <c r="CF39" s="100">
        <v>30</v>
      </c>
      <c r="CG39" s="100">
        <v>42696</v>
      </c>
      <c r="CH39" s="100">
        <v>23</v>
      </c>
      <c r="CI39" s="100">
        <v>32733.600000000002</v>
      </c>
      <c r="CJ39" s="100">
        <v>25</v>
      </c>
      <c r="CK39" s="100">
        <v>35580</v>
      </c>
      <c r="CL39" s="100">
        <v>32</v>
      </c>
      <c r="CM39" s="100">
        <v>45542.400000000001</v>
      </c>
      <c r="CN39" s="100">
        <v>7</v>
      </c>
      <c r="CO39" s="100">
        <v>9962.4</v>
      </c>
      <c r="CP39" s="100">
        <v>11</v>
      </c>
      <c r="CQ39" s="100">
        <v>15655.2</v>
      </c>
      <c r="CR39" s="100">
        <v>11</v>
      </c>
      <c r="CS39" s="100">
        <v>15655.2</v>
      </c>
      <c r="CT39" s="100">
        <v>9</v>
      </c>
      <c r="CU39" s="100">
        <v>12808.800000000001</v>
      </c>
    </row>
    <row r="40" spans="2:99">
      <c r="C40" s="99" t="s">
        <v>206</v>
      </c>
      <c r="D40" s="100">
        <v>121</v>
      </c>
      <c r="E40" s="100">
        <v>87700.799999999988</v>
      </c>
      <c r="F40" s="100">
        <v>72</v>
      </c>
      <c r="G40" s="100">
        <v>52185.599999999999</v>
      </c>
      <c r="H40" s="100">
        <v>117</v>
      </c>
      <c r="I40" s="100">
        <v>84801.599999999991</v>
      </c>
      <c r="J40" s="100">
        <v>127</v>
      </c>
      <c r="K40" s="100">
        <v>92049.599999999991</v>
      </c>
      <c r="L40" s="100">
        <v>93</v>
      </c>
      <c r="M40" s="100">
        <v>67406.399999999994</v>
      </c>
      <c r="N40" s="100">
        <v>76</v>
      </c>
      <c r="O40" s="100">
        <v>55084.799999999996</v>
      </c>
      <c r="P40" s="100">
        <v>126</v>
      </c>
      <c r="Q40" s="100">
        <v>91324.799999999988</v>
      </c>
      <c r="R40" s="100">
        <v>63</v>
      </c>
      <c r="S40" s="100">
        <v>45662.399999999994</v>
      </c>
      <c r="T40" s="100">
        <v>8</v>
      </c>
      <c r="U40" s="100">
        <v>5798.4</v>
      </c>
      <c r="V40" s="100">
        <v>11</v>
      </c>
      <c r="W40" s="100">
        <v>7972.7999999999993</v>
      </c>
      <c r="X40" s="100">
        <v>8</v>
      </c>
      <c r="Y40" s="100">
        <v>5798.4</v>
      </c>
      <c r="Z40" s="100">
        <v>10</v>
      </c>
      <c r="AA40" s="100">
        <v>7248</v>
      </c>
      <c r="AB40" s="100">
        <v>46</v>
      </c>
      <c r="AC40" s="100">
        <v>33340.799999999996</v>
      </c>
      <c r="AD40" s="100">
        <v>43</v>
      </c>
      <c r="AE40" s="100">
        <v>31166.399999999998</v>
      </c>
      <c r="AF40" s="100">
        <v>29</v>
      </c>
      <c r="AG40" s="100">
        <v>21019.199999999997</v>
      </c>
      <c r="AH40" s="100">
        <v>38</v>
      </c>
      <c r="AI40" s="100">
        <v>27542.399999999998</v>
      </c>
      <c r="AJ40" s="100">
        <v>70</v>
      </c>
      <c r="AK40" s="100">
        <v>50736</v>
      </c>
      <c r="AL40" s="100">
        <v>92</v>
      </c>
      <c r="AM40" s="100">
        <v>66681.599999999991</v>
      </c>
      <c r="AN40" s="100">
        <v>83</v>
      </c>
      <c r="AO40" s="100">
        <v>60158.399999999994</v>
      </c>
      <c r="AP40" s="100">
        <v>108</v>
      </c>
      <c r="AQ40" s="100">
        <v>78278.399999999994</v>
      </c>
      <c r="AR40" s="100">
        <v>63</v>
      </c>
      <c r="AS40" s="100">
        <v>45662.399999999994</v>
      </c>
      <c r="AT40" s="100">
        <v>61</v>
      </c>
      <c r="AU40" s="100">
        <v>44212.799999999996</v>
      </c>
      <c r="AV40" s="100">
        <v>49</v>
      </c>
      <c r="AW40" s="100">
        <v>35515.199999999997</v>
      </c>
      <c r="AX40" s="100">
        <v>79</v>
      </c>
      <c r="AY40" s="100">
        <v>57259.199999999997</v>
      </c>
      <c r="AZ40" s="100">
        <v>69</v>
      </c>
      <c r="BA40" s="100">
        <v>50011.199999999997</v>
      </c>
      <c r="BB40" s="100">
        <v>66</v>
      </c>
      <c r="BC40" s="100">
        <v>47836.799999999996</v>
      </c>
      <c r="BD40" s="100">
        <v>65</v>
      </c>
      <c r="BE40" s="100">
        <v>47112</v>
      </c>
      <c r="BF40" s="100">
        <v>81</v>
      </c>
      <c r="BG40" s="100">
        <v>58708.799999999996</v>
      </c>
      <c r="BH40" s="100">
        <v>48</v>
      </c>
      <c r="BI40" s="100">
        <v>34790.399999999994</v>
      </c>
      <c r="BJ40" s="100">
        <v>86</v>
      </c>
      <c r="BK40" s="100">
        <v>62332.799999999996</v>
      </c>
      <c r="BL40" s="100">
        <v>59</v>
      </c>
      <c r="BM40" s="100">
        <v>42763.199999999997</v>
      </c>
      <c r="BN40" s="100">
        <v>54</v>
      </c>
      <c r="BO40" s="100">
        <v>39139.199999999997</v>
      </c>
      <c r="BP40" s="100">
        <v>24</v>
      </c>
      <c r="BQ40" s="100">
        <v>17395.199999999997</v>
      </c>
      <c r="BR40" s="100">
        <v>27</v>
      </c>
      <c r="BS40" s="100">
        <v>19569.599999999999</v>
      </c>
      <c r="BT40" s="100">
        <v>33</v>
      </c>
      <c r="BU40" s="100">
        <v>23918.399999999998</v>
      </c>
      <c r="BV40" s="100">
        <v>38</v>
      </c>
      <c r="BW40" s="100">
        <v>27542.399999999998</v>
      </c>
      <c r="BX40" s="100">
        <v>63</v>
      </c>
      <c r="BY40" s="100">
        <v>45662.399999999994</v>
      </c>
      <c r="BZ40" s="100">
        <v>47</v>
      </c>
      <c r="CA40" s="100">
        <v>34065.599999999999</v>
      </c>
      <c r="CB40" s="100">
        <v>42</v>
      </c>
      <c r="CC40" s="100">
        <v>30441.599999999999</v>
      </c>
      <c r="CD40" s="100">
        <v>50</v>
      </c>
      <c r="CE40" s="100">
        <v>36240</v>
      </c>
      <c r="CF40" s="100">
        <v>31</v>
      </c>
      <c r="CG40" s="100">
        <v>22468.799999999999</v>
      </c>
      <c r="CH40" s="100">
        <v>23</v>
      </c>
      <c r="CI40" s="100">
        <v>16670.399999999998</v>
      </c>
      <c r="CJ40" s="100">
        <v>26</v>
      </c>
      <c r="CK40" s="100">
        <v>18844.8</v>
      </c>
      <c r="CL40" s="100">
        <v>36</v>
      </c>
      <c r="CM40" s="100">
        <v>26092.799999999999</v>
      </c>
      <c r="CN40" s="100">
        <v>8</v>
      </c>
      <c r="CO40" s="100">
        <v>5798.4</v>
      </c>
      <c r="CP40" s="100">
        <v>12</v>
      </c>
      <c r="CQ40" s="100">
        <v>8697.5999999999985</v>
      </c>
      <c r="CR40" s="100">
        <v>11</v>
      </c>
      <c r="CS40" s="100">
        <v>7972.7999999999993</v>
      </c>
      <c r="CT40" s="100">
        <v>9</v>
      </c>
      <c r="CU40" s="100">
        <v>6523.2</v>
      </c>
    </row>
    <row r="41" spans="2:99">
      <c r="C41" s="99" t="s">
        <v>207</v>
      </c>
      <c r="D41" s="100">
        <v>117</v>
      </c>
      <c r="E41" s="100">
        <v>77220</v>
      </c>
      <c r="F41" s="100">
        <v>73</v>
      </c>
      <c r="G41" s="100">
        <v>48180</v>
      </c>
      <c r="H41" s="100">
        <v>142</v>
      </c>
      <c r="I41" s="100">
        <v>93720</v>
      </c>
      <c r="J41" s="100">
        <v>129</v>
      </c>
      <c r="K41" s="100">
        <v>85140</v>
      </c>
      <c r="L41" s="100">
        <v>89</v>
      </c>
      <c r="M41" s="100">
        <v>58740</v>
      </c>
      <c r="N41" s="100">
        <v>67</v>
      </c>
      <c r="O41" s="100">
        <v>44220</v>
      </c>
      <c r="P41" s="100">
        <v>118</v>
      </c>
      <c r="Q41" s="100">
        <v>77880</v>
      </c>
      <c r="R41" s="100">
        <v>69</v>
      </c>
      <c r="S41" s="100">
        <v>45540</v>
      </c>
      <c r="T41" s="100">
        <v>9</v>
      </c>
      <c r="U41" s="100">
        <v>5940</v>
      </c>
      <c r="V41" s="100">
        <v>12</v>
      </c>
      <c r="W41" s="100">
        <v>7920</v>
      </c>
      <c r="X41" s="100">
        <v>9</v>
      </c>
      <c r="Y41" s="100">
        <v>5940</v>
      </c>
      <c r="Z41" s="100">
        <v>10</v>
      </c>
      <c r="AA41" s="100">
        <v>6600</v>
      </c>
      <c r="AB41" s="100">
        <v>51</v>
      </c>
      <c r="AC41" s="100">
        <v>33660</v>
      </c>
      <c r="AD41" s="100">
        <v>44</v>
      </c>
      <c r="AE41" s="100">
        <v>29040</v>
      </c>
      <c r="AF41" s="100">
        <v>28</v>
      </c>
      <c r="AG41" s="100">
        <v>18480</v>
      </c>
      <c r="AH41" s="100">
        <v>38</v>
      </c>
      <c r="AI41" s="100">
        <v>25080</v>
      </c>
      <c r="AJ41" s="100">
        <v>69</v>
      </c>
      <c r="AK41" s="100">
        <v>45540</v>
      </c>
      <c r="AL41" s="100">
        <v>100</v>
      </c>
      <c r="AM41" s="100">
        <v>66000</v>
      </c>
      <c r="AN41" s="100">
        <v>90</v>
      </c>
      <c r="AO41" s="100">
        <v>59400</v>
      </c>
      <c r="AP41" s="100">
        <v>111</v>
      </c>
      <c r="AQ41" s="100">
        <v>73260</v>
      </c>
      <c r="AR41" s="100">
        <v>63</v>
      </c>
      <c r="AS41" s="100">
        <v>41580</v>
      </c>
      <c r="AT41" s="100">
        <v>63</v>
      </c>
      <c r="AU41" s="100">
        <v>41580</v>
      </c>
      <c r="AV41" s="100">
        <v>47</v>
      </c>
      <c r="AW41" s="100">
        <v>31020</v>
      </c>
      <c r="AX41" s="100">
        <v>87</v>
      </c>
      <c r="AY41" s="100">
        <v>57420</v>
      </c>
      <c r="AZ41" s="100">
        <v>82</v>
      </c>
      <c r="BA41" s="100">
        <v>54120</v>
      </c>
      <c r="BB41" s="100">
        <v>61</v>
      </c>
      <c r="BC41" s="100">
        <v>40260</v>
      </c>
      <c r="BD41" s="100">
        <v>61</v>
      </c>
      <c r="BE41" s="100">
        <v>40260</v>
      </c>
      <c r="BF41" s="100">
        <v>96</v>
      </c>
      <c r="BG41" s="100">
        <v>63360</v>
      </c>
      <c r="BH41" s="100">
        <v>45</v>
      </c>
      <c r="BI41" s="100">
        <v>29700</v>
      </c>
      <c r="BJ41" s="100">
        <v>76</v>
      </c>
      <c r="BK41" s="100">
        <v>50160</v>
      </c>
      <c r="BL41" s="100">
        <v>58</v>
      </c>
      <c r="BM41" s="100">
        <v>38280</v>
      </c>
      <c r="BN41" s="100">
        <v>53</v>
      </c>
      <c r="BO41" s="100">
        <v>34980</v>
      </c>
      <c r="BP41" s="100">
        <v>26</v>
      </c>
      <c r="BQ41" s="100">
        <v>17160</v>
      </c>
      <c r="BR41" s="100">
        <v>24</v>
      </c>
      <c r="BS41" s="100">
        <v>15840</v>
      </c>
      <c r="BT41" s="100">
        <v>33</v>
      </c>
      <c r="BU41" s="100">
        <v>21780</v>
      </c>
      <c r="BV41" s="100">
        <v>38</v>
      </c>
      <c r="BW41" s="100">
        <v>25080</v>
      </c>
      <c r="BX41" s="100">
        <v>62</v>
      </c>
      <c r="BY41" s="100">
        <v>40920</v>
      </c>
      <c r="BZ41" s="100">
        <v>43</v>
      </c>
      <c r="CA41" s="100">
        <v>28380</v>
      </c>
      <c r="CB41" s="100">
        <v>40</v>
      </c>
      <c r="CC41" s="100">
        <v>26400</v>
      </c>
      <c r="CD41" s="100">
        <v>44</v>
      </c>
      <c r="CE41" s="100">
        <v>29040</v>
      </c>
      <c r="CF41" s="100">
        <v>30</v>
      </c>
      <c r="CG41" s="100">
        <v>19800</v>
      </c>
      <c r="CH41" s="100">
        <v>22</v>
      </c>
      <c r="CI41" s="100">
        <v>14520</v>
      </c>
      <c r="CJ41" s="100">
        <v>31</v>
      </c>
      <c r="CK41" s="100">
        <v>20460</v>
      </c>
      <c r="CL41" s="100">
        <v>35</v>
      </c>
      <c r="CM41" s="100">
        <v>23100</v>
      </c>
      <c r="CN41" s="100">
        <v>8</v>
      </c>
      <c r="CO41" s="100">
        <v>5280</v>
      </c>
      <c r="CP41" s="100">
        <v>13</v>
      </c>
      <c r="CQ41" s="100">
        <v>8580</v>
      </c>
      <c r="CR41" s="100">
        <v>12</v>
      </c>
      <c r="CS41" s="100">
        <v>7920</v>
      </c>
      <c r="CT41" s="100">
        <v>8</v>
      </c>
      <c r="CU41" s="100">
        <v>5280</v>
      </c>
    </row>
    <row r="42" spans="2:99">
      <c r="C42" s="99" t="s">
        <v>208</v>
      </c>
      <c r="D42" s="100">
        <v>135</v>
      </c>
      <c r="E42" s="100">
        <v>114210</v>
      </c>
      <c r="F42" s="100">
        <v>78</v>
      </c>
      <c r="G42" s="100">
        <v>65988</v>
      </c>
      <c r="H42" s="100">
        <v>116</v>
      </c>
      <c r="I42" s="100">
        <v>98136</v>
      </c>
      <c r="J42" s="100">
        <v>135</v>
      </c>
      <c r="K42" s="100">
        <v>114210</v>
      </c>
      <c r="L42" s="100">
        <v>87</v>
      </c>
      <c r="M42" s="100">
        <v>73602</v>
      </c>
      <c r="N42" s="100">
        <v>66</v>
      </c>
      <c r="O42" s="100">
        <v>55836</v>
      </c>
      <c r="P42" s="100">
        <v>121</v>
      </c>
      <c r="Q42" s="100">
        <v>102366</v>
      </c>
      <c r="R42" s="100">
        <v>63</v>
      </c>
      <c r="S42" s="100">
        <v>53298</v>
      </c>
      <c r="T42" s="100">
        <v>9</v>
      </c>
      <c r="U42" s="100">
        <v>7614</v>
      </c>
      <c r="V42" s="100">
        <v>12</v>
      </c>
      <c r="W42" s="100">
        <v>10152</v>
      </c>
      <c r="X42" s="100">
        <v>8</v>
      </c>
      <c r="Y42" s="100">
        <v>6768</v>
      </c>
      <c r="Z42" s="100">
        <v>10</v>
      </c>
      <c r="AA42" s="100">
        <v>8460</v>
      </c>
      <c r="AB42" s="100">
        <v>44</v>
      </c>
      <c r="AC42" s="100">
        <v>37224</v>
      </c>
      <c r="AD42" s="100">
        <v>37</v>
      </c>
      <c r="AE42" s="100">
        <v>31302</v>
      </c>
      <c r="AF42" s="100">
        <v>24</v>
      </c>
      <c r="AG42" s="100">
        <v>20304</v>
      </c>
      <c r="AH42" s="100">
        <v>36</v>
      </c>
      <c r="AI42" s="100">
        <v>30456</v>
      </c>
      <c r="AJ42" s="100">
        <v>71</v>
      </c>
      <c r="AK42" s="100">
        <v>60066</v>
      </c>
      <c r="AL42" s="100">
        <v>102</v>
      </c>
      <c r="AM42" s="100">
        <v>86292</v>
      </c>
      <c r="AN42" s="100">
        <v>86</v>
      </c>
      <c r="AO42" s="100">
        <v>72756</v>
      </c>
      <c r="AP42" s="100">
        <v>111</v>
      </c>
      <c r="AQ42" s="100">
        <v>93906</v>
      </c>
      <c r="AR42" s="100">
        <v>63</v>
      </c>
      <c r="AS42" s="100">
        <v>53298</v>
      </c>
      <c r="AT42" s="100">
        <v>66</v>
      </c>
      <c r="AU42" s="100">
        <v>55836</v>
      </c>
      <c r="AV42" s="100">
        <v>42</v>
      </c>
      <c r="AW42" s="100">
        <v>35532</v>
      </c>
      <c r="AX42" s="100">
        <v>87</v>
      </c>
      <c r="AY42" s="100">
        <v>73602</v>
      </c>
      <c r="AZ42" s="100">
        <v>78</v>
      </c>
      <c r="BA42" s="100">
        <v>65988</v>
      </c>
      <c r="BB42" s="100">
        <v>60</v>
      </c>
      <c r="BC42" s="100">
        <v>50760</v>
      </c>
      <c r="BD42" s="100">
        <v>64</v>
      </c>
      <c r="BE42" s="100">
        <v>54144</v>
      </c>
      <c r="BF42" s="100">
        <v>86</v>
      </c>
      <c r="BG42" s="100">
        <v>72756</v>
      </c>
      <c r="BH42" s="100">
        <v>52</v>
      </c>
      <c r="BI42" s="100">
        <v>43992</v>
      </c>
      <c r="BJ42" s="100">
        <v>74</v>
      </c>
      <c r="BK42" s="100">
        <v>62604</v>
      </c>
      <c r="BL42" s="100">
        <v>63</v>
      </c>
      <c r="BM42" s="100">
        <v>53298</v>
      </c>
      <c r="BN42" s="100">
        <v>57</v>
      </c>
      <c r="BO42" s="100">
        <v>48222</v>
      </c>
      <c r="BP42" s="100">
        <v>23</v>
      </c>
      <c r="BQ42" s="100">
        <v>19458</v>
      </c>
      <c r="BR42" s="100">
        <v>23</v>
      </c>
      <c r="BS42" s="100">
        <v>19458</v>
      </c>
      <c r="BT42" s="100">
        <v>32</v>
      </c>
      <c r="BU42" s="100">
        <v>27072</v>
      </c>
      <c r="BV42" s="100">
        <v>34</v>
      </c>
      <c r="BW42" s="100">
        <v>28764</v>
      </c>
      <c r="BX42" s="100">
        <v>60</v>
      </c>
      <c r="BY42" s="100">
        <v>50760</v>
      </c>
      <c r="BZ42" s="100">
        <v>46</v>
      </c>
      <c r="CA42" s="100">
        <v>38916</v>
      </c>
      <c r="CB42" s="100">
        <v>42</v>
      </c>
      <c r="CC42" s="100">
        <v>35532</v>
      </c>
      <c r="CD42" s="100">
        <v>42</v>
      </c>
      <c r="CE42" s="100">
        <v>35532</v>
      </c>
      <c r="CF42" s="100">
        <v>32</v>
      </c>
      <c r="CG42" s="100">
        <v>27072</v>
      </c>
      <c r="CH42" s="100">
        <v>25</v>
      </c>
      <c r="CI42" s="100">
        <v>21150</v>
      </c>
      <c r="CJ42" s="100">
        <v>30</v>
      </c>
      <c r="CK42" s="100">
        <v>25380</v>
      </c>
      <c r="CL42" s="100">
        <v>36</v>
      </c>
      <c r="CM42" s="100">
        <v>30456</v>
      </c>
      <c r="CN42" s="100">
        <v>8</v>
      </c>
      <c r="CO42" s="100">
        <v>6768</v>
      </c>
      <c r="CP42" s="100">
        <v>12</v>
      </c>
      <c r="CQ42" s="100">
        <v>10152</v>
      </c>
      <c r="CR42" s="100">
        <v>11</v>
      </c>
      <c r="CS42" s="100">
        <v>9306</v>
      </c>
      <c r="CT42" s="100">
        <v>9</v>
      </c>
      <c r="CU42" s="100">
        <v>7614</v>
      </c>
    </row>
    <row r="43" spans="2:99">
      <c r="C43" s="99" t="s">
        <v>209</v>
      </c>
      <c r="D43" s="100">
        <v>117</v>
      </c>
      <c r="E43" s="100">
        <v>119620.8</v>
      </c>
      <c r="F43" s="100">
        <v>67</v>
      </c>
      <c r="G43" s="100">
        <v>68500.800000000003</v>
      </c>
      <c r="H43" s="100">
        <v>122</v>
      </c>
      <c r="I43" s="100">
        <v>124732.8</v>
      </c>
      <c r="J43" s="100">
        <v>116</v>
      </c>
      <c r="K43" s="100">
        <v>118598.39999999999</v>
      </c>
      <c r="L43" s="100">
        <v>86</v>
      </c>
      <c r="M43" s="100">
        <v>87926.399999999994</v>
      </c>
      <c r="N43" s="100">
        <v>68</v>
      </c>
      <c r="O43" s="100">
        <v>69523.199999999997</v>
      </c>
      <c r="P43" s="100">
        <v>117</v>
      </c>
      <c r="Q43" s="100">
        <v>119620.8</v>
      </c>
      <c r="R43" s="100">
        <v>60</v>
      </c>
      <c r="S43" s="100">
        <v>61344</v>
      </c>
      <c r="T43" s="100">
        <v>8</v>
      </c>
      <c r="U43" s="100">
        <v>8179.2</v>
      </c>
      <c r="V43" s="100">
        <v>11</v>
      </c>
      <c r="W43" s="100">
        <v>11246.4</v>
      </c>
      <c r="X43" s="100">
        <v>9</v>
      </c>
      <c r="Y43" s="100">
        <v>9201.6</v>
      </c>
      <c r="Z43" s="100">
        <v>11</v>
      </c>
      <c r="AA43" s="100">
        <v>11246.4</v>
      </c>
      <c r="AB43" s="100">
        <v>48</v>
      </c>
      <c r="AC43" s="100">
        <v>49075.199999999997</v>
      </c>
      <c r="AD43" s="100">
        <v>37</v>
      </c>
      <c r="AE43" s="100">
        <v>37828.799999999996</v>
      </c>
      <c r="AF43" s="100">
        <v>27</v>
      </c>
      <c r="AG43" s="100">
        <v>27604.799999999999</v>
      </c>
      <c r="AH43" s="100">
        <v>37</v>
      </c>
      <c r="AI43" s="100">
        <v>37828.799999999996</v>
      </c>
      <c r="AJ43" s="100">
        <v>70</v>
      </c>
      <c r="AK43" s="100">
        <v>71568</v>
      </c>
      <c r="AL43" s="100">
        <v>95</v>
      </c>
      <c r="AM43" s="100">
        <v>97128</v>
      </c>
      <c r="AN43" s="100">
        <v>79</v>
      </c>
      <c r="AO43" s="100">
        <v>80769.599999999991</v>
      </c>
      <c r="AP43" s="100">
        <v>106</v>
      </c>
      <c r="AQ43" s="100">
        <v>108374.39999999999</v>
      </c>
      <c r="AR43" s="100">
        <v>56</v>
      </c>
      <c r="AS43" s="100">
        <v>57254.400000000001</v>
      </c>
      <c r="AT43" s="100">
        <v>58</v>
      </c>
      <c r="AU43" s="100">
        <v>59299.199999999997</v>
      </c>
      <c r="AV43" s="100">
        <v>41</v>
      </c>
      <c r="AW43" s="100">
        <v>41918.400000000001</v>
      </c>
      <c r="AX43" s="100">
        <v>85</v>
      </c>
      <c r="AY43" s="100">
        <v>86904</v>
      </c>
      <c r="AZ43" s="100">
        <v>67</v>
      </c>
      <c r="BA43" s="100">
        <v>68500.800000000003</v>
      </c>
      <c r="BB43" s="100">
        <v>57</v>
      </c>
      <c r="BC43" s="100">
        <v>58276.799999999996</v>
      </c>
      <c r="BD43" s="100">
        <v>66</v>
      </c>
      <c r="BE43" s="100">
        <v>67478.399999999994</v>
      </c>
      <c r="BF43" s="100">
        <v>89</v>
      </c>
      <c r="BG43" s="100">
        <v>90993.599999999991</v>
      </c>
      <c r="BH43" s="100">
        <v>46</v>
      </c>
      <c r="BI43" s="100">
        <v>47030.400000000001</v>
      </c>
      <c r="BJ43" s="100">
        <v>73</v>
      </c>
      <c r="BK43" s="100">
        <v>74635.199999999997</v>
      </c>
      <c r="BL43" s="100">
        <v>67</v>
      </c>
      <c r="BM43" s="100">
        <v>68500.800000000003</v>
      </c>
      <c r="BN43" s="100">
        <v>55</v>
      </c>
      <c r="BO43" s="100">
        <v>56232</v>
      </c>
      <c r="BP43" s="100">
        <v>23</v>
      </c>
      <c r="BQ43" s="100">
        <v>23515.200000000001</v>
      </c>
      <c r="BR43" s="100">
        <v>23</v>
      </c>
      <c r="BS43" s="100">
        <v>23515.200000000001</v>
      </c>
      <c r="BT43" s="100">
        <v>32</v>
      </c>
      <c r="BU43" s="100">
        <v>32716.799999999999</v>
      </c>
      <c r="BV43" s="100">
        <v>37</v>
      </c>
      <c r="BW43" s="100">
        <v>37828.799999999996</v>
      </c>
      <c r="BX43" s="100">
        <v>58</v>
      </c>
      <c r="BY43" s="100">
        <v>59299.199999999997</v>
      </c>
      <c r="BZ43" s="100">
        <v>43</v>
      </c>
      <c r="CA43" s="100">
        <v>43963.199999999997</v>
      </c>
      <c r="CB43" s="100">
        <v>40</v>
      </c>
      <c r="CC43" s="100">
        <v>40896</v>
      </c>
      <c r="CD43" s="100">
        <v>42</v>
      </c>
      <c r="CE43" s="100">
        <v>42940.799999999996</v>
      </c>
      <c r="CF43" s="100">
        <v>29</v>
      </c>
      <c r="CG43" s="100">
        <v>29649.599999999999</v>
      </c>
      <c r="CH43" s="100">
        <v>21</v>
      </c>
      <c r="CI43" s="100">
        <v>21470.399999999998</v>
      </c>
      <c r="CJ43" s="100">
        <v>30</v>
      </c>
      <c r="CK43" s="100">
        <v>30672</v>
      </c>
      <c r="CL43" s="100">
        <v>31</v>
      </c>
      <c r="CM43" s="100">
        <v>31694.399999999998</v>
      </c>
      <c r="CN43" s="100">
        <v>8</v>
      </c>
      <c r="CO43" s="100">
        <v>8179.2</v>
      </c>
      <c r="CP43" s="100">
        <v>12</v>
      </c>
      <c r="CQ43" s="100">
        <v>12268.8</v>
      </c>
      <c r="CR43" s="100">
        <v>10</v>
      </c>
      <c r="CS43" s="100">
        <v>10224</v>
      </c>
      <c r="CT43" s="100">
        <v>9</v>
      </c>
      <c r="CU43" s="100">
        <v>9201.6</v>
      </c>
    </row>
    <row r="44" spans="2:99">
      <c r="C44" s="99" t="s">
        <v>210</v>
      </c>
      <c r="D44" s="100">
        <v>110</v>
      </c>
      <c r="E44" s="100">
        <v>112464</v>
      </c>
      <c r="F44" s="100">
        <v>69</v>
      </c>
      <c r="G44" s="100">
        <v>70545.599999999991</v>
      </c>
      <c r="H44" s="100">
        <v>114</v>
      </c>
      <c r="I44" s="100">
        <v>116553.59999999999</v>
      </c>
      <c r="J44" s="100">
        <v>124</v>
      </c>
      <c r="K44" s="100">
        <v>126777.59999999999</v>
      </c>
      <c r="L44" s="100">
        <v>83</v>
      </c>
      <c r="M44" s="100">
        <v>84859.199999999997</v>
      </c>
      <c r="N44" s="100">
        <v>71</v>
      </c>
      <c r="O44" s="100">
        <v>72590.399999999994</v>
      </c>
      <c r="P44" s="100">
        <v>115</v>
      </c>
      <c r="Q44" s="100">
        <v>117576</v>
      </c>
      <c r="R44" s="100">
        <v>54</v>
      </c>
      <c r="S44" s="100">
        <v>55209.599999999999</v>
      </c>
      <c r="T44" s="100">
        <v>8</v>
      </c>
      <c r="U44" s="100">
        <v>8179.2</v>
      </c>
      <c r="V44" s="100">
        <v>12</v>
      </c>
      <c r="W44" s="100">
        <v>12268.8</v>
      </c>
      <c r="X44" s="100">
        <v>8</v>
      </c>
      <c r="Y44" s="100">
        <v>8179.2</v>
      </c>
      <c r="Z44" s="100">
        <v>11</v>
      </c>
      <c r="AA44" s="100">
        <v>11246.4</v>
      </c>
      <c r="AB44" s="100">
        <v>46</v>
      </c>
      <c r="AC44" s="100">
        <v>47030.400000000001</v>
      </c>
      <c r="AD44" s="100">
        <v>40</v>
      </c>
      <c r="AE44" s="100">
        <v>40896</v>
      </c>
      <c r="AF44" s="100">
        <v>24</v>
      </c>
      <c r="AG44" s="100">
        <v>24537.599999999999</v>
      </c>
      <c r="AH44" s="100">
        <v>36</v>
      </c>
      <c r="AI44" s="100">
        <v>36806.400000000001</v>
      </c>
      <c r="AJ44" s="100">
        <v>66</v>
      </c>
      <c r="AK44" s="100">
        <v>67478.399999999994</v>
      </c>
      <c r="AL44" s="100">
        <v>89</v>
      </c>
      <c r="AM44" s="100">
        <v>90993.599999999991</v>
      </c>
      <c r="AN44" s="100">
        <v>76</v>
      </c>
      <c r="AO44" s="100">
        <v>77702.399999999994</v>
      </c>
      <c r="AP44" s="100">
        <v>96</v>
      </c>
      <c r="AQ44" s="100">
        <v>98150.399999999994</v>
      </c>
      <c r="AR44" s="100">
        <v>57</v>
      </c>
      <c r="AS44" s="100">
        <v>58276.799999999996</v>
      </c>
      <c r="AT44" s="100">
        <v>63</v>
      </c>
      <c r="AU44" s="100">
        <v>64411.199999999997</v>
      </c>
      <c r="AV44" s="100">
        <v>42</v>
      </c>
      <c r="AW44" s="100">
        <v>42940.799999999996</v>
      </c>
      <c r="AX44" s="100">
        <v>83</v>
      </c>
      <c r="AY44" s="100">
        <v>84859.199999999997</v>
      </c>
      <c r="AZ44" s="100">
        <v>78</v>
      </c>
      <c r="BA44" s="100">
        <v>79747.199999999997</v>
      </c>
      <c r="BB44" s="100">
        <v>57</v>
      </c>
      <c r="BC44" s="100">
        <v>58276.799999999996</v>
      </c>
      <c r="BD44" s="100">
        <v>56</v>
      </c>
      <c r="BE44" s="100">
        <v>57254.400000000001</v>
      </c>
      <c r="BF44" s="100">
        <v>90</v>
      </c>
      <c r="BG44" s="100">
        <v>92016</v>
      </c>
      <c r="BH44" s="100">
        <v>43</v>
      </c>
      <c r="BI44" s="100">
        <v>43963.199999999997</v>
      </c>
      <c r="BJ44" s="100">
        <v>77</v>
      </c>
      <c r="BK44" s="100">
        <v>78724.800000000003</v>
      </c>
      <c r="BL44" s="100">
        <v>59</v>
      </c>
      <c r="BM44" s="100">
        <v>60321.599999999999</v>
      </c>
      <c r="BN44" s="100">
        <v>55</v>
      </c>
      <c r="BO44" s="100">
        <v>56232</v>
      </c>
      <c r="BP44" s="100">
        <v>25</v>
      </c>
      <c r="BQ44" s="100">
        <v>25560</v>
      </c>
      <c r="BR44" s="100">
        <v>24</v>
      </c>
      <c r="BS44" s="100">
        <v>24537.599999999999</v>
      </c>
      <c r="BT44" s="100">
        <v>33</v>
      </c>
      <c r="BU44" s="100">
        <v>33739.199999999997</v>
      </c>
      <c r="BV44" s="100">
        <v>36</v>
      </c>
      <c r="BW44" s="100">
        <v>36806.400000000001</v>
      </c>
      <c r="BX44" s="100">
        <v>59</v>
      </c>
      <c r="BY44" s="100">
        <v>60321.599999999999</v>
      </c>
      <c r="BZ44" s="100">
        <v>46</v>
      </c>
      <c r="CA44" s="100">
        <v>47030.400000000001</v>
      </c>
      <c r="CB44" s="100">
        <v>36</v>
      </c>
      <c r="CC44" s="100">
        <v>36806.400000000001</v>
      </c>
      <c r="CD44" s="100">
        <v>41</v>
      </c>
      <c r="CE44" s="100">
        <v>41918.400000000001</v>
      </c>
      <c r="CF44" s="100">
        <v>30</v>
      </c>
      <c r="CG44" s="100">
        <v>30672</v>
      </c>
      <c r="CH44" s="100">
        <v>22</v>
      </c>
      <c r="CI44" s="100">
        <v>22492.799999999999</v>
      </c>
      <c r="CJ44" s="100">
        <v>30</v>
      </c>
      <c r="CK44" s="100">
        <v>30672</v>
      </c>
      <c r="CL44" s="100">
        <v>31</v>
      </c>
      <c r="CM44" s="100">
        <v>31694.399999999998</v>
      </c>
      <c r="CN44" s="100">
        <v>8</v>
      </c>
      <c r="CO44" s="100">
        <v>8179.2</v>
      </c>
      <c r="CP44" s="100">
        <v>12</v>
      </c>
      <c r="CQ44" s="100">
        <v>12268.8</v>
      </c>
      <c r="CR44" s="100">
        <v>10</v>
      </c>
      <c r="CS44" s="100">
        <v>10224</v>
      </c>
      <c r="CT44" s="100">
        <v>9</v>
      </c>
      <c r="CU44" s="100">
        <v>9201.6</v>
      </c>
    </row>
    <row r="45" spans="2:99">
      <c r="C45" s="99" t="s">
        <v>211</v>
      </c>
      <c r="D45" s="100">
        <v>129</v>
      </c>
      <c r="E45" s="100">
        <v>161146.80000000002</v>
      </c>
      <c r="F45" s="100">
        <v>66</v>
      </c>
      <c r="G45" s="100">
        <v>82447.199999999997</v>
      </c>
      <c r="H45" s="100">
        <v>111</v>
      </c>
      <c r="I45" s="100">
        <v>138661.20000000001</v>
      </c>
      <c r="J45" s="100">
        <v>120</v>
      </c>
      <c r="K45" s="100">
        <v>149904</v>
      </c>
      <c r="L45" s="100">
        <v>86</v>
      </c>
      <c r="M45" s="100">
        <v>107431.2</v>
      </c>
      <c r="N45" s="100">
        <v>71</v>
      </c>
      <c r="O45" s="100">
        <v>88693.2</v>
      </c>
      <c r="P45" s="100">
        <v>99</v>
      </c>
      <c r="Q45" s="100">
        <v>123670.8</v>
      </c>
      <c r="R45" s="100">
        <v>63</v>
      </c>
      <c r="S45" s="100">
        <v>78699.600000000006</v>
      </c>
      <c r="T45" s="100">
        <v>8</v>
      </c>
      <c r="U45" s="100">
        <v>9993.6</v>
      </c>
      <c r="V45" s="100">
        <v>12</v>
      </c>
      <c r="W45" s="100">
        <v>14990.400000000001</v>
      </c>
      <c r="X45" s="100">
        <v>9</v>
      </c>
      <c r="Y45" s="100">
        <v>11242.800000000001</v>
      </c>
      <c r="Z45" s="100">
        <v>11</v>
      </c>
      <c r="AA45" s="100">
        <v>13741.2</v>
      </c>
      <c r="AB45" s="100">
        <v>43</v>
      </c>
      <c r="AC45" s="100">
        <v>53715.6</v>
      </c>
      <c r="AD45" s="100">
        <v>39</v>
      </c>
      <c r="AE45" s="100">
        <v>48718.8</v>
      </c>
      <c r="AF45" s="100">
        <v>27</v>
      </c>
      <c r="AG45" s="100">
        <v>33728.400000000001</v>
      </c>
      <c r="AH45" s="100">
        <v>33</v>
      </c>
      <c r="AI45" s="100">
        <v>41223.599999999999</v>
      </c>
      <c r="AJ45" s="100">
        <v>59</v>
      </c>
      <c r="AK45" s="100">
        <v>73702.8</v>
      </c>
      <c r="AL45" s="100">
        <v>82</v>
      </c>
      <c r="AM45" s="100">
        <v>102434.40000000001</v>
      </c>
      <c r="AN45" s="100">
        <v>81</v>
      </c>
      <c r="AO45" s="100">
        <v>101185.2</v>
      </c>
      <c r="AP45" s="100">
        <v>106</v>
      </c>
      <c r="AQ45" s="100">
        <v>132415.20000000001</v>
      </c>
      <c r="AR45" s="100">
        <v>55</v>
      </c>
      <c r="AS45" s="100">
        <v>68706</v>
      </c>
      <c r="AT45" s="100">
        <v>59</v>
      </c>
      <c r="AU45" s="100">
        <v>73702.8</v>
      </c>
      <c r="AV45" s="100">
        <v>40</v>
      </c>
      <c r="AW45" s="100">
        <v>49968</v>
      </c>
      <c r="AX45" s="100">
        <v>83</v>
      </c>
      <c r="AY45" s="100">
        <v>103683.6</v>
      </c>
      <c r="AZ45" s="100">
        <v>75</v>
      </c>
      <c r="BA45" s="100">
        <v>93690</v>
      </c>
      <c r="BB45" s="100">
        <v>55</v>
      </c>
      <c r="BC45" s="100">
        <v>68706</v>
      </c>
      <c r="BD45" s="100">
        <v>58</v>
      </c>
      <c r="BE45" s="100">
        <v>72453.600000000006</v>
      </c>
      <c r="BF45" s="100">
        <v>72</v>
      </c>
      <c r="BG45" s="100">
        <v>89942.400000000009</v>
      </c>
      <c r="BH45" s="100">
        <v>48</v>
      </c>
      <c r="BI45" s="100">
        <v>59961.600000000006</v>
      </c>
      <c r="BJ45" s="100">
        <v>75</v>
      </c>
      <c r="BK45" s="100">
        <v>93690</v>
      </c>
      <c r="BL45" s="100">
        <v>62</v>
      </c>
      <c r="BM45" s="100">
        <v>77450.400000000009</v>
      </c>
      <c r="BN45" s="100">
        <v>55</v>
      </c>
      <c r="BO45" s="100">
        <v>68706</v>
      </c>
      <c r="BP45" s="100">
        <v>24</v>
      </c>
      <c r="BQ45" s="100">
        <v>29980.800000000003</v>
      </c>
      <c r="BR45" s="100">
        <v>22</v>
      </c>
      <c r="BS45" s="100">
        <v>27482.400000000001</v>
      </c>
      <c r="BT45" s="100">
        <v>29</v>
      </c>
      <c r="BU45" s="100">
        <v>36226.800000000003</v>
      </c>
      <c r="BV45" s="100">
        <v>31</v>
      </c>
      <c r="BW45" s="100">
        <v>38725.200000000004</v>
      </c>
      <c r="BX45" s="100">
        <v>51</v>
      </c>
      <c r="BY45" s="100">
        <v>63709.200000000004</v>
      </c>
      <c r="BZ45" s="100">
        <v>43</v>
      </c>
      <c r="CA45" s="100">
        <v>53715.6</v>
      </c>
      <c r="CB45" s="100">
        <v>35</v>
      </c>
      <c r="CC45" s="100">
        <v>43722</v>
      </c>
      <c r="CD45" s="100">
        <v>42</v>
      </c>
      <c r="CE45" s="100">
        <v>52466.400000000001</v>
      </c>
      <c r="CF45" s="100">
        <v>28</v>
      </c>
      <c r="CG45" s="100">
        <v>34977.599999999999</v>
      </c>
      <c r="CH45" s="100">
        <v>24</v>
      </c>
      <c r="CI45" s="100">
        <v>29980.800000000003</v>
      </c>
      <c r="CJ45" s="100">
        <v>25</v>
      </c>
      <c r="CK45" s="100">
        <v>31230</v>
      </c>
      <c r="CL45" s="100">
        <v>35</v>
      </c>
      <c r="CM45" s="100">
        <v>43722</v>
      </c>
      <c r="CN45" s="100">
        <v>8</v>
      </c>
      <c r="CO45" s="100">
        <v>9993.6</v>
      </c>
      <c r="CP45" s="100">
        <v>11</v>
      </c>
      <c r="CQ45" s="100">
        <v>13741.2</v>
      </c>
      <c r="CR45" s="100">
        <v>10</v>
      </c>
      <c r="CS45" s="100">
        <v>12492</v>
      </c>
      <c r="CT45" s="100">
        <v>8</v>
      </c>
      <c r="CU45" s="100">
        <v>9993.6</v>
      </c>
    </row>
    <row r="46" spans="2:99">
      <c r="C46" s="99" t="s">
        <v>212</v>
      </c>
      <c r="D46" s="100">
        <v>109</v>
      </c>
      <c r="E46" s="100">
        <v>132108</v>
      </c>
      <c r="F46" s="100">
        <v>72</v>
      </c>
      <c r="G46" s="100">
        <v>87264</v>
      </c>
      <c r="H46" s="100">
        <v>124</v>
      </c>
      <c r="I46" s="100">
        <v>150288</v>
      </c>
      <c r="J46" s="100">
        <v>114</v>
      </c>
      <c r="K46" s="100">
        <v>138168</v>
      </c>
      <c r="L46" s="100">
        <v>73</v>
      </c>
      <c r="M46" s="100">
        <v>88476</v>
      </c>
      <c r="N46" s="100">
        <v>61</v>
      </c>
      <c r="O46" s="100">
        <v>73932</v>
      </c>
      <c r="P46" s="100">
        <v>107</v>
      </c>
      <c r="Q46" s="100">
        <v>129684</v>
      </c>
      <c r="R46" s="100">
        <v>60</v>
      </c>
      <c r="S46" s="100">
        <v>72720</v>
      </c>
      <c r="T46" s="100">
        <v>8</v>
      </c>
      <c r="U46" s="100">
        <v>9696</v>
      </c>
      <c r="V46" s="100">
        <v>11</v>
      </c>
      <c r="W46" s="100">
        <v>13332</v>
      </c>
      <c r="X46" s="100">
        <v>8</v>
      </c>
      <c r="Y46" s="100">
        <v>9696</v>
      </c>
      <c r="Z46" s="100">
        <v>10</v>
      </c>
      <c r="AA46" s="100">
        <v>12120</v>
      </c>
      <c r="AB46" s="100">
        <v>46</v>
      </c>
      <c r="AC46" s="100">
        <v>55752</v>
      </c>
      <c r="AD46" s="100">
        <v>42</v>
      </c>
      <c r="AE46" s="100">
        <v>50904</v>
      </c>
      <c r="AF46" s="100">
        <v>27</v>
      </c>
      <c r="AG46" s="100">
        <v>32724</v>
      </c>
      <c r="AH46" s="100">
        <v>32</v>
      </c>
      <c r="AI46" s="100">
        <v>38784</v>
      </c>
      <c r="AJ46" s="100">
        <v>64</v>
      </c>
      <c r="AK46" s="100">
        <v>77568</v>
      </c>
      <c r="AL46" s="100">
        <v>90</v>
      </c>
      <c r="AM46" s="100">
        <v>109080</v>
      </c>
      <c r="AN46" s="100">
        <v>72</v>
      </c>
      <c r="AO46" s="100">
        <v>87264</v>
      </c>
      <c r="AP46" s="100">
        <v>90</v>
      </c>
      <c r="AQ46" s="100">
        <v>109080</v>
      </c>
      <c r="AR46" s="100">
        <v>52</v>
      </c>
      <c r="AS46" s="100">
        <v>63024</v>
      </c>
      <c r="AT46" s="100">
        <v>59</v>
      </c>
      <c r="AU46" s="100">
        <v>71508</v>
      </c>
      <c r="AV46" s="100">
        <v>40</v>
      </c>
      <c r="AW46" s="100">
        <v>48480</v>
      </c>
      <c r="AX46" s="100">
        <v>85</v>
      </c>
      <c r="AY46" s="100">
        <v>103020</v>
      </c>
      <c r="AZ46" s="100">
        <v>75</v>
      </c>
      <c r="BA46" s="100">
        <v>90900</v>
      </c>
      <c r="BB46" s="100">
        <v>61</v>
      </c>
      <c r="BC46" s="100">
        <v>73932</v>
      </c>
      <c r="BD46" s="100">
        <v>62</v>
      </c>
      <c r="BE46" s="100">
        <v>75144</v>
      </c>
      <c r="BF46" s="100">
        <v>83</v>
      </c>
      <c r="BG46" s="100">
        <v>100596</v>
      </c>
      <c r="BH46" s="100">
        <v>50</v>
      </c>
      <c r="BI46" s="100">
        <v>60600</v>
      </c>
      <c r="BJ46" s="100">
        <v>70</v>
      </c>
      <c r="BK46" s="100">
        <v>84840</v>
      </c>
      <c r="BL46" s="100">
        <v>65</v>
      </c>
      <c r="BM46" s="100">
        <v>78780</v>
      </c>
      <c r="BN46" s="100">
        <v>56</v>
      </c>
      <c r="BO46" s="100">
        <v>67872</v>
      </c>
      <c r="BP46" s="100">
        <v>22</v>
      </c>
      <c r="BQ46" s="100">
        <v>26664</v>
      </c>
      <c r="BR46" s="100">
        <v>26</v>
      </c>
      <c r="BS46" s="100">
        <v>31512</v>
      </c>
      <c r="BT46" s="100">
        <v>31</v>
      </c>
      <c r="BU46" s="100">
        <v>37572</v>
      </c>
      <c r="BV46" s="100">
        <v>32</v>
      </c>
      <c r="BW46" s="100">
        <v>38784</v>
      </c>
      <c r="BX46" s="100">
        <v>56</v>
      </c>
      <c r="BY46" s="100">
        <v>67872</v>
      </c>
      <c r="BZ46" s="100">
        <v>45</v>
      </c>
      <c r="CA46" s="100">
        <v>54540</v>
      </c>
      <c r="CB46" s="100">
        <v>39</v>
      </c>
      <c r="CC46" s="100">
        <v>47268</v>
      </c>
      <c r="CD46" s="100">
        <v>44</v>
      </c>
      <c r="CE46" s="100">
        <v>53328</v>
      </c>
      <c r="CF46" s="100">
        <v>33</v>
      </c>
      <c r="CG46" s="100">
        <v>39996</v>
      </c>
      <c r="CH46" s="100">
        <v>22</v>
      </c>
      <c r="CI46" s="100">
        <v>26664</v>
      </c>
      <c r="CJ46" s="100">
        <v>25</v>
      </c>
      <c r="CK46" s="100">
        <v>30300</v>
      </c>
      <c r="CL46" s="100">
        <v>34</v>
      </c>
      <c r="CM46" s="100">
        <v>41208</v>
      </c>
      <c r="CN46" s="100">
        <v>8</v>
      </c>
      <c r="CO46" s="100">
        <v>9696</v>
      </c>
      <c r="CP46" s="100">
        <v>12</v>
      </c>
      <c r="CQ46" s="100">
        <v>14544</v>
      </c>
      <c r="CR46" s="100">
        <v>11</v>
      </c>
      <c r="CS46" s="100">
        <v>13332</v>
      </c>
      <c r="CT46" s="100">
        <v>8</v>
      </c>
      <c r="CU46" s="100">
        <v>9696</v>
      </c>
    </row>
    <row r="47" spans="2:99">
      <c r="C47" s="99" t="s">
        <v>213</v>
      </c>
      <c r="D47" s="100">
        <v>108</v>
      </c>
      <c r="E47" s="100">
        <v>164980.79999999999</v>
      </c>
      <c r="F47" s="100">
        <v>66</v>
      </c>
      <c r="G47" s="100">
        <v>100821.59999999999</v>
      </c>
      <c r="H47" s="100">
        <v>105</v>
      </c>
      <c r="I47" s="100">
        <v>160398</v>
      </c>
      <c r="J47" s="100">
        <v>114</v>
      </c>
      <c r="K47" s="100">
        <v>174146.4</v>
      </c>
      <c r="L47" s="100">
        <v>79</v>
      </c>
      <c r="M47" s="100">
        <v>120680.4</v>
      </c>
      <c r="N47" s="100">
        <v>60</v>
      </c>
      <c r="O47" s="100">
        <v>91656</v>
      </c>
      <c r="P47" s="100">
        <v>102</v>
      </c>
      <c r="Q47" s="100">
        <v>155815.19999999998</v>
      </c>
      <c r="R47" s="100">
        <v>57</v>
      </c>
      <c r="S47" s="100">
        <v>87073.2</v>
      </c>
      <c r="T47" s="100">
        <v>9</v>
      </c>
      <c r="U47" s="100">
        <v>13748.4</v>
      </c>
      <c r="V47" s="100">
        <v>12</v>
      </c>
      <c r="W47" s="100">
        <v>18331.199999999997</v>
      </c>
      <c r="X47" s="100">
        <v>8</v>
      </c>
      <c r="Y47" s="100">
        <v>12220.8</v>
      </c>
      <c r="Z47" s="100">
        <v>9</v>
      </c>
      <c r="AA47" s="100">
        <v>13748.4</v>
      </c>
      <c r="AB47" s="100">
        <v>46</v>
      </c>
      <c r="AC47" s="100">
        <v>70269.599999999991</v>
      </c>
      <c r="AD47" s="100">
        <v>35</v>
      </c>
      <c r="AE47" s="100">
        <v>53466</v>
      </c>
      <c r="AF47" s="100">
        <v>23</v>
      </c>
      <c r="AG47" s="100">
        <v>35134.799999999996</v>
      </c>
      <c r="AH47" s="100">
        <v>34</v>
      </c>
      <c r="AI47" s="100">
        <v>51938.399999999994</v>
      </c>
      <c r="AJ47" s="100">
        <v>61</v>
      </c>
      <c r="AK47" s="100">
        <v>93183.599999999991</v>
      </c>
      <c r="AL47" s="100">
        <v>88</v>
      </c>
      <c r="AM47" s="100">
        <v>134428.79999999999</v>
      </c>
      <c r="AN47" s="100">
        <v>74</v>
      </c>
      <c r="AO47" s="100">
        <v>113042.4</v>
      </c>
      <c r="AP47" s="100">
        <v>99</v>
      </c>
      <c r="AQ47" s="100">
        <v>151232.4</v>
      </c>
      <c r="AR47" s="100">
        <v>57</v>
      </c>
      <c r="AS47" s="100">
        <v>87073.2</v>
      </c>
      <c r="AT47" s="100">
        <v>60</v>
      </c>
      <c r="AU47" s="100">
        <v>91656</v>
      </c>
      <c r="AV47" s="100">
        <v>42</v>
      </c>
      <c r="AW47" s="100">
        <v>64159.199999999997</v>
      </c>
      <c r="AX47" s="100">
        <v>72</v>
      </c>
      <c r="AY47" s="100">
        <v>109987.2</v>
      </c>
      <c r="AZ47" s="100">
        <v>72</v>
      </c>
      <c r="BA47" s="100">
        <v>109987.2</v>
      </c>
      <c r="BB47" s="100">
        <v>60</v>
      </c>
      <c r="BC47" s="100">
        <v>91656</v>
      </c>
      <c r="BD47" s="100">
        <v>51</v>
      </c>
      <c r="BE47" s="100">
        <v>77907.599999999991</v>
      </c>
      <c r="BF47" s="100">
        <v>72</v>
      </c>
      <c r="BG47" s="100">
        <v>109987.2</v>
      </c>
      <c r="BH47" s="100">
        <v>48</v>
      </c>
      <c r="BI47" s="100">
        <v>73324.799999999988</v>
      </c>
      <c r="BJ47" s="100">
        <v>73</v>
      </c>
      <c r="BK47" s="100">
        <v>111514.79999999999</v>
      </c>
      <c r="BL47" s="100">
        <v>57</v>
      </c>
      <c r="BM47" s="100">
        <v>87073.2</v>
      </c>
      <c r="BN47" s="100">
        <v>50</v>
      </c>
      <c r="BO47" s="100">
        <v>76380</v>
      </c>
      <c r="BP47" s="100">
        <v>22</v>
      </c>
      <c r="BQ47" s="100">
        <v>33607.199999999997</v>
      </c>
      <c r="BR47" s="100">
        <v>23</v>
      </c>
      <c r="BS47" s="100">
        <v>35134.799999999996</v>
      </c>
      <c r="BT47" s="100">
        <v>30</v>
      </c>
      <c r="BU47" s="100">
        <v>45828</v>
      </c>
      <c r="BV47" s="100">
        <v>35</v>
      </c>
      <c r="BW47" s="100">
        <v>53466</v>
      </c>
      <c r="BX47" s="100">
        <v>56</v>
      </c>
      <c r="BY47" s="100">
        <v>85545.599999999991</v>
      </c>
      <c r="BZ47" s="100">
        <v>38</v>
      </c>
      <c r="CA47" s="100">
        <v>58048.799999999996</v>
      </c>
      <c r="CB47" s="100">
        <v>37</v>
      </c>
      <c r="CC47" s="100">
        <v>56521.2</v>
      </c>
      <c r="CD47" s="100">
        <v>46</v>
      </c>
      <c r="CE47" s="100">
        <v>70269.599999999991</v>
      </c>
      <c r="CF47" s="100">
        <v>31</v>
      </c>
      <c r="CG47" s="100">
        <v>47355.6</v>
      </c>
      <c r="CH47" s="100">
        <v>23</v>
      </c>
      <c r="CI47" s="100">
        <v>35134.799999999996</v>
      </c>
      <c r="CJ47" s="100">
        <v>27</v>
      </c>
      <c r="CK47" s="100">
        <v>41245.199999999997</v>
      </c>
      <c r="CL47" s="100">
        <v>31</v>
      </c>
      <c r="CM47" s="100">
        <v>47355.6</v>
      </c>
      <c r="CN47" s="100">
        <v>7</v>
      </c>
      <c r="CO47" s="100">
        <v>10693.199999999999</v>
      </c>
      <c r="CP47" s="100">
        <v>12</v>
      </c>
      <c r="CQ47" s="100">
        <v>18331.199999999997</v>
      </c>
      <c r="CR47" s="100">
        <v>10</v>
      </c>
      <c r="CS47" s="100">
        <v>15276</v>
      </c>
      <c r="CT47" s="100">
        <v>8</v>
      </c>
      <c r="CU47" s="100">
        <v>12220.8</v>
      </c>
    </row>
    <row r="48" spans="2:99">
      <c r="C48" s="99" t="s">
        <v>214</v>
      </c>
      <c r="D48" s="100">
        <v>133</v>
      </c>
      <c r="E48" s="100">
        <v>115390.8</v>
      </c>
      <c r="F48" s="100">
        <v>75</v>
      </c>
      <c r="G48" s="100">
        <v>65070</v>
      </c>
      <c r="H48" s="100">
        <v>121</v>
      </c>
      <c r="I48" s="100">
        <v>104979.6</v>
      </c>
      <c r="J48" s="100">
        <v>135</v>
      </c>
      <c r="K48" s="100">
        <v>117126</v>
      </c>
      <c r="L48" s="100">
        <v>82</v>
      </c>
      <c r="M48" s="100">
        <v>71143.199999999997</v>
      </c>
      <c r="N48" s="100">
        <v>76</v>
      </c>
      <c r="O48" s="100">
        <v>65937.600000000006</v>
      </c>
      <c r="P48" s="100">
        <v>118</v>
      </c>
      <c r="Q48" s="100">
        <v>102376.8</v>
      </c>
      <c r="R48" s="100">
        <v>60</v>
      </c>
      <c r="S48" s="100">
        <v>52056</v>
      </c>
      <c r="T48" s="100">
        <v>9</v>
      </c>
      <c r="U48" s="100">
        <v>7808.4000000000005</v>
      </c>
      <c r="V48" s="100">
        <v>11</v>
      </c>
      <c r="W48" s="100">
        <v>9543.6</v>
      </c>
      <c r="X48" s="100">
        <v>8</v>
      </c>
      <c r="Y48" s="100">
        <v>6940.8</v>
      </c>
      <c r="Z48" s="100">
        <v>11</v>
      </c>
      <c r="AA48" s="100">
        <v>9543.6</v>
      </c>
      <c r="AB48" s="100">
        <v>43</v>
      </c>
      <c r="AC48" s="100">
        <v>37306.800000000003</v>
      </c>
      <c r="AD48" s="100">
        <v>39</v>
      </c>
      <c r="AE48" s="100">
        <v>33836.400000000001</v>
      </c>
      <c r="AF48" s="100">
        <v>26</v>
      </c>
      <c r="AG48" s="100">
        <v>22557.600000000002</v>
      </c>
      <c r="AH48" s="100">
        <v>36</v>
      </c>
      <c r="AI48" s="100">
        <v>31233.600000000002</v>
      </c>
      <c r="AJ48" s="100">
        <v>67</v>
      </c>
      <c r="AK48" s="100">
        <v>58129.200000000004</v>
      </c>
      <c r="AL48" s="100">
        <v>97</v>
      </c>
      <c r="AM48" s="100">
        <v>84157.2</v>
      </c>
      <c r="AN48" s="100">
        <v>80</v>
      </c>
      <c r="AO48" s="100">
        <v>69408</v>
      </c>
      <c r="AP48" s="100">
        <v>94</v>
      </c>
      <c r="AQ48" s="100">
        <v>81554.400000000009</v>
      </c>
      <c r="AR48" s="100">
        <v>53</v>
      </c>
      <c r="AS48" s="100">
        <v>45982.8</v>
      </c>
      <c r="AT48" s="100">
        <v>59</v>
      </c>
      <c r="AU48" s="100">
        <v>51188.4</v>
      </c>
      <c r="AV48" s="100">
        <v>44</v>
      </c>
      <c r="AW48" s="100">
        <v>38174.400000000001</v>
      </c>
      <c r="AX48" s="100">
        <v>75</v>
      </c>
      <c r="AY48" s="100">
        <v>65070</v>
      </c>
      <c r="AZ48" s="100">
        <v>74</v>
      </c>
      <c r="BA48" s="100">
        <v>64202.400000000001</v>
      </c>
      <c r="BB48" s="100">
        <v>58</v>
      </c>
      <c r="BC48" s="100">
        <v>50320.800000000003</v>
      </c>
      <c r="BD48" s="100">
        <v>63</v>
      </c>
      <c r="BE48" s="100">
        <v>54658.8</v>
      </c>
      <c r="BF48" s="100">
        <v>82</v>
      </c>
      <c r="BG48" s="100">
        <v>71143.199999999997</v>
      </c>
      <c r="BH48" s="100">
        <v>50</v>
      </c>
      <c r="BI48" s="100">
        <v>43380</v>
      </c>
      <c r="BJ48" s="100">
        <v>74</v>
      </c>
      <c r="BK48" s="100">
        <v>64202.400000000001</v>
      </c>
      <c r="BL48" s="100">
        <v>59</v>
      </c>
      <c r="BM48" s="100">
        <v>51188.4</v>
      </c>
      <c r="BN48" s="100">
        <v>56</v>
      </c>
      <c r="BO48" s="100">
        <v>48585.599999999999</v>
      </c>
      <c r="BP48" s="100">
        <v>26</v>
      </c>
      <c r="BQ48" s="100">
        <v>22557.600000000002</v>
      </c>
      <c r="BR48" s="100">
        <v>25</v>
      </c>
      <c r="BS48" s="100">
        <v>21690</v>
      </c>
      <c r="BT48" s="100">
        <v>29</v>
      </c>
      <c r="BU48" s="100">
        <v>25160.400000000001</v>
      </c>
      <c r="BV48" s="100">
        <v>36</v>
      </c>
      <c r="BW48" s="100">
        <v>31233.600000000002</v>
      </c>
      <c r="BX48" s="100">
        <v>59</v>
      </c>
      <c r="BY48" s="100">
        <v>51188.4</v>
      </c>
      <c r="BZ48" s="100">
        <v>42</v>
      </c>
      <c r="CA48" s="100">
        <v>36439.200000000004</v>
      </c>
      <c r="CB48" s="100">
        <v>36</v>
      </c>
      <c r="CC48" s="100">
        <v>31233.600000000002</v>
      </c>
      <c r="CD48" s="100">
        <v>48</v>
      </c>
      <c r="CE48" s="100">
        <v>41644.800000000003</v>
      </c>
      <c r="CF48" s="100">
        <v>34</v>
      </c>
      <c r="CG48" s="100">
        <v>29498.400000000001</v>
      </c>
      <c r="CH48" s="100">
        <v>22</v>
      </c>
      <c r="CI48" s="100">
        <v>19087.2</v>
      </c>
      <c r="CJ48" s="100">
        <v>26</v>
      </c>
      <c r="CK48" s="100">
        <v>22557.600000000002</v>
      </c>
      <c r="CL48" s="100">
        <v>32</v>
      </c>
      <c r="CM48" s="100">
        <v>27763.200000000001</v>
      </c>
      <c r="CN48" s="100">
        <v>9</v>
      </c>
      <c r="CO48" s="100">
        <v>7808.4000000000005</v>
      </c>
      <c r="CP48" s="100">
        <v>13</v>
      </c>
      <c r="CQ48" s="100">
        <v>11278.800000000001</v>
      </c>
      <c r="CR48" s="100">
        <v>11</v>
      </c>
      <c r="CS48" s="100">
        <v>9543.6</v>
      </c>
      <c r="CT48" s="100">
        <v>9</v>
      </c>
      <c r="CU48" s="100">
        <v>7808.4000000000005</v>
      </c>
    </row>
    <row r="49" spans="2:99">
      <c r="B49" s="99" t="s">
        <v>129</v>
      </c>
      <c r="C49" s="99" t="s">
        <v>215</v>
      </c>
      <c r="D49" s="100">
        <v>0</v>
      </c>
      <c r="E49" s="100">
        <v>0</v>
      </c>
      <c r="F49" s="100">
        <v>27.337210166188111</v>
      </c>
      <c r="G49" s="100">
        <v>26932.619455728523</v>
      </c>
      <c r="H49" s="100">
        <v>12.589052997393571</v>
      </c>
      <c r="I49" s="100">
        <v>12402.735013032145</v>
      </c>
      <c r="J49" s="100">
        <v>31.149553141801196</v>
      </c>
      <c r="K49" s="100">
        <v>30688.539755302536</v>
      </c>
      <c r="L49" s="100">
        <v>18.844085870526186</v>
      </c>
      <c r="M49" s="100">
        <v>18565.193399642398</v>
      </c>
      <c r="N49" s="100">
        <v>0</v>
      </c>
      <c r="O49" s="100">
        <v>0</v>
      </c>
      <c r="P49" s="100">
        <v>29.739537470224118</v>
      </c>
      <c r="Q49" s="100">
        <v>29299.392315664798</v>
      </c>
      <c r="R49" s="100">
        <v>0</v>
      </c>
      <c r="S49" s="100">
        <v>0</v>
      </c>
      <c r="T49" s="100">
        <v>4.9700585717901724</v>
      </c>
      <c r="U49" s="100">
        <v>4896.5017049276776</v>
      </c>
      <c r="V49" s="100">
        <v>4.283693969809355</v>
      </c>
      <c r="W49" s="100">
        <v>4220.2952990561762</v>
      </c>
      <c r="X49" s="100">
        <v>2.8156554998982948</v>
      </c>
      <c r="Y49" s="100">
        <v>2773.9837984997998</v>
      </c>
      <c r="Z49" s="100">
        <v>5.5153235096788791</v>
      </c>
      <c r="AA49" s="100">
        <v>5433.6967217356314</v>
      </c>
      <c r="AB49" s="100">
        <v>10.161829793623028</v>
      </c>
      <c r="AC49" s="100">
        <v>10011.434712677406</v>
      </c>
      <c r="AD49" s="100">
        <v>0</v>
      </c>
      <c r="AE49" s="100">
        <v>0</v>
      </c>
      <c r="AF49" s="100">
        <v>12.010027120847646</v>
      </c>
      <c r="AG49" s="100">
        <v>11832.2787194591</v>
      </c>
      <c r="AH49" s="100">
        <v>6.7408953974597434</v>
      </c>
      <c r="AI49" s="100">
        <v>6641.1301455773391</v>
      </c>
      <c r="AJ49" s="100">
        <v>16.068524613273393</v>
      </c>
      <c r="AK49" s="100">
        <v>15830.710448996946</v>
      </c>
      <c r="AL49" s="100">
        <v>15.938963349764402</v>
      </c>
      <c r="AM49" s="100">
        <v>15703.066692187887</v>
      </c>
      <c r="AN49" s="100">
        <v>14.599115025898252</v>
      </c>
      <c r="AO49" s="100">
        <v>14383.048123514956</v>
      </c>
      <c r="AP49" s="100">
        <v>12.773000478558428</v>
      </c>
      <c r="AQ49" s="100">
        <v>12583.960071475762</v>
      </c>
      <c r="AR49" s="100">
        <v>4.7582791040892305</v>
      </c>
      <c r="AS49" s="100">
        <v>4687.8565733487094</v>
      </c>
      <c r="AT49" s="100">
        <v>0</v>
      </c>
      <c r="AU49" s="100">
        <v>0</v>
      </c>
      <c r="AV49" s="100">
        <v>15.672659505219624</v>
      </c>
      <c r="AW49" s="100">
        <v>15440.704144542373</v>
      </c>
      <c r="AX49" s="100">
        <v>0</v>
      </c>
      <c r="AY49" s="100">
        <v>0</v>
      </c>
      <c r="AZ49" s="100">
        <v>28.36684373521749</v>
      </c>
      <c r="BA49" s="100">
        <v>27947.014447936268</v>
      </c>
      <c r="BB49" s="100">
        <v>48</v>
      </c>
      <c r="BC49" s="100">
        <v>47289.599999999999</v>
      </c>
      <c r="BD49" s="100">
        <v>34.955978008638333</v>
      </c>
      <c r="BE49" s="100">
        <v>34438.629534110485</v>
      </c>
      <c r="BF49" s="100">
        <v>0</v>
      </c>
      <c r="BG49" s="100">
        <v>0</v>
      </c>
      <c r="BH49" s="100">
        <v>5.3164321837625828</v>
      </c>
      <c r="BI49" s="100">
        <v>5237.7489874428966</v>
      </c>
      <c r="BJ49" s="100">
        <v>16.857757553994929</v>
      </c>
      <c r="BK49" s="100">
        <v>16608.262742195802</v>
      </c>
      <c r="BL49" s="100">
        <v>6.3782418337973876</v>
      </c>
      <c r="BM49" s="100">
        <v>6283.8438546571861</v>
      </c>
      <c r="BN49" s="100">
        <v>5.7171915597063423</v>
      </c>
      <c r="BO49" s="100">
        <v>5632.5771246226877</v>
      </c>
      <c r="BP49" s="100">
        <v>12.122094077537005</v>
      </c>
      <c r="BQ49" s="100">
        <v>11942.687085189456</v>
      </c>
      <c r="BR49" s="100">
        <v>0</v>
      </c>
      <c r="BS49" s="100">
        <v>0</v>
      </c>
      <c r="BT49" s="100">
        <v>19.589136972017076</v>
      </c>
      <c r="BU49" s="100">
        <v>19299.217744831221</v>
      </c>
      <c r="BV49" s="100">
        <v>0</v>
      </c>
      <c r="BW49" s="100">
        <v>0</v>
      </c>
      <c r="BX49" s="100">
        <v>30.163114090864493</v>
      </c>
      <c r="BY49" s="100">
        <v>29716.700002319696</v>
      </c>
      <c r="BZ49" s="100">
        <v>0</v>
      </c>
      <c r="CA49" s="100">
        <v>0</v>
      </c>
      <c r="CB49" s="100">
        <v>17.197557453057684</v>
      </c>
      <c r="CC49" s="100">
        <v>16943.033602752428</v>
      </c>
      <c r="CD49" s="100">
        <v>8.917547168661514</v>
      </c>
      <c r="CE49" s="100">
        <v>8785.5674705653237</v>
      </c>
      <c r="CF49" s="100">
        <v>21.587618673126119</v>
      </c>
      <c r="CG49" s="100">
        <v>21268.121916763852</v>
      </c>
      <c r="CH49" s="100">
        <v>19.595960202978219</v>
      </c>
      <c r="CI49" s="100">
        <v>19305.939991974141</v>
      </c>
      <c r="CJ49" s="100">
        <v>18.690818560578425</v>
      </c>
      <c r="CK49" s="100">
        <v>18414.194445881862</v>
      </c>
      <c r="CL49" s="100">
        <v>19.255069686935506</v>
      </c>
      <c r="CM49" s="100">
        <v>18970.094655568861</v>
      </c>
      <c r="CN49" s="100">
        <v>8.8297137479986905</v>
      </c>
      <c r="CO49" s="100">
        <v>8699.0339845283088</v>
      </c>
      <c r="CP49" s="100">
        <v>11.265466096057724</v>
      </c>
      <c r="CQ49" s="100">
        <v>11098.737197836068</v>
      </c>
      <c r="CR49" s="100">
        <v>9.2441776341883255</v>
      </c>
      <c r="CS49" s="100">
        <v>9107.363805202338</v>
      </c>
      <c r="CT49" s="100">
        <v>0</v>
      </c>
      <c r="CU49" s="100">
        <v>0</v>
      </c>
    </row>
    <row r="50" spans="2:99">
      <c r="C50" s="99" t="s">
        <v>216</v>
      </c>
      <c r="D50" s="100">
        <v>53</v>
      </c>
      <c r="E50" s="100">
        <v>14946</v>
      </c>
      <c r="F50" s="100">
        <v>45</v>
      </c>
      <c r="G50" s="100">
        <v>12690</v>
      </c>
      <c r="H50" s="100">
        <v>48</v>
      </c>
      <c r="I50" s="100">
        <v>13536</v>
      </c>
      <c r="J50" s="100">
        <v>57</v>
      </c>
      <c r="K50" s="100">
        <v>16074</v>
      </c>
      <c r="L50" s="100">
        <v>64</v>
      </c>
      <c r="M50" s="100">
        <v>18048</v>
      </c>
      <c r="N50" s="100">
        <v>56</v>
      </c>
      <c r="O50" s="100">
        <v>15792</v>
      </c>
      <c r="P50" s="100">
        <v>52</v>
      </c>
      <c r="Q50" s="100">
        <v>14664</v>
      </c>
      <c r="R50" s="100">
        <v>78</v>
      </c>
      <c r="S50" s="100">
        <v>21996</v>
      </c>
      <c r="T50" s="100">
        <v>5</v>
      </c>
      <c r="U50" s="100">
        <v>1410</v>
      </c>
      <c r="V50" s="100">
        <v>9</v>
      </c>
      <c r="W50" s="100">
        <v>2538</v>
      </c>
      <c r="X50" s="100">
        <v>7</v>
      </c>
      <c r="Y50" s="100">
        <v>1974</v>
      </c>
      <c r="Z50" s="100">
        <v>10</v>
      </c>
      <c r="AA50" s="100">
        <v>2820</v>
      </c>
      <c r="AB50" s="100">
        <v>23</v>
      </c>
      <c r="AC50" s="100">
        <v>6486</v>
      </c>
      <c r="AD50" s="100">
        <v>19</v>
      </c>
      <c r="AE50" s="100">
        <v>5358</v>
      </c>
      <c r="AF50" s="100">
        <v>20</v>
      </c>
      <c r="AG50" s="100">
        <v>5640</v>
      </c>
      <c r="AH50" s="100">
        <v>20</v>
      </c>
      <c r="AI50" s="100">
        <v>5640</v>
      </c>
      <c r="AJ50" s="100">
        <v>32</v>
      </c>
      <c r="AK50" s="100">
        <v>9024</v>
      </c>
      <c r="AL50" s="100">
        <v>25</v>
      </c>
      <c r="AM50" s="100">
        <v>7050</v>
      </c>
      <c r="AN50" s="100">
        <v>25</v>
      </c>
      <c r="AO50" s="100">
        <v>7050</v>
      </c>
      <c r="AP50" s="100">
        <v>32</v>
      </c>
      <c r="AQ50" s="100">
        <v>9024</v>
      </c>
      <c r="AR50" s="100">
        <v>14</v>
      </c>
      <c r="AS50" s="100">
        <v>3948</v>
      </c>
      <c r="AT50" s="100">
        <v>18</v>
      </c>
      <c r="AU50" s="100">
        <v>5076</v>
      </c>
      <c r="AV50" s="100">
        <v>20</v>
      </c>
      <c r="AW50" s="100">
        <v>5640</v>
      </c>
      <c r="AX50" s="100">
        <v>14</v>
      </c>
      <c r="AY50" s="100">
        <v>3948</v>
      </c>
      <c r="AZ50" s="100">
        <v>53</v>
      </c>
      <c r="BA50" s="100">
        <v>14946</v>
      </c>
      <c r="BB50" s="100">
        <v>61</v>
      </c>
      <c r="BC50" s="100">
        <v>17202</v>
      </c>
      <c r="BD50" s="100">
        <v>51</v>
      </c>
      <c r="BE50" s="100">
        <v>14382</v>
      </c>
      <c r="BF50" s="100">
        <v>34</v>
      </c>
      <c r="BG50" s="100">
        <v>9588</v>
      </c>
      <c r="BH50" s="100">
        <v>15</v>
      </c>
      <c r="BI50" s="100">
        <v>4230</v>
      </c>
      <c r="BJ50" s="100">
        <v>17</v>
      </c>
      <c r="BK50" s="100">
        <v>4794</v>
      </c>
      <c r="BL50" s="100">
        <v>17</v>
      </c>
      <c r="BM50" s="100">
        <v>4794</v>
      </c>
      <c r="BN50" s="100">
        <v>11</v>
      </c>
      <c r="BO50" s="100">
        <v>3102</v>
      </c>
      <c r="BP50" s="100">
        <v>27</v>
      </c>
      <c r="BQ50" s="100">
        <v>7614</v>
      </c>
      <c r="BR50" s="100">
        <v>25</v>
      </c>
      <c r="BS50" s="100">
        <v>7050</v>
      </c>
      <c r="BT50" s="100">
        <v>31</v>
      </c>
      <c r="BU50" s="100">
        <v>8742</v>
      </c>
      <c r="BV50" s="100">
        <v>17</v>
      </c>
      <c r="BW50" s="100">
        <v>4794</v>
      </c>
      <c r="BX50" s="100">
        <v>38</v>
      </c>
      <c r="BY50" s="100">
        <v>10716</v>
      </c>
      <c r="BZ50" s="100">
        <v>32</v>
      </c>
      <c r="CA50" s="100">
        <v>9024</v>
      </c>
      <c r="CB50" s="100">
        <v>22</v>
      </c>
      <c r="CC50" s="100">
        <v>6204</v>
      </c>
      <c r="CD50" s="100">
        <v>27</v>
      </c>
      <c r="CE50" s="100">
        <v>7614</v>
      </c>
      <c r="CF50" s="100">
        <v>56</v>
      </c>
      <c r="CG50" s="100">
        <v>15792</v>
      </c>
      <c r="CH50" s="100">
        <v>51</v>
      </c>
      <c r="CI50" s="100">
        <v>14382</v>
      </c>
      <c r="CJ50" s="100">
        <v>40</v>
      </c>
      <c r="CK50" s="100">
        <v>11280</v>
      </c>
      <c r="CL50" s="100">
        <v>37</v>
      </c>
      <c r="CM50" s="100">
        <v>10434</v>
      </c>
      <c r="CN50" s="100">
        <v>13</v>
      </c>
      <c r="CO50" s="100">
        <v>3666</v>
      </c>
      <c r="CP50" s="100">
        <v>16</v>
      </c>
      <c r="CQ50" s="100">
        <v>4512</v>
      </c>
      <c r="CR50" s="100">
        <v>15</v>
      </c>
      <c r="CS50" s="100">
        <v>4230</v>
      </c>
      <c r="CT50" s="100">
        <v>19</v>
      </c>
      <c r="CU50" s="100">
        <v>5358</v>
      </c>
    </row>
    <row r="51" spans="2:99">
      <c r="C51" s="99" t="s">
        <v>217</v>
      </c>
      <c r="D51" s="100">
        <v>43</v>
      </c>
      <c r="E51" s="100">
        <v>36739.199999999997</v>
      </c>
      <c r="F51" s="100">
        <v>48</v>
      </c>
      <c r="G51" s="100">
        <v>41011.199999999997</v>
      </c>
      <c r="H51" s="100">
        <v>47</v>
      </c>
      <c r="I51" s="100">
        <v>40156.799999999996</v>
      </c>
      <c r="J51" s="100">
        <v>47</v>
      </c>
      <c r="K51" s="100">
        <v>40156.799999999996</v>
      </c>
      <c r="L51" s="100">
        <v>70</v>
      </c>
      <c r="M51" s="100">
        <v>59808</v>
      </c>
      <c r="N51" s="100">
        <v>51</v>
      </c>
      <c r="O51" s="100">
        <v>43574.400000000001</v>
      </c>
      <c r="P51" s="100">
        <v>41</v>
      </c>
      <c r="Q51" s="100">
        <v>35030.400000000001</v>
      </c>
      <c r="R51" s="100">
        <v>75</v>
      </c>
      <c r="S51" s="100">
        <v>64080</v>
      </c>
      <c r="T51" s="100">
        <v>6</v>
      </c>
      <c r="U51" s="100">
        <v>5126.3999999999996</v>
      </c>
      <c r="V51" s="100">
        <v>9</v>
      </c>
      <c r="W51" s="100">
        <v>7689.5999999999995</v>
      </c>
      <c r="X51" s="100">
        <v>6</v>
      </c>
      <c r="Y51" s="100">
        <v>5126.3999999999996</v>
      </c>
      <c r="Z51" s="100">
        <v>10</v>
      </c>
      <c r="AA51" s="100">
        <v>8544</v>
      </c>
      <c r="AB51" s="100">
        <v>24</v>
      </c>
      <c r="AC51" s="100">
        <v>20505.599999999999</v>
      </c>
      <c r="AD51" s="100">
        <v>16</v>
      </c>
      <c r="AE51" s="100">
        <v>13670.4</v>
      </c>
      <c r="AF51" s="100">
        <v>17</v>
      </c>
      <c r="AG51" s="100">
        <v>14524.8</v>
      </c>
      <c r="AH51" s="100">
        <v>19</v>
      </c>
      <c r="AI51" s="100">
        <v>16233.6</v>
      </c>
      <c r="AJ51" s="100">
        <v>28</v>
      </c>
      <c r="AK51" s="100">
        <v>23923.200000000001</v>
      </c>
      <c r="AL51" s="100">
        <v>24</v>
      </c>
      <c r="AM51" s="100">
        <v>20505.599999999999</v>
      </c>
      <c r="AN51" s="100">
        <v>25</v>
      </c>
      <c r="AO51" s="100">
        <v>21360</v>
      </c>
      <c r="AP51" s="100">
        <v>31</v>
      </c>
      <c r="AQ51" s="100">
        <v>26486.399999999998</v>
      </c>
      <c r="AR51" s="100">
        <v>12</v>
      </c>
      <c r="AS51" s="100">
        <v>10252.799999999999</v>
      </c>
      <c r="AT51" s="100">
        <v>19</v>
      </c>
      <c r="AU51" s="100">
        <v>16233.6</v>
      </c>
      <c r="AV51" s="100">
        <v>16</v>
      </c>
      <c r="AW51" s="100">
        <v>13670.4</v>
      </c>
      <c r="AX51" s="100">
        <v>16</v>
      </c>
      <c r="AY51" s="100">
        <v>13670.4</v>
      </c>
      <c r="AZ51" s="100">
        <v>50</v>
      </c>
      <c r="BA51" s="100">
        <v>42720</v>
      </c>
      <c r="BB51" s="100">
        <v>49</v>
      </c>
      <c r="BC51" s="100">
        <v>41865.599999999999</v>
      </c>
      <c r="BD51" s="100">
        <v>46</v>
      </c>
      <c r="BE51" s="100">
        <v>39302.400000000001</v>
      </c>
      <c r="BF51" s="100">
        <v>34</v>
      </c>
      <c r="BG51" s="100">
        <v>29049.599999999999</v>
      </c>
      <c r="BH51" s="100">
        <v>15</v>
      </c>
      <c r="BI51" s="100">
        <v>12816</v>
      </c>
      <c r="BJ51" s="100">
        <v>15</v>
      </c>
      <c r="BK51" s="100">
        <v>12816</v>
      </c>
      <c r="BL51" s="100">
        <v>15</v>
      </c>
      <c r="BM51" s="100">
        <v>12816</v>
      </c>
      <c r="BN51" s="100">
        <v>12</v>
      </c>
      <c r="BO51" s="100">
        <v>10252.799999999999</v>
      </c>
      <c r="BP51" s="100">
        <v>26</v>
      </c>
      <c r="BQ51" s="100">
        <v>22214.399999999998</v>
      </c>
      <c r="BR51" s="100">
        <v>24</v>
      </c>
      <c r="BS51" s="100">
        <v>20505.599999999999</v>
      </c>
      <c r="BT51" s="100">
        <v>28</v>
      </c>
      <c r="BU51" s="100">
        <v>23923.200000000001</v>
      </c>
      <c r="BV51" s="100">
        <v>16</v>
      </c>
      <c r="BW51" s="100">
        <v>13670.4</v>
      </c>
      <c r="BX51" s="100">
        <v>38</v>
      </c>
      <c r="BY51" s="100">
        <v>32467.200000000001</v>
      </c>
      <c r="BZ51" s="100">
        <v>35</v>
      </c>
      <c r="CA51" s="100">
        <v>29904</v>
      </c>
      <c r="CB51" s="100">
        <v>21</v>
      </c>
      <c r="CC51" s="100">
        <v>17942.399999999998</v>
      </c>
      <c r="CD51" s="100">
        <v>22</v>
      </c>
      <c r="CE51" s="100">
        <v>18796.8</v>
      </c>
      <c r="CF51" s="100">
        <v>53</v>
      </c>
      <c r="CG51" s="100">
        <v>45283.199999999997</v>
      </c>
      <c r="CH51" s="100">
        <v>50</v>
      </c>
      <c r="CI51" s="100">
        <v>42720</v>
      </c>
      <c r="CJ51" s="100">
        <v>42</v>
      </c>
      <c r="CK51" s="100">
        <v>35884.799999999996</v>
      </c>
      <c r="CL51" s="100">
        <v>36</v>
      </c>
      <c r="CM51" s="100">
        <v>30758.399999999998</v>
      </c>
      <c r="CN51" s="100">
        <v>15</v>
      </c>
      <c r="CO51" s="100">
        <v>12816</v>
      </c>
      <c r="CP51" s="100">
        <v>17</v>
      </c>
      <c r="CQ51" s="100">
        <v>14524.8</v>
      </c>
      <c r="CR51" s="100">
        <v>14</v>
      </c>
      <c r="CS51" s="100">
        <v>11961.6</v>
      </c>
      <c r="CT51" s="100">
        <v>20</v>
      </c>
      <c r="CU51" s="100">
        <v>17088</v>
      </c>
    </row>
    <row r="52" spans="2:99">
      <c r="C52" s="99" t="s">
        <v>218</v>
      </c>
      <c r="D52" s="100">
        <v>47</v>
      </c>
      <c r="E52" s="100">
        <v>25380</v>
      </c>
      <c r="F52" s="100">
        <v>44</v>
      </c>
      <c r="G52" s="100">
        <v>23760</v>
      </c>
      <c r="H52" s="100">
        <v>50</v>
      </c>
      <c r="I52" s="100">
        <v>27000</v>
      </c>
      <c r="J52" s="100">
        <v>53</v>
      </c>
      <c r="K52" s="100">
        <v>28620</v>
      </c>
      <c r="L52" s="100">
        <v>65</v>
      </c>
      <c r="M52" s="100">
        <v>35100</v>
      </c>
      <c r="N52" s="100">
        <v>61</v>
      </c>
      <c r="O52" s="100">
        <v>32940</v>
      </c>
      <c r="P52" s="100">
        <v>51</v>
      </c>
      <c r="Q52" s="100">
        <v>27540</v>
      </c>
      <c r="R52" s="100">
        <v>76</v>
      </c>
      <c r="S52" s="100">
        <v>41040</v>
      </c>
      <c r="T52" s="100">
        <v>6</v>
      </c>
      <c r="U52" s="100">
        <v>3240</v>
      </c>
      <c r="V52" s="100">
        <v>10</v>
      </c>
      <c r="W52" s="100">
        <v>5400</v>
      </c>
      <c r="X52" s="100">
        <v>6</v>
      </c>
      <c r="Y52" s="100">
        <v>3240</v>
      </c>
      <c r="Z52" s="100">
        <v>10</v>
      </c>
      <c r="AA52" s="100">
        <v>5400</v>
      </c>
      <c r="AB52" s="100">
        <v>25</v>
      </c>
      <c r="AC52" s="100">
        <v>13500</v>
      </c>
      <c r="AD52" s="100">
        <v>17</v>
      </c>
      <c r="AE52" s="100">
        <v>9180</v>
      </c>
      <c r="AF52" s="100">
        <v>19</v>
      </c>
      <c r="AG52" s="100">
        <v>10260</v>
      </c>
      <c r="AH52" s="100">
        <v>17</v>
      </c>
      <c r="AI52" s="100">
        <v>9180</v>
      </c>
      <c r="AJ52" s="100">
        <v>33</v>
      </c>
      <c r="AK52" s="100">
        <v>17820</v>
      </c>
      <c r="AL52" s="100">
        <v>23</v>
      </c>
      <c r="AM52" s="100">
        <v>12420</v>
      </c>
      <c r="AN52" s="100">
        <v>24</v>
      </c>
      <c r="AO52" s="100">
        <v>12960</v>
      </c>
      <c r="AP52" s="100">
        <v>27</v>
      </c>
      <c r="AQ52" s="100">
        <v>14580</v>
      </c>
      <c r="AR52" s="100">
        <v>13</v>
      </c>
      <c r="AS52" s="100">
        <v>7020</v>
      </c>
      <c r="AT52" s="100">
        <v>20</v>
      </c>
      <c r="AU52" s="100">
        <v>10800</v>
      </c>
      <c r="AV52" s="100">
        <v>17</v>
      </c>
      <c r="AW52" s="100">
        <v>9180</v>
      </c>
      <c r="AX52" s="100">
        <v>14</v>
      </c>
      <c r="AY52" s="100">
        <v>7560</v>
      </c>
      <c r="AZ52" s="100">
        <v>54</v>
      </c>
      <c r="BA52" s="100">
        <v>29160</v>
      </c>
      <c r="BB52" s="100">
        <v>60</v>
      </c>
      <c r="BC52" s="100">
        <v>32400</v>
      </c>
      <c r="BD52" s="100">
        <v>45</v>
      </c>
      <c r="BE52" s="100">
        <v>24300</v>
      </c>
      <c r="BF52" s="100">
        <v>31</v>
      </c>
      <c r="BG52" s="100">
        <v>16740</v>
      </c>
      <c r="BH52" s="100">
        <v>16</v>
      </c>
      <c r="BI52" s="100">
        <v>8640</v>
      </c>
      <c r="BJ52" s="100">
        <v>17</v>
      </c>
      <c r="BK52" s="100">
        <v>9180</v>
      </c>
      <c r="BL52" s="100">
        <v>18</v>
      </c>
      <c r="BM52" s="100">
        <v>9720</v>
      </c>
      <c r="BN52" s="100">
        <v>13</v>
      </c>
      <c r="BO52" s="100">
        <v>7020</v>
      </c>
      <c r="BP52" s="100">
        <v>30</v>
      </c>
      <c r="BQ52" s="100">
        <v>16200</v>
      </c>
      <c r="BR52" s="100">
        <v>25</v>
      </c>
      <c r="BS52" s="100">
        <v>13500</v>
      </c>
      <c r="BT52" s="100">
        <v>32</v>
      </c>
      <c r="BU52" s="100">
        <v>17280</v>
      </c>
      <c r="BV52" s="100">
        <v>16</v>
      </c>
      <c r="BW52" s="100">
        <v>8640</v>
      </c>
      <c r="BX52" s="100">
        <v>39</v>
      </c>
      <c r="BY52" s="100">
        <v>21060</v>
      </c>
      <c r="BZ52" s="100">
        <v>35</v>
      </c>
      <c r="CA52" s="100">
        <v>18900</v>
      </c>
      <c r="CB52" s="100">
        <v>22</v>
      </c>
      <c r="CC52" s="100">
        <v>11880</v>
      </c>
      <c r="CD52" s="100">
        <v>25</v>
      </c>
      <c r="CE52" s="100">
        <v>13500</v>
      </c>
      <c r="CF52" s="100">
        <v>51</v>
      </c>
      <c r="CG52" s="100">
        <v>27540</v>
      </c>
      <c r="CH52" s="100">
        <v>47</v>
      </c>
      <c r="CI52" s="100">
        <v>25380</v>
      </c>
      <c r="CJ52" s="100">
        <v>40</v>
      </c>
      <c r="CK52" s="100">
        <v>21600</v>
      </c>
      <c r="CL52" s="100">
        <v>38</v>
      </c>
      <c r="CM52" s="100">
        <v>20520</v>
      </c>
      <c r="CN52" s="100">
        <v>13</v>
      </c>
      <c r="CO52" s="100">
        <v>7020</v>
      </c>
      <c r="CP52" s="100">
        <v>15</v>
      </c>
      <c r="CQ52" s="100">
        <v>8100</v>
      </c>
      <c r="CR52" s="100">
        <v>16</v>
      </c>
      <c r="CS52" s="100">
        <v>8640</v>
      </c>
      <c r="CT52" s="100">
        <v>19</v>
      </c>
      <c r="CU52" s="100">
        <v>10260</v>
      </c>
    </row>
    <row r="53" spans="2:99">
      <c r="C53" s="99" t="s">
        <v>219</v>
      </c>
      <c r="D53" s="100">
        <v>46</v>
      </c>
      <c r="E53" s="100">
        <v>18712.8</v>
      </c>
      <c r="F53" s="100">
        <v>50</v>
      </c>
      <c r="G53" s="100">
        <v>20340</v>
      </c>
      <c r="H53" s="100">
        <v>48</v>
      </c>
      <c r="I53" s="100">
        <v>19526.400000000001</v>
      </c>
      <c r="J53" s="100">
        <v>52</v>
      </c>
      <c r="K53" s="100">
        <v>21153.600000000002</v>
      </c>
      <c r="L53" s="100">
        <v>63</v>
      </c>
      <c r="M53" s="100">
        <v>25628.400000000001</v>
      </c>
      <c r="N53" s="100">
        <v>59</v>
      </c>
      <c r="O53" s="100">
        <v>24001.200000000001</v>
      </c>
      <c r="P53" s="100">
        <v>45</v>
      </c>
      <c r="Q53" s="100">
        <v>18306</v>
      </c>
      <c r="R53" s="100">
        <v>69</v>
      </c>
      <c r="S53" s="100">
        <v>28069.200000000001</v>
      </c>
      <c r="T53" s="100">
        <v>5</v>
      </c>
      <c r="U53" s="100">
        <v>2034</v>
      </c>
      <c r="V53" s="100">
        <v>9</v>
      </c>
      <c r="W53" s="100">
        <v>3661.2000000000003</v>
      </c>
      <c r="X53" s="100">
        <v>6</v>
      </c>
      <c r="Y53" s="100">
        <v>2440.8000000000002</v>
      </c>
      <c r="Z53" s="100">
        <v>10</v>
      </c>
      <c r="AA53" s="100">
        <v>4068</v>
      </c>
      <c r="AB53" s="100">
        <v>23</v>
      </c>
      <c r="AC53" s="100">
        <v>9356.4</v>
      </c>
      <c r="AD53" s="100">
        <v>16</v>
      </c>
      <c r="AE53" s="100">
        <v>6508.8</v>
      </c>
      <c r="AF53" s="100">
        <v>19</v>
      </c>
      <c r="AG53" s="100">
        <v>7729.2</v>
      </c>
      <c r="AH53" s="100">
        <v>20</v>
      </c>
      <c r="AI53" s="100">
        <v>8136</v>
      </c>
      <c r="AJ53" s="100">
        <v>32</v>
      </c>
      <c r="AK53" s="100">
        <v>13017.6</v>
      </c>
      <c r="AL53" s="100">
        <v>28</v>
      </c>
      <c r="AM53" s="100">
        <v>11390.4</v>
      </c>
      <c r="AN53" s="100">
        <v>26</v>
      </c>
      <c r="AO53" s="100">
        <v>10576.800000000001</v>
      </c>
      <c r="AP53" s="100">
        <v>29</v>
      </c>
      <c r="AQ53" s="100">
        <v>11797.2</v>
      </c>
      <c r="AR53" s="100">
        <v>12</v>
      </c>
      <c r="AS53" s="100">
        <v>4881.6000000000004</v>
      </c>
      <c r="AT53" s="100">
        <v>18</v>
      </c>
      <c r="AU53" s="100">
        <v>7322.4000000000005</v>
      </c>
      <c r="AV53" s="100">
        <v>19</v>
      </c>
      <c r="AW53" s="100">
        <v>7729.2</v>
      </c>
      <c r="AX53" s="100">
        <v>16</v>
      </c>
      <c r="AY53" s="100">
        <v>6508.8</v>
      </c>
      <c r="AZ53" s="100">
        <v>53</v>
      </c>
      <c r="BA53" s="100">
        <v>21560.400000000001</v>
      </c>
      <c r="BB53" s="100">
        <v>57</v>
      </c>
      <c r="BC53" s="100">
        <v>23187.600000000002</v>
      </c>
      <c r="BD53" s="100">
        <v>46</v>
      </c>
      <c r="BE53" s="100">
        <v>18712.8</v>
      </c>
      <c r="BF53" s="100">
        <v>33</v>
      </c>
      <c r="BG53" s="100">
        <v>13424.4</v>
      </c>
      <c r="BH53" s="100">
        <v>16</v>
      </c>
      <c r="BI53" s="100">
        <v>6508.8</v>
      </c>
      <c r="BJ53" s="100">
        <v>18</v>
      </c>
      <c r="BK53" s="100">
        <v>7322.4000000000005</v>
      </c>
      <c r="BL53" s="100">
        <v>15</v>
      </c>
      <c r="BM53" s="100">
        <v>6102</v>
      </c>
      <c r="BN53" s="100">
        <v>12</v>
      </c>
      <c r="BO53" s="100">
        <v>4881.6000000000004</v>
      </c>
      <c r="BP53" s="100">
        <v>30</v>
      </c>
      <c r="BQ53" s="100">
        <v>12204</v>
      </c>
      <c r="BR53" s="100">
        <v>27</v>
      </c>
      <c r="BS53" s="100">
        <v>10983.6</v>
      </c>
      <c r="BT53" s="100">
        <v>31</v>
      </c>
      <c r="BU53" s="100">
        <v>12610.800000000001</v>
      </c>
      <c r="BV53" s="100">
        <v>18</v>
      </c>
      <c r="BW53" s="100">
        <v>7322.4000000000005</v>
      </c>
      <c r="BX53" s="100">
        <v>37</v>
      </c>
      <c r="BY53" s="100">
        <v>15051.6</v>
      </c>
      <c r="BZ53" s="100">
        <v>37</v>
      </c>
      <c r="CA53" s="100">
        <v>15051.6</v>
      </c>
      <c r="CB53" s="100">
        <v>25</v>
      </c>
      <c r="CC53" s="100">
        <v>10170</v>
      </c>
      <c r="CD53" s="100">
        <v>26</v>
      </c>
      <c r="CE53" s="100">
        <v>10576.800000000001</v>
      </c>
      <c r="CF53" s="100">
        <v>55</v>
      </c>
      <c r="CG53" s="100">
        <v>22374</v>
      </c>
      <c r="CH53" s="100">
        <v>51</v>
      </c>
      <c r="CI53" s="100">
        <v>20746.8</v>
      </c>
      <c r="CJ53" s="100">
        <v>39</v>
      </c>
      <c r="CK53" s="100">
        <v>15865.2</v>
      </c>
      <c r="CL53" s="100">
        <v>36</v>
      </c>
      <c r="CM53" s="100">
        <v>14644.800000000001</v>
      </c>
      <c r="CN53" s="100">
        <v>13</v>
      </c>
      <c r="CO53" s="100">
        <v>5288.4000000000005</v>
      </c>
      <c r="CP53" s="100">
        <v>18</v>
      </c>
      <c r="CQ53" s="100">
        <v>7322.4000000000005</v>
      </c>
      <c r="CR53" s="100">
        <v>15</v>
      </c>
      <c r="CS53" s="100">
        <v>6102</v>
      </c>
      <c r="CT53" s="100">
        <v>18</v>
      </c>
      <c r="CU53" s="100">
        <v>7322.4000000000005</v>
      </c>
    </row>
    <row r="54" spans="2:99">
      <c r="C54" s="99" t="s">
        <v>220</v>
      </c>
      <c r="D54" s="100">
        <v>44</v>
      </c>
      <c r="E54" s="100">
        <v>14731.2</v>
      </c>
      <c r="F54" s="100">
        <v>47</v>
      </c>
      <c r="G54" s="100">
        <v>15735.6</v>
      </c>
      <c r="H54" s="100">
        <v>51</v>
      </c>
      <c r="I54" s="100">
        <v>17074.8</v>
      </c>
      <c r="J54" s="100">
        <v>50</v>
      </c>
      <c r="K54" s="100">
        <v>16740</v>
      </c>
      <c r="L54" s="100">
        <v>70</v>
      </c>
      <c r="M54" s="100">
        <v>23436</v>
      </c>
      <c r="N54" s="100">
        <v>57</v>
      </c>
      <c r="O54" s="100">
        <v>19083.600000000002</v>
      </c>
      <c r="P54" s="100">
        <v>53</v>
      </c>
      <c r="Q54" s="100">
        <v>17744.400000000001</v>
      </c>
      <c r="R54" s="100">
        <v>72</v>
      </c>
      <c r="S54" s="100">
        <v>24105.600000000002</v>
      </c>
      <c r="T54" s="100">
        <v>6</v>
      </c>
      <c r="U54" s="100">
        <v>2008.8000000000002</v>
      </c>
      <c r="V54" s="100">
        <v>11</v>
      </c>
      <c r="W54" s="100">
        <v>3682.8</v>
      </c>
      <c r="X54" s="100">
        <v>7</v>
      </c>
      <c r="Y54" s="100">
        <v>2343.6</v>
      </c>
      <c r="Z54" s="100">
        <v>11</v>
      </c>
      <c r="AA54" s="100">
        <v>3682.8</v>
      </c>
      <c r="AB54" s="100">
        <v>22</v>
      </c>
      <c r="AC54" s="100">
        <v>7365.6</v>
      </c>
      <c r="AD54" s="100">
        <v>16</v>
      </c>
      <c r="AE54" s="100">
        <v>5356.8</v>
      </c>
      <c r="AF54" s="100">
        <v>18</v>
      </c>
      <c r="AG54" s="100">
        <v>6026.4000000000005</v>
      </c>
      <c r="AH54" s="100">
        <v>19</v>
      </c>
      <c r="AI54" s="100">
        <v>6361.2</v>
      </c>
      <c r="AJ54" s="100">
        <v>32</v>
      </c>
      <c r="AK54" s="100">
        <v>10713.6</v>
      </c>
      <c r="AL54" s="100">
        <v>25</v>
      </c>
      <c r="AM54" s="100">
        <v>8370</v>
      </c>
      <c r="AN54" s="100">
        <v>28</v>
      </c>
      <c r="AO54" s="100">
        <v>9374.4</v>
      </c>
      <c r="AP54" s="100">
        <v>30</v>
      </c>
      <c r="AQ54" s="100">
        <v>10044</v>
      </c>
      <c r="AR54" s="100">
        <v>12</v>
      </c>
      <c r="AS54" s="100">
        <v>4017.6000000000004</v>
      </c>
      <c r="AT54" s="100">
        <v>18</v>
      </c>
      <c r="AU54" s="100">
        <v>6026.4000000000005</v>
      </c>
      <c r="AV54" s="100">
        <v>20</v>
      </c>
      <c r="AW54" s="100">
        <v>6696</v>
      </c>
      <c r="AX54" s="100">
        <v>15</v>
      </c>
      <c r="AY54" s="100">
        <v>5022</v>
      </c>
      <c r="AZ54" s="100">
        <v>50</v>
      </c>
      <c r="BA54" s="100">
        <v>16740</v>
      </c>
      <c r="BB54" s="100">
        <v>57</v>
      </c>
      <c r="BC54" s="100">
        <v>19083.600000000002</v>
      </c>
      <c r="BD54" s="100">
        <v>53</v>
      </c>
      <c r="BE54" s="100">
        <v>17744.400000000001</v>
      </c>
      <c r="BF54" s="100">
        <v>36</v>
      </c>
      <c r="BG54" s="100">
        <v>12052.800000000001</v>
      </c>
      <c r="BH54" s="100">
        <v>16</v>
      </c>
      <c r="BI54" s="100">
        <v>5356.8</v>
      </c>
      <c r="BJ54" s="100">
        <v>17</v>
      </c>
      <c r="BK54" s="100">
        <v>5691.6</v>
      </c>
      <c r="BL54" s="100">
        <v>16</v>
      </c>
      <c r="BM54" s="100">
        <v>5356.8</v>
      </c>
      <c r="BN54" s="100">
        <v>12</v>
      </c>
      <c r="BO54" s="100">
        <v>4017.6000000000004</v>
      </c>
      <c r="BP54" s="100">
        <v>31</v>
      </c>
      <c r="BQ54" s="100">
        <v>10378.800000000001</v>
      </c>
      <c r="BR54" s="100">
        <v>28</v>
      </c>
      <c r="BS54" s="100">
        <v>9374.4</v>
      </c>
      <c r="BT54" s="100">
        <v>32</v>
      </c>
      <c r="BU54" s="100">
        <v>10713.6</v>
      </c>
      <c r="BV54" s="100">
        <v>18</v>
      </c>
      <c r="BW54" s="100">
        <v>6026.4000000000005</v>
      </c>
      <c r="BX54" s="100">
        <v>36</v>
      </c>
      <c r="BY54" s="100">
        <v>12052.800000000001</v>
      </c>
      <c r="BZ54" s="100">
        <v>33</v>
      </c>
      <c r="CA54" s="100">
        <v>11048.4</v>
      </c>
      <c r="CB54" s="100">
        <v>23</v>
      </c>
      <c r="CC54" s="100">
        <v>7700.4000000000005</v>
      </c>
      <c r="CD54" s="100">
        <v>25</v>
      </c>
      <c r="CE54" s="100">
        <v>8370</v>
      </c>
      <c r="CF54" s="100">
        <v>54</v>
      </c>
      <c r="CG54" s="100">
        <v>18079.2</v>
      </c>
      <c r="CH54" s="100">
        <v>50</v>
      </c>
      <c r="CI54" s="100">
        <v>16740</v>
      </c>
      <c r="CJ54" s="100">
        <v>41</v>
      </c>
      <c r="CK54" s="100">
        <v>13726.800000000001</v>
      </c>
      <c r="CL54" s="100">
        <v>37</v>
      </c>
      <c r="CM54" s="100">
        <v>12387.6</v>
      </c>
      <c r="CN54" s="100">
        <v>14</v>
      </c>
      <c r="CO54" s="100">
        <v>4687.2</v>
      </c>
      <c r="CP54" s="100">
        <v>15</v>
      </c>
      <c r="CQ54" s="100">
        <v>5022</v>
      </c>
      <c r="CR54" s="100">
        <v>15</v>
      </c>
      <c r="CS54" s="100">
        <v>5022</v>
      </c>
      <c r="CT54" s="100">
        <v>19</v>
      </c>
      <c r="CU54" s="100">
        <v>6361.2</v>
      </c>
    </row>
    <row r="55" spans="2:99">
      <c r="C55" s="99" t="s">
        <v>221</v>
      </c>
      <c r="D55" s="100">
        <v>42</v>
      </c>
      <c r="E55" s="100">
        <v>27871.200000000001</v>
      </c>
      <c r="F55" s="100">
        <v>44</v>
      </c>
      <c r="G55" s="100">
        <v>29198.400000000001</v>
      </c>
      <c r="H55" s="100">
        <v>52</v>
      </c>
      <c r="I55" s="100">
        <v>34507.200000000004</v>
      </c>
      <c r="J55" s="100">
        <v>54</v>
      </c>
      <c r="K55" s="100">
        <v>35834.400000000001</v>
      </c>
      <c r="L55" s="100">
        <v>67</v>
      </c>
      <c r="M55" s="100">
        <v>44461.200000000004</v>
      </c>
      <c r="N55" s="100">
        <v>52</v>
      </c>
      <c r="O55" s="100">
        <v>34507.200000000004</v>
      </c>
      <c r="P55" s="100">
        <v>49</v>
      </c>
      <c r="Q55" s="100">
        <v>32516.400000000001</v>
      </c>
      <c r="R55" s="100">
        <v>76</v>
      </c>
      <c r="S55" s="100">
        <v>50433.599999999999</v>
      </c>
      <c r="T55" s="100">
        <v>5</v>
      </c>
      <c r="U55" s="100">
        <v>3318</v>
      </c>
      <c r="V55" s="100">
        <v>10</v>
      </c>
      <c r="W55" s="100">
        <v>6636</v>
      </c>
      <c r="X55" s="100">
        <v>6</v>
      </c>
      <c r="Y55" s="100">
        <v>3981.6000000000004</v>
      </c>
      <c r="Z55" s="100">
        <v>10</v>
      </c>
      <c r="AA55" s="100">
        <v>6636</v>
      </c>
      <c r="AB55" s="100">
        <v>25</v>
      </c>
      <c r="AC55" s="100">
        <v>16590</v>
      </c>
      <c r="AD55" s="100">
        <v>18</v>
      </c>
      <c r="AE55" s="100">
        <v>11944.800000000001</v>
      </c>
      <c r="AF55" s="100">
        <v>18</v>
      </c>
      <c r="AG55" s="100">
        <v>11944.800000000001</v>
      </c>
      <c r="AH55" s="100">
        <v>20</v>
      </c>
      <c r="AI55" s="100">
        <v>13272</v>
      </c>
      <c r="AJ55" s="100">
        <v>29</v>
      </c>
      <c r="AK55" s="100">
        <v>19244.400000000001</v>
      </c>
      <c r="AL55" s="100">
        <v>24</v>
      </c>
      <c r="AM55" s="100">
        <v>15926.400000000001</v>
      </c>
      <c r="AN55" s="100">
        <v>26</v>
      </c>
      <c r="AO55" s="100">
        <v>17253.600000000002</v>
      </c>
      <c r="AP55" s="100">
        <v>27</v>
      </c>
      <c r="AQ55" s="100">
        <v>17917.2</v>
      </c>
      <c r="AR55" s="100">
        <v>13</v>
      </c>
      <c r="AS55" s="100">
        <v>8626.8000000000011</v>
      </c>
      <c r="AT55" s="100">
        <v>17</v>
      </c>
      <c r="AU55" s="100">
        <v>11281.2</v>
      </c>
      <c r="AV55" s="100">
        <v>17</v>
      </c>
      <c r="AW55" s="100">
        <v>11281.2</v>
      </c>
      <c r="AX55" s="100">
        <v>14</v>
      </c>
      <c r="AY55" s="100">
        <v>9290.4</v>
      </c>
      <c r="AZ55" s="100">
        <v>55</v>
      </c>
      <c r="BA55" s="100">
        <v>36498</v>
      </c>
      <c r="BB55" s="100">
        <v>51</v>
      </c>
      <c r="BC55" s="100">
        <v>33843.599999999999</v>
      </c>
      <c r="BD55" s="100">
        <v>51</v>
      </c>
      <c r="BE55" s="100">
        <v>33843.599999999999</v>
      </c>
      <c r="BF55" s="100">
        <v>31</v>
      </c>
      <c r="BG55" s="100">
        <v>20571.600000000002</v>
      </c>
      <c r="BH55" s="100">
        <v>16</v>
      </c>
      <c r="BI55" s="100">
        <v>10617.6</v>
      </c>
      <c r="BJ55" s="100">
        <v>18</v>
      </c>
      <c r="BK55" s="100">
        <v>11944.800000000001</v>
      </c>
      <c r="BL55" s="100">
        <v>15</v>
      </c>
      <c r="BM55" s="100">
        <v>9954</v>
      </c>
      <c r="BN55" s="100">
        <v>13</v>
      </c>
      <c r="BO55" s="100">
        <v>8626.8000000000011</v>
      </c>
      <c r="BP55" s="100">
        <v>28</v>
      </c>
      <c r="BQ55" s="100">
        <v>18580.8</v>
      </c>
      <c r="BR55" s="100">
        <v>24</v>
      </c>
      <c r="BS55" s="100">
        <v>15926.400000000001</v>
      </c>
      <c r="BT55" s="100">
        <v>28</v>
      </c>
      <c r="BU55" s="100">
        <v>18580.8</v>
      </c>
      <c r="BV55" s="100">
        <v>16</v>
      </c>
      <c r="BW55" s="100">
        <v>10617.6</v>
      </c>
      <c r="BX55" s="100">
        <v>34</v>
      </c>
      <c r="BY55" s="100">
        <v>22562.400000000001</v>
      </c>
      <c r="BZ55" s="100">
        <v>34</v>
      </c>
      <c r="CA55" s="100">
        <v>22562.400000000001</v>
      </c>
      <c r="CB55" s="100">
        <v>22</v>
      </c>
      <c r="CC55" s="100">
        <v>14599.2</v>
      </c>
      <c r="CD55" s="100">
        <v>22</v>
      </c>
      <c r="CE55" s="100">
        <v>14599.2</v>
      </c>
      <c r="CF55" s="100">
        <v>53</v>
      </c>
      <c r="CG55" s="100">
        <v>35170.800000000003</v>
      </c>
      <c r="CH55" s="100">
        <v>49</v>
      </c>
      <c r="CI55" s="100">
        <v>32516.400000000001</v>
      </c>
      <c r="CJ55" s="100">
        <v>42</v>
      </c>
      <c r="CK55" s="100">
        <v>27871.200000000001</v>
      </c>
      <c r="CL55" s="100">
        <v>36</v>
      </c>
      <c r="CM55" s="100">
        <v>23889.600000000002</v>
      </c>
      <c r="CN55" s="100">
        <v>15</v>
      </c>
      <c r="CO55" s="100">
        <v>9954</v>
      </c>
      <c r="CP55" s="100">
        <v>15</v>
      </c>
      <c r="CQ55" s="100">
        <v>9954</v>
      </c>
      <c r="CR55" s="100">
        <v>15</v>
      </c>
      <c r="CS55" s="100">
        <v>9954</v>
      </c>
      <c r="CT55" s="100">
        <v>17</v>
      </c>
      <c r="CU55" s="100">
        <v>11281.2</v>
      </c>
    </row>
    <row r="56" spans="2:99">
      <c r="C56" s="99" t="s">
        <v>222</v>
      </c>
      <c r="D56" s="100">
        <v>0</v>
      </c>
      <c r="E56" s="100">
        <v>0</v>
      </c>
      <c r="F56" s="100">
        <v>27.931497343713943</v>
      </c>
      <c r="G56" s="100">
        <v>32143.567143146003</v>
      </c>
      <c r="H56" s="100">
        <v>13.788010425716768</v>
      </c>
      <c r="I56" s="100">
        <v>15867.242397914857</v>
      </c>
      <c r="J56" s="100">
        <v>31.785258307960405</v>
      </c>
      <c r="K56" s="100">
        <v>36578.475260800835</v>
      </c>
      <c r="L56" s="100">
        <v>19.451959608285094</v>
      </c>
      <c r="M56" s="100">
        <v>22385.315117214486</v>
      </c>
      <c r="N56" s="100">
        <v>0</v>
      </c>
      <c r="O56" s="100">
        <v>0</v>
      </c>
      <c r="P56" s="100">
        <v>29.739537470224118</v>
      </c>
      <c r="Q56" s="100">
        <v>34224.259720733913</v>
      </c>
      <c r="R56" s="100">
        <v>0</v>
      </c>
      <c r="S56" s="100">
        <v>0</v>
      </c>
      <c r="T56" s="100">
        <v>4.14171547649181</v>
      </c>
      <c r="U56" s="100">
        <v>4766.2861703467752</v>
      </c>
      <c r="V56" s="100">
        <v>4.283693969809355</v>
      </c>
      <c r="W56" s="100">
        <v>4929.6750204566051</v>
      </c>
      <c r="X56" s="100">
        <v>2.8156554998982948</v>
      </c>
      <c r="Y56" s="100">
        <v>3240.2563492829577</v>
      </c>
      <c r="Z56" s="100">
        <v>5.5153235096788791</v>
      </c>
      <c r="AA56" s="100">
        <v>6347.034294938454</v>
      </c>
      <c r="AB56" s="100">
        <v>9.348883410133185</v>
      </c>
      <c r="AC56" s="100">
        <v>10758.695028381269</v>
      </c>
      <c r="AD56" s="100">
        <v>0</v>
      </c>
      <c r="AE56" s="100">
        <v>0</v>
      </c>
      <c r="AF56" s="100">
        <v>13.344474578719607</v>
      </c>
      <c r="AG56" s="100">
        <v>15356.821345190523</v>
      </c>
      <c r="AH56" s="100">
        <v>6.7408953974597434</v>
      </c>
      <c r="AI56" s="100">
        <v>7757.4224233966725</v>
      </c>
      <c r="AJ56" s="100">
        <v>14.059959036614218</v>
      </c>
      <c r="AK56" s="100">
        <v>16180.200859335642</v>
      </c>
      <c r="AL56" s="100">
        <v>15.301404815773825</v>
      </c>
      <c r="AM56" s="100">
        <v>17608.856661992519</v>
      </c>
      <c r="AN56" s="100">
        <v>13.382522107073399</v>
      </c>
      <c r="AO56" s="100">
        <v>15400.606440820067</v>
      </c>
      <c r="AP56" s="100">
        <v>12.773000478558428</v>
      </c>
      <c r="AQ56" s="100">
        <v>14699.168950725039</v>
      </c>
      <c r="AR56" s="100">
        <v>4.7582791040892305</v>
      </c>
      <c r="AS56" s="100">
        <v>5475.8275929858864</v>
      </c>
      <c r="AT56" s="100">
        <v>0</v>
      </c>
      <c r="AU56" s="100">
        <v>0</v>
      </c>
      <c r="AV56" s="100">
        <v>17.631741943372077</v>
      </c>
      <c r="AW56" s="100">
        <v>20290.608628432587</v>
      </c>
      <c r="AX56" s="100">
        <v>0</v>
      </c>
      <c r="AY56" s="100">
        <v>0</v>
      </c>
      <c r="AZ56" s="100">
        <v>23.724996578545539</v>
      </c>
      <c r="BA56" s="100">
        <v>27302.726062590205</v>
      </c>
      <c r="BB56" s="100">
        <v>55</v>
      </c>
      <c r="BC56" s="100">
        <v>63294</v>
      </c>
      <c r="BD56" s="100">
        <v>32.724745369789083</v>
      </c>
      <c r="BE56" s="100">
        <v>37659.636971553278</v>
      </c>
      <c r="BF56" s="100">
        <v>0</v>
      </c>
      <c r="BG56" s="100">
        <v>0</v>
      </c>
      <c r="BH56" s="100">
        <v>6.0252898082642607</v>
      </c>
      <c r="BI56" s="100">
        <v>6933.9035113505106</v>
      </c>
      <c r="BJ56" s="100">
        <v>14.984673381328829</v>
      </c>
      <c r="BK56" s="100">
        <v>17244.362127233217</v>
      </c>
      <c r="BL56" s="100">
        <v>7.2894192386255856</v>
      </c>
      <c r="BM56" s="100">
        <v>8388.6636598103232</v>
      </c>
      <c r="BN56" s="100">
        <v>5.2407589297308128</v>
      </c>
      <c r="BO56" s="100">
        <v>6031.0653763342189</v>
      </c>
      <c r="BP56" s="100">
        <v>13.576745366841447</v>
      </c>
      <c r="BQ56" s="100">
        <v>15624.118568161137</v>
      </c>
      <c r="BR56" s="100">
        <v>0</v>
      </c>
      <c r="BS56" s="100">
        <v>0</v>
      </c>
      <c r="BT56" s="100">
        <v>19.589136972017076</v>
      </c>
      <c r="BU56" s="100">
        <v>22543.178827397252</v>
      </c>
      <c r="BV56" s="100">
        <v>0</v>
      </c>
      <c r="BW56" s="100">
        <v>0</v>
      </c>
      <c r="BX56" s="100">
        <v>31.105711406204009</v>
      </c>
      <c r="BY56" s="100">
        <v>35796.452686259574</v>
      </c>
      <c r="BZ56" s="100">
        <v>0</v>
      </c>
      <c r="CA56" s="100">
        <v>0</v>
      </c>
      <c r="CB56" s="100">
        <v>18.760971766972016</v>
      </c>
      <c r="CC56" s="100">
        <v>21590.126309431394</v>
      </c>
      <c r="CD56" s="100">
        <v>9.7282332749034701</v>
      </c>
      <c r="CE56" s="100">
        <v>11195.250852758913</v>
      </c>
      <c r="CF56" s="100">
        <v>20.292361552738551</v>
      </c>
      <c r="CG56" s="100">
        <v>23352.449674891523</v>
      </c>
      <c r="CH56" s="100">
        <v>19.179024879510596</v>
      </c>
      <c r="CI56" s="100">
        <v>22071.221831340794</v>
      </c>
      <c r="CJ56" s="100">
        <v>20.29288872291372</v>
      </c>
      <c r="CK56" s="100">
        <v>23353.056342329106</v>
      </c>
      <c r="CL56" s="100">
        <v>17.05449029414288</v>
      </c>
      <c r="CM56" s="100">
        <v>19626.307430499626</v>
      </c>
      <c r="CN56" s="100">
        <v>8.2410661647987773</v>
      </c>
      <c r="CO56" s="100">
        <v>9483.8189424504326</v>
      </c>
      <c r="CP56" s="100">
        <v>9.9401171435803448</v>
      </c>
      <c r="CQ56" s="100">
        <v>11439.08680883226</v>
      </c>
      <c r="CR56" s="100">
        <v>8.6664165320515547</v>
      </c>
      <c r="CS56" s="100">
        <v>9973.3121450849285</v>
      </c>
      <c r="CT56" s="100">
        <v>0</v>
      </c>
      <c r="CU56" s="100">
        <v>0</v>
      </c>
    </row>
    <row r="57" spans="2:99">
      <c r="C57" s="99" t="s">
        <v>223</v>
      </c>
      <c r="D57" s="100">
        <v>40</v>
      </c>
      <c r="E57" s="100">
        <v>56448</v>
      </c>
      <c r="F57" s="100">
        <v>39</v>
      </c>
      <c r="G57" s="100">
        <v>55036.800000000003</v>
      </c>
      <c r="H57" s="100">
        <v>40</v>
      </c>
      <c r="I57" s="100">
        <v>56448</v>
      </c>
      <c r="J57" s="100">
        <v>50</v>
      </c>
      <c r="K57" s="100">
        <v>70560</v>
      </c>
      <c r="L57" s="100">
        <v>58</v>
      </c>
      <c r="M57" s="100">
        <v>81849.600000000006</v>
      </c>
      <c r="N57" s="100">
        <v>51</v>
      </c>
      <c r="O57" s="100">
        <v>71971.199999999997</v>
      </c>
      <c r="P57" s="100">
        <v>43</v>
      </c>
      <c r="Q57" s="100">
        <v>60681.599999999999</v>
      </c>
      <c r="R57" s="100">
        <v>59</v>
      </c>
      <c r="S57" s="100">
        <v>83260.800000000003</v>
      </c>
      <c r="T57" s="100">
        <v>5</v>
      </c>
      <c r="U57" s="100">
        <v>7056</v>
      </c>
      <c r="V57" s="100">
        <v>10</v>
      </c>
      <c r="W57" s="100">
        <v>14112</v>
      </c>
      <c r="X57" s="100">
        <v>6</v>
      </c>
      <c r="Y57" s="100">
        <v>8467.2000000000007</v>
      </c>
      <c r="Z57" s="100">
        <v>10</v>
      </c>
      <c r="AA57" s="100">
        <v>14112</v>
      </c>
      <c r="AB57" s="100">
        <v>24</v>
      </c>
      <c r="AC57" s="100">
        <v>33868.800000000003</v>
      </c>
      <c r="AD57" s="100">
        <v>16</v>
      </c>
      <c r="AE57" s="100">
        <v>22579.200000000001</v>
      </c>
      <c r="AF57" s="100">
        <v>17</v>
      </c>
      <c r="AG57" s="100">
        <v>23990.400000000001</v>
      </c>
      <c r="AH57" s="100">
        <v>19</v>
      </c>
      <c r="AI57" s="100">
        <v>26812.799999999999</v>
      </c>
      <c r="AJ57" s="100">
        <v>29</v>
      </c>
      <c r="AK57" s="100">
        <v>40924.800000000003</v>
      </c>
      <c r="AL57" s="100">
        <v>25</v>
      </c>
      <c r="AM57" s="100">
        <v>35280</v>
      </c>
      <c r="AN57" s="100">
        <v>25</v>
      </c>
      <c r="AO57" s="100">
        <v>35280</v>
      </c>
      <c r="AP57" s="100">
        <v>27</v>
      </c>
      <c r="AQ57" s="100">
        <v>38102.400000000001</v>
      </c>
      <c r="AR57" s="100">
        <v>12</v>
      </c>
      <c r="AS57" s="100">
        <v>16934.400000000001</v>
      </c>
      <c r="AT57" s="100">
        <v>16</v>
      </c>
      <c r="AU57" s="100">
        <v>22579.200000000001</v>
      </c>
      <c r="AV57" s="100">
        <v>15</v>
      </c>
      <c r="AW57" s="100">
        <v>21168</v>
      </c>
      <c r="AX57" s="100">
        <v>14</v>
      </c>
      <c r="AY57" s="100">
        <v>19756.8</v>
      </c>
      <c r="AZ57" s="100">
        <v>53</v>
      </c>
      <c r="BA57" s="100">
        <v>74793.600000000006</v>
      </c>
      <c r="BB57" s="100">
        <v>47</v>
      </c>
      <c r="BC57" s="100">
        <v>66326.400000000009</v>
      </c>
      <c r="BD57" s="100">
        <v>40</v>
      </c>
      <c r="BE57" s="100">
        <v>56448</v>
      </c>
      <c r="BF57" s="100">
        <v>29</v>
      </c>
      <c r="BG57" s="100">
        <v>40924.800000000003</v>
      </c>
      <c r="BH57" s="100">
        <v>14</v>
      </c>
      <c r="BI57" s="100">
        <v>19756.8</v>
      </c>
      <c r="BJ57" s="100">
        <v>15</v>
      </c>
      <c r="BK57" s="100">
        <v>21168</v>
      </c>
      <c r="BL57" s="100">
        <v>14</v>
      </c>
      <c r="BM57" s="100">
        <v>19756.8</v>
      </c>
      <c r="BN57" s="100">
        <v>10</v>
      </c>
      <c r="BO57" s="100">
        <v>14112</v>
      </c>
      <c r="BP57" s="100">
        <v>24</v>
      </c>
      <c r="BQ57" s="100">
        <v>33868.800000000003</v>
      </c>
      <c r="BR57" s="100">
        <v>22</v>
      </c>
      <c r="BS57" s="100">
        <v>31046.400000000001</v>
      </c>
      <c r="BT57" s="100">
        <v>28</v>
      </c>
      <c r="BU57" s="100">
        <v>39513.599999999999</v>
      </c>
      <c r="BV57" s="100">
        <v>14</v>
      </c>
      <c r="BW57" s="100">
        <v>19756.8</v>
      </c>
      <c r="BX57" s="100">
        <v>31</v>
      </c>
      <c r="BY57" s="100">
        <v>43747.200000000004</v>
      </c>
      <c r="BZ57" s="100">
        <v>30</v>
      </c>
      <c r="CA57" s="100">
        <v>42336</v>
      </c>
      <c r="CB57" s="100">
        <v>19</v>
      </c>
      <c r="CC57" s="100">
        <v>26812.799999999999</v>
      </c>
      <c r="CD57" s="100">
        <v>21</v>
      </c>
      <c r="CE57" s="100">
        <v>29635.200000000001</v>
      </c>
      <c r="CF57" s="100">
        <v>45</v>
      </c>
      <c r="CG57" s="100">
        <v>63504</v>
      </c>
      <c r="CH57" s="100">
        <v>43</v>
      </c>
      <c r="CI57" s="100">
        <v>60681.599999999999</v>
      </c>
      <c r="CJ57" s="100">
        <v>33</v>
      </c>
      <c r="CK57" s="100">
        <v>46569.599999999999</v>
      </c>
      <c r="CL57" s="100">
        <v>33</v>
      </c>
      <c r="CM57" s="100">
        <v>46569.599999999999</v>
      </c>
      <c r="CN57" s="100">
        <v>14</v>
      </c>
      <c r="CO57" s="100">
        <v>19756.8</v>
      </c>
      <c r="CP57" s="100">
        <v>16</v>
      </c>
      <c r="CQ57" s="100">
        <v>22579.200000000001</v>
      </c>
      <c r="CR57" s="100">
        <v>13</v>
      </c>
      <c r="CS57" s="100">
        <v>18345.600000000002</v>
      </c>
      <c r="CT57" s="100">
        <v>18</v>
      </c>
      <c r="CU57" s="100">
        <v>25401.600000000002</v>
      </c>
    </row>
    <row r="58" spans="2:99">
      <c r="C58" s="99" t="s">
        <v>224</v>
      </c>
      <c r="D58" s="100">
        <v>0</v>
      </c>
      <c r="E58" s="100">
        <v>0</v>
      </c>
      <c r="F58" s="100">
        <v>24.36577427855897</v>
      </c>
      <c r="G58" s="100">
        <v>28683.389480719619</v>
      </c>
      <c r="H58" s="100">
        <v>11.989574283231972</v>
      </c>
      <c r="I58" s="100">
        <v>14114.126846220679</v>
      </c>
      <c r="J58" s="100">
        <v>31.785258307960405</v>
      </c>
      <c r="K58" s="100">
        <v>37417.606080130987</v>
      </c>
      <c r="L58" s="100">
        <v>18.844085870526186</v>
      </c>
      <c r="M58" s="100">
        <v>22183.257886783427</v>
      </c>
      <c r="N58" s="100">
        <v>0</v>
      </c>
      <c r="O58" s="100">
        <v>0</v>
      </c>
      <c r="P58" s="100">
        <v>27.153490733682894</v>
      </c>
      <c r="Q58" s="100">
        <v>31965.089291691504</v>
      </c>
      <c r="R58" s="100">
        <v>0</v>
      </c>
      <c r="S58" s="100">
        <v>0</v>
      </c>
      <c r="T58" s="100">
        <v>4.14171547649181</v>
      </c>
      <c r="U58" s="100">
        <v>4875.6274589261593</v>
      </c>
      <c r="V58" s="100">
        <v>3.8553245728284198</v>
      </c>
      <c r="W58" s="100">
        <v>4538.4880871336163</v>
      </c>
      <c r="X58" s="100">
        <v>2.8156554998982948</v>
      </c>
      <c r="Y58" s="100">
        <v>3314.5896544802727</v>
      </c>
      <c r="Z58" s="100">
        <v>4.412258807743104</v>
      </c>
      <c r="AA58" s="100">
        <v>5194.111068475182</v>
      </c>
      <c r="AB58" s="100">
        <v>9.7553566018781073</v>
      </c>
      <c r="AC58" s="100">
        <v>11484.005791730908</v>
      </c>
      <c r="AD58" s="100">
        <v>0</v>
      </c>
      <c r="AE58" s="100">
        <v>0</v>
      </c>
      <c r="AF58" s="100">
        <v>12.677250849783627</v>
      </c>
      <c r="AG58" s="100">
        <v>14923.659700365286</v>
      </c>
      <c r="AH58" s="100">
        <v>7.1374186561338462</v>
      </c>
      <c r="AI58" s="100">
        <v>8402.1692420007639</v>
      </c>
      <c r="AJ58" s="100">
        <v>15.5663832191086</v>
      </c>
      <c r="AK58" s="100">
        <v>18324.746325534645</v>
      </c>
      <c r="AL58" s="100">
        <v>16.576521883754978</v>
      </c>
      <c r="AM58" s="100">
        <v>19513.881561556362</v>
      </c>
      <c r="AN58" s="100">
        <v>15.207411485310679</v>
      </c>
      <c r="AO58" s="100">
        <v>17902.164800507733</v>
      </c>
      <c r="AP58" s="100">
        <v>13.213448770922513</v>
      </c>
      <c r="AQ58" s="100">
        <v>15554.871893129983</v>
      </c>
      <c r="AR58" s="100">
        <v>5.1548023627633333</v>
      </c>
      <c r="AS58" s="100">
        <v>6068.2333414449959</v>
      </c>
      <c r="AT58" s="100">
        <v>0</v>
      </c>
      <c r="AU58" s="100">
        <v>0</v>
      </c>
      <c r="AV58" s="100">
        <v>18.611283162448302</v>
      </c>
      <c r="AW58" s="100">
        <v>21909.202538834143</v>
      </c>
      <c r="AX58" s="100">
        <v>0</v>
      </c>
      <c r="AY58" s="100">
        <v>0</v>
      </c>
      <c r="AZ58" s="100">
        <v>27.85108294003172</v>
      </c>
      <c r="BA58" s="100">
        <v>32786.294837005342</v>
      </c>
      <c r="BB58" s="100">
        <v>51</v>
      </c>
      <c r="BC58" s="100">
        <v>60037.200000000004</v>
      </c>
      <c r="BD58" s="100">
        <v>29.749768517990073</v>
      </c>
      <c r="BE58" s="100">
        <v>35021.427499377918</v>
      </c>
      <c r="BF58" s="100">
        <v>0</v>
      </c>
      <c r="BG58" s="100">
        <v>0</v>
      </c>
      <c r="BH58" s="100">
        <v>6.0252898082642607</v>
      </c>
      <c r="BI58" s="100">
        <v>7092.971162288688</v>
      </c>
      <c r="BJ58" s="100">
        <v>14.984673381328829</v>
      </c>
      <c r="BK58" s="100">
        <v>17639.957504500297</v>
      </c>
      <c r="BL58" s="100">
        <v>6.3782418337973876</v>
      </c>
      <c r="BM58" s="100">
        <v>7508.4662867462848</v>
      </c>
      <c r="BN58" s="100">
        <v>5.7171915597063423</v>
      </c>
      <c r="BO58" s="100">
        <v>6730.2779040863061</v>
      </c>
      <c r="BP58" s="100">
        <v>12.122094077537005</v>
      </c>
      <c r="BQ58" s="100">
        <v>14270.129148076563</v>
      </c>
      <c r="BR58" s="100">
        <v>0</v>
      </c>
      <c r="BS58" s="100">
        <v>0</v>
      </c>
      <c r="BT58" s="100">
        <v>19.589136972017076</v>
      </c>
      <c r="BU58" s="100">
        <v>23060.332043458504</v>
      </c>
      <c r="BV58" s="100">
        <v>0</v>
      </c>
      <c r="BW58" s="100">
        <v>0</v>
      </c>
      <c r="BX58" s="100">
        <v>34.876100667562071</v>
      </c>
      <c r="BY58" s="100">
        <v>41056.145705854069</v>
      </c>
      <c r="BZ58" s="100">
        <v>0</v>
      </c>
      <c r="CA58" s="100">
        <v>0</v>
      </c>
      <c r="CB58" s="100">
        <v>17.197557453057684</v>
      </c>
      <c r="CC58" s="100">
        <v>20244.964633739506</v>
      </c>
      <c r="CD58" s="100">
        <v>8.917547168661514</v>
      </c>
      <c r="CE58" s="100">
        <v>10497.736526948334</v>
      </c>
      <c r="CF58" s="100">
        <v>22.019371046588642</v>
      </c>
      <c r="CG58" s="100">
        <v>25921.20359604415</v>
      </c>
      <c r="CH58" s="100">
        <v>18.345154232575354</v>
      </c>
      <c r="CI58" s="100">
        <v>21595.915562587707</v>
      </c>
      <c r="CJ58" s="100">
        <v>19.224841948023524</v>
      </c>
      <c r="CK58" s="100">
        <v>22631.483941213293</v>
      </c>
      <c r="CL58" s="100">
        <v>16.504345445944722</v>
      </c>
      <c r="CM58" s="100">
        <v>19428.915458966127</v>
      </c>
      <c r="CN58" s="100">
        <v>8.2410661647987773</v>
      </c>
      <c r="CO58" s="100">
        <v>9701.383089201121</v>
      </c>
      <c r="CP58" s="100">
        <v>11.265466096057724</v>
      </c>
      <c r="CQ58" s="100">
        <v>13261.706688279153</v>
      </c>
      <c r="CR58" s="100">
        <v>8.6664165320515547</v>
      </c>
      <c r="CS58" s="100">
        <v>10202.105541531091</v>
      </c>
      <c r="CT58" s="100">
        <v>0</v>
      </c>
      <c r="CU58" s="100">
        <v>0</v>
      </c>
    </row>
    <row r="59" spans="2:99">
      <c r="C59" s="99" t="s">
        <v>225</v>
      </c>
      <c r="D59" s="100">
        <v>49</v>
      </c>
      <c r="E59" s="100">
        <v>14876.399999999998</v>
      </c>
      <c r="F59" s="100">
        <v>49</v>
      </c>
      <c r="G59" s="100">
        <v>14876.399999999998</v>
      </c>
      <c r="H59" s="100">
        <v>52</v>
      </c>
      <c r="I59" s="100">
        <v>15787.199999999999</v>
      </c>
      <c r="J59" s="100">
        <v>50</v>
      </c>
      <c r="K59" s="100">
        <v>15179.999999999998</v>
      </c>
      <c r="L59" s="100">
        <v>66</v>
      </c>
      <c r="M59" s="100">
        <v>20037.599999999999</v>
      </c>
      <c r="N59" s="100">
        <v>57</v>
      </c>
      <c r="O59" s="100">
        <v>17305.199999999997</v>
      </c>
      <c r="P59" s="100">
        <v>46</v>
      </c>
      <c r="Q59" s="100">
        <v>13965.599999999999</v>
      </c>
      <c r="R59" s="100">
        <v>79</v>
      </c>
      <c r="S59" s="100">
        <v>23984.399999999998</v>
      </c>
      <c r="T59" s="100">
        <v>5</v>
      </c>
      <c r="U59" s="100">
        <v>1517.9999999999998</v>
      </c>
      <c r="V59" s="100">
        <v>9</v>
      </c>
      <c r="W59" s="100">
        <v>2732.3999999999996</v>
      </c>
      <c r="X59" s="100">
        <v>6</v>
      </c>
      <c r="Y59" s="100">
        <v>1821.6</v>
      </c>
      <c r="Z59" s="100">
        <v>10</v>
      </c>
      <c r="AA59" s="100">
        <v>3035.9999999999995</v>
      </c>
      <c r="AB59" s="100">
        <v>24</v>
      </c>
      <c r="AC59" s="100">
        <v>7286.4</v>
      </c>
      <c r="AD59" s="100">
        <v>18</v>
      </c>
      <c r="AE59" s="100">
        <v>5464.7999999999993</v>
      </c>
      <c r="AF59" s="100">
        <v>19</v>
      </c>
      <c r="AG59" s="100">
        <v>5768.4</v>
      </c>
      <c r="AH59" s="100">
        <v>20</v>
      </c>
      <c r="AI59" s="100">
        <v>6071.9999999999991</v>
      </c>
      <c r="AJ59" s="100">
        <v>30</v>
      </c>
      <c r="AK59" s="100">
        <v>9107.9999999999982</v>
      </c>
      <c r="AL59" s="100">
        <v>28</v>
      </c>
      <c r="AM59" s="100">
        <v>8500.7999999999993</v>
      </c>
      <c r="AN59" s="100">
        <v>28</v>
      </c>
      <c r="AO59" s="100">
        <v>8500.7999999999993</v>
      </c>
      <c r="AP59" s="100">
        <v>30</v>
      </c>
      <c r="AQ59" s="100">
        <v>9107.9999999999982</v>
      </c>
      <c r="AR59" s="100">
        <v>13</v>
      </c>
      <c r="AS59" s="100">
        <v>3946.7999999999997</v>
      </c>
      <c r="AT59" s="100">
        <v>21</v>
      </c>
      <c r="AU59" s="100">
        <v>6375.5999999999995</v>
      </c>
      <c r="AV59" s="100">
        <v>20</v>
      </c>
      <c r="AW59" s="100">
        <v>6071.9999999999991</v>
      </c>
      <c r="AX59" s="100">
        <v>15</v>
      </c>
      <c r="AY59" s="100">
        <v>4553.9999999999991</v>
      </c>
      <c r="AZ59" s="100">
        <v>52</v>
      </c>
      <c r="BA59" s="100">
        <v>15787.199999999999</v>
      </c>
      <c r="BB59" s="100">
        <v>55</v>
      </c>
      <c r="BC59" s="100">
        <v>16697.999999999996</v>
      </c>
      <c r="BD59" s="100">
        <v>49</v>
      </c>
      <c r="BE59" s="100">
        <v>14876.399999999998</v>
      </c>
      <c r="BF59" s="100">
        <v>32</v>
      </c>
      <c r="BG59" s="100">
        <v>9715.1999999999989</v>
      </c>
      <c r="BH59" s="100">
        <v>16</v>
      </c>
      <c r="BI59" s="100">
        <v>4857.5999999999995</v>
      </c>
      <c r="BJ59" s="100">
        <v>18</v>
      </c>
      <c r="BK59" s="100">
        <v>5464.7999999999993</v>
      </c>
      <c r="BL59" s="100">
        <v>18</v>
      </c>
      <c r="BM59" s="100">
        <v>5464.7999999999993</v>
      </c>
      <c r="BN59" s="100">
        <v>12</v>
      </c>
      <c r="BO59" s="100">
        <v>3643.2</v>
      </c>
      <c r="BP59" s="100">
        <v>30</v>
      </c>
      <c r="BQ59" s="100">
        <v>9107.9999999999982</v>
      </c>
      <c r="BR59" s="100">
        <v>25</v>
      </c>
      <c r="BS59" s="100">
        <v>7589.9999999999991</v>
      </c>
      <c r="BT59" s="100">
        <v>31</v>
      </c>
      <c r="BU59" s="100">
        <v>9411.5999999999985</v>
      </c>
      <c r="BV59" s="100">
        <v>17</v>
      </c>
      <c r="BW59" s="100">
        <v>5161.2</v>
      </c>
      <c r="BX59" s="100">
        <v>36</v>
      </c>
      <c r="BY59" s="100">
        <v>10929.599999999999</v>
      </c>
      <c r="BZ59" s="100">
        <v>38</v>
      </c>
      <c r="CA59" s="100">
        <v>11536.8</v>
      </c>
      <c r="CB59" s="100">
        <v>24</v>
      </c>
      <c r="CC59" s="100">
        <v>7286.4</v>
      </c>
      <c r="CD59" s="100">
        <v>26</v>
      </c>
      <c r="CE59" s="100">
        <v>7893.5999999999995</v>
      </c>
      <c r="CF59" s="100">
        <v>58</v>
      </c>
      <c r="CG59" s="100">
        <v>17608.8</v>
      </c>
      <c r="CH59" s="100">
        <v>51</v>
      </c>
      <c r="CI59" s="100">
        <v>15483.599999999999</v>
      </c>
      <c r="CJ59" s="100">
        <v>45</v>
      </c>
      <c r="CK59" s="100">
        <v>13661.999999999998</v>
      </c>
      <c r="CL59" s="100">
        <v>38</v>
      </c>
      <c r="CM59" s="100">
        <v>11536.8</v>
      </c>
      <c r="CN59" s="100">
        <v>16</v>
      </c>
      <c r="CO59" s="100">
        <v>4857.5999999999995</v>
      </c>
      <c r="CP59" s="100">
        <v>16</v>
      </c>
      <c r="CQ59" s="100">
        <v>4857.5999999999995</v>
      </c>
      <c r="CR59" s="100">
        <v>16</v>
      </c>
      <c r="CS59" s="100">
        <v>4857.5999999999995</v>
      </c>
      <c r="CT59" s="100">
        <v>19</v>
      </c>
      <c r="CU59" s="100">
        <v>5768.4</v>
      </c>
    </row>
    <row r="60" spans="2:99">
      <c r="C60" s="99" t="s">
        <v>226</v>
      </c>
      <c r="D60" s="100">
        <v>47</v>
      </c>
      <c r="E60" s="100">
        <v>30625.200000000001</v>
      </c>
      <c r="F60" s="100">
        <v>51</v>
      </c>
      <c r="G60" s="100">
        <v>33231.599999999999</v>
      </c>
      <c r="H60" s="100">
        <v>45</v>
      </c>
      <c r="I60" s="100">
        <v>29322</v>
      </c>
      <c r="J60" s="100">
        <v>48</v>
      </c>
      <c r="K60" s="100">
        <v>31276.800000000003</v>
      </c>
      <c r="L60" s="100">
        <v>60</v>
      </c>
      <c r="M60" s="100">
        <v>39096</v>
      </c>
      <c r="N60" s="100">
        <v>61</v>
      </c>
      <c r="O60" s="100">
        <v>39747.599999999999</v>
      </c>
      <c r="P60" s="100">
        <v>46</v>
      </c>
      <c r="Q60" s="100">
        <v>29973.600000000002</v>
      </c>
      <c r="R60" s="100">
        <v>72</v>
      </c>
      <c r="S60" s="100">
        <v>46915.200000000004</v>
      </c>
      <c r="T60" s="100">
        <v>5</v>
      </c>
      <c r="U60" s="100">
        <v>3258</v>
      </c>
      <c r="V60" s="100">
        <v>10</v>
      </c>
      <c r="W60" s="100">
        <v>6516</v>
      </c>
      <c r="X60" s="100">
        <v>6</v>
      </c>
      <c r="Y60" s="100">
        <v>3909.6000000000004</v>
      </c>
      <c r="Z60" s="100">
        <v>10</v>
      </c>
      <c r="AA60" s="100">
        <v>6516</v>
      </c>
      <c r="AB60" s="100">
        <v>25</v>
      </c>
      <c r="AC60" s="100">
        <v>16290</v>
      </c>
      <c r="AD60" s="100">
        <v>17</v>
      </c>
      <c r="AE60" s="100">
        <v>11077.2</v>
      </c>
      <c r="AF60" s="100">
        <v>20</v>
      </c>
      <c r="AG60" s="100">
        <v>13032</v>
      </c>
      <c r="AH60" s="100">
        <v>20</v>
      </c>
      <c r="AI60" s="100">
        <v>13032</v>
      </c>
      <c r="AJ60" s="100">
        <v>34</v>
      </c>
      <c r="AK60" s="100">
        <v>22154.400000000001</v>
      </c>
      <c r="AL60" s="100">
        <v>27</v>
      </c>
      <c r="AM60" s="100">
        <v>17593.2</v>
      </c>
      <c r="AN60" s="100">
        <v>27</v>
      </c>
      <c r="AO60" s="100">
        <v>17593.2</v>
      </c>
      <c r="AP60" s="100">
        <v>27</v>
      </c>
      <c r="AQ60" s="100">
        <v>17593.2</v>
      </c>
      <c r="AR60" s="100">
        <v>13</v>
      </c>
      <c r="AS60" s="100">
        <v>8470.8000000000011</v>
      </c>
      <c r="AT60" s="100">
        <v>18</v>
      </c>
      <c r="AU60" s="100">
        <v>11728.800000000001</v>
      </c>
      <c r="AV60" s="100">
        <v>17</v>
      </c>
      <c r="AW60" s="100">
        <v>11077.2</v>
      </c>
      <c r="AX60" s="100">
        <v>16</v>
      </c>
      <c r="AY60" s="100">
        <v>10425.6</v>
      </c>
      <c r="AZ60" s="100">
        <v>56</v>
      </c>
      <c r="BA60" s="100">
        <v>36489.599999999999</v>
      </c>
      <c r="BB60" s="100">
        <v>59</v>
      </c>
      <c r="BC60" s="100">
        <v>38444.400000000001</v>
      </c>
      <c r="BD60" s="100">
        <v>44</v>
      </c>
      <c r="BE60" s="100">
        <v>28670.400000000001</v>
      </c>
      <c r="BF60" s="100">
        <v>33</v>
      </c>
      <c r="BG60" s="100">
        <v>21502.799999999999</v>
      </c>
      <c r="BH60" s="100">
        <v>17</v>
      </c>
      <c r="BI60" s="100">
        <v>11077.2</v>
      </c>
      <c r="BJ60" s="100">
        <v>17</v>
      </c>
      <c r="BK60" s="100">
        <v>11077.2</v>
      </c>
      <c r="BL60" s="100">
        <v>16</v>
      </c>
      <c r="BM60" s="100">
        <v>10425.6</v>
      </c>
      <c r="BN60" s="100">
        <v>10</v>
      </c>
      <c r="BO60" s="100">
        <v>6516</v>
      </c>
      <c r="BP60" s="100">
        <v>27</v>
      </c>
      <c r="BQ60" s="100">
        <v>17593.2</v>
      </c>
      <c r="BR60" s="100">
        <v>25</v>
      </c>
      <c r="BS60" s="100">
        <v>16290</v>
      </c>
      <c r="BT60" s="100">
        <v>30</v>
      </c>
      <c r="BU60" s="100">
        <v>19548</v>
      </c>
      <c r="BV60" s="100">
        <v>17</v>
      </c>
      <c r="BW60" s="100">
        <v>11077.2</v>
      </c>
      <c r="BX60" s="100">
        <v>34</v>
      </c>
      <c r="BY60" s="100">
        <v>22154.400000000001</v>
      </c>
      <c r="BZ60" s="100">
        <v>31</v>
      </c>
      <c r="CA60" s="100">
        <v>20199.600000000002</v>
      </c>
      <c r="CB60" s="100">
        <v>21</v>
      </c>
      <c r="CC60" s="100">
        <v>13683.6</v>
      </c>
      <c r="CD60" s="100">
        <v>24</v>
      </c>
      <c r="CE60" s="100">
        <v>15638.400000000001</v>
      </c>
      <c r="CF60" s="100">
        <v>54</v>
      </c>
      <c r="CG60" s="100">
        <v>35186.400000000001</v>
      </c>
      <c r="CH60" s="100">
        <v>47</v>
      </c>
      <c r="CI60" s="100">
        <v>30625.200000000001</v>
      </c>
      <c r="CJ60" s="100">
        <v>37</v>
      </c>
      <c r="CK60" s="100">
        <v>24109.200000000001</v>
      </c>
      <c r="CL60" s="100">
        <v>33</v>
      </c>
      <c r="CM60" s="100">
        <v>21502.799999999999</v>
      </c>
      <c r="CN60" s="100">
        <v>14</v>
      </c>
      <c r="CO60" s="100">
        <v>9122.4</v>
      </c>
      <c r="CP60" s="100">
        <v>17</v>
      </c>
      <c r="CQ60" s="100">
        <v>11077.2</v>
      </c>
      <c r="CR60" s="100">
        <v>14</v>
      </c>
      <c r="CS60" s="100">
        <v>9122.4</v>
      </c>
      <c r="CT60" s="100">
        <v>17</v>
      </c>
      <c r="CU60" s="100">
        <v>11077.2</v>
      </c>
    </row>
    <row r="61" spans="2:99">
      <c r="C61" s="99" t="s">
        <v>227</v>
      </c>
      <c r="D61" s="100">
        <v>44</v>
      </c>
      <c r="E61" s="100">
        <v>41870.399999999994</v>
      </c>
      <c r="F61" s="100">
        <v>47</v>
      </c>
      <c r="G61" s="100">
        <v>44725.2</v>
      </c>
      <c r="H61" s="100">
        <v>43</v>
      </c>
      <c r="I61" s="100">
        <v>40918.799999999996</v>
      </c>
      <c r="J61" s="100">
        <v>50</v>
      </c>
      <c r="K61" s="100">
        <v>47579.999999999993</v>
      </c>
      <c r="L61" s="100">
        <v>64</v>
      </c>
      <c r="M61" s="100">
        <v>60902.399999999994</v>
      </c>
      <c r="N61" s="100">
        <v>57</v>
      </c>
      <c r="O61" s="100">
        <v>54241.2</v>
      </c>
      <c r="P61" s="100">
        <v>43</v>
      </c>
      <c r="Q61" s="100">
        <v>40918.799999999996</v>
      </c>
      <c r="R61" s="100">
        <v>69</v>
      </c>
      <c r="S61" s="100">
        <v>65660.399999999994</v>
      </c>
      <c r="T61" s="100">
        <v>6</v>
      </c>
      <c r="U61" s="100">
        <v>5709.5999999999995</v>
      </c>
      <c r="V61" s="100">
        <v>10</v>
      </c>
      <c r="W61" s="100">
        <v>9516</v>
      </c>
      <c r="X61" s="100">
        <v>6</v>
      </c>
      <c r="Y61" s="100">
        <v>5709.5999999999995</v>
      </c>
      <c r="Z61" s="100">
        <v>9</v>
      </c>
      <c r="AA61" s="100">
        <v>8564.4</v>
      </c>
      <c r="AB61" s="100">
        <v>25</v>
      </c>
      <c r="AC61" s="100">
        <v>23789.999999999996</v>
      </c>
      <c r="AD61" s="100">
        <v>17</v>
      </c>
      <c r="AE61" s="100">
        <v>16177.199999999999</v>
      </c>
      <c r="AF61" s="100">
        <v>17</v>
      </c>
      <c r="AG61" s="100">
        <v>16177.199999999999</v>
      </c>
      <c r="AH61" s="100">
        <v>18</v>
      </c>
      <c r="AI61" s="100">
        <v>17128.8</v>
      </c>
      <c r="AJ61" s="100">
        <v>29</v>
      </c>
      <c r="AK61" s="100">
        <v>27596.399999999998</v>
      </c>
      <c r="AL61" s="100">
        <v>23</v>
      </c>
      <c r="AM61" s="100">
        <v>21886.799999999999</v>
      </c>
      <c r="AN61" s="100">
        <v>23</v>
      </c>
      <c r="AO61" s="100">
        <v>21886.799999999999</v>
      </c>
      <c r="AP61" s="100">
        <v>26</v>
      </c>
      <c r="AQ61" s="100">
        <v>24741.599999999999</v>
      </c>
      <c r="AR61" s="100">
        <v>12</v>
      </c>
      <c r="AS61" s="100">
        <v>11419.199999999999</v>
      </c>
      <c r="AT61" s="100">
        <v>20</v>
      </c>
      <c r="AU61" s="100">
        <v>19032</v>
      </c>
      <c r="AV61" s="100">
        <v>17</v>
      </c>
      <c r="AW61" s="100">
        <v>16177.199999999999</v>
      </c>
      <c r="AX61" s="100">
        <v>15</v>
      </c>
      <c r="AY61" s="100">
        <v>14273.999999999998</v>
      </c>
      <c r="AZ61" s="100">
        <v>52</v>
      </c>
      <c r="BA61" s="100">
        <v>49483.199999999997</v>
      </c>
      <c r="BB61" s="100">
        <v>56</v>
      </c>
      <c r="BC61" s="100">
        <v>53289.599999999991</v>
      </c>
      <c r="BD61" s="100">
        <v>48</v>
      </c>
      <c r="BE61" s="100">
        <v>45676.799999999996</v>
      </c>
      <c r="BF61" s="100">
        <v>35</v>
      </c>
      <c r="BG61" s="100">
        <v>33306</v>
      </c>
      <c r="BH61" s="100">
        <v>15</v>
      </c>
      <c r="BI61" s="100">
        <v>14273.999999999998</v>
      </c>
      <c r="BJ61" s="100">
        <v>17</v>
      </c>
      <c r="BK61" s="100">
        <v>16177.199999999999</v>
      </c>
      <c r="BL61" s="100">
        <v>14</v>
      </c>
      <c r="BM61" s="100">
        <v>13322.399999999998</v>
      </c>
      <c r="BN61" s="100">
        <v>12</v>
      </c>
      <c r="BO61" s="100">
        <v>11419.199999999999</v>
      </c>
      <c r="BP61" s="100">
        <v>25</v>
      </c>
      <c r="BQ61" s="100">
        <v>23789.999999999996</v>
      </c>
      <c r="BR61" s="100">
        <v>24</v>
      </c>
      <c r="BS61" s="100">
        <v>22838.399999999998</v>
      </c>
      <c r="BT61" s="100">
        <v>30</v>
      </c>
      <c r="BU61" s="100">
        <v>28547.999999999996</v>
      </c>
      <c r="BV61" s="100">
        <v>15</v>
      </c>
      <c r="BW61" s="100">
        <v>14273.999999999998</v>
      </c>
      <c r="BX61" s="100">
        <v>32</v>
      </c>
      <c r="BY61" s="100">
        <v>30451.199999999997</v>
      </c>
      <c r="BZ61" s="100">
        <v>33</v>
      </c>
      <c r="CA61" s="100">
        <v>31402.799999999996</v>
      </c>
      <c r="CB61" s="100">
        <v>22</v>
      </c>
      <c r="CC61" s="100">
        <v>20935.199999999997</v>
      </c>
      <c r="CD61" s="100">
        <v>23</v>
      </c>
      <c r="CE61" s="100">
        <v>21886.799999999999</v>
      </c>
      <c r="CF61" s="100">
        <v>55</v>
      </c>
      <c r="CG61" s="100">
        <v>52337.999999999993</v>
      </c>
      <c r="CH61" s="100">
        <v>48</v>
      </c>
      <c r="CI61" s="100">
        <v>45676.799999999996</v>
      </c>
      <c r="CJ61" s="100">
        <v>37</v>
      </c>
      <c r="CK61" s="100">
        <v>35209.199999999997</v>
      </c>
      <c r="CL61" s="100">
        <v>32</v>
      </c>
      <c r="CM61" s="100">
        <v>30451.199999999997</v>
      </c>
      <c r="CN61" s="100">
        <v>13</v>
      </c>
      <c r="CO61" s="100">
        <v>12370.8</v>
      </c>
      <c r="CP61" s="100">
        <v>14</v>
      </c>
      <c r="CQ61" s="100">
        <v>13322.399999999998</v>
      </c>
      <c r="CR61" s="100">
        <v>14</v>
      </c>
      <c r="CS61" s="100">
        <v>13322.399999999998</v>
      </c>
      <c r="CT61" s="100">
        <v>19</v>
      </c>
      <c r="CU61" s="100">
        <v>18080.399999999998</v>
      </c>
    </row>
    <row r="62" spans="2:99">
      <c r="C62" s="99" t="s">
        <v>228</v>
      </c>
      <c r="D62" s="100">
        <v>36</v>
      </c>
      <c r="E62" s="100">
        <v>61387.200000000004</v>
      </c>
      <c r="F62" s="100">
        <v>37</v>
      </c>
      <c r="G62" s="100">
        <v>63092.4</v>
      </c>
      <c r="H62" s="100">
        <v>39</v>
      </c>
      <c r="I62" s="100">
        <v>66502.8</v>
      </c>
      <c r="J62" s="100">
        <v>47</v>
      </c>
      <c r="K62" s="100">
        <v>80144.400000000009</v>
      </c>
      <c r="L62" s="100">
        <v>51</v>
      </c>
      <c r="M62" s="100">
        <v>86965.2</v>
      </c>
      <c r="N62" s="100">
        <v>46</v>
      </c>
      <c r="O62" s="100">
        <v>78439.199999999997</v>
      </c>
      <c r="P62" s="100">
        <v>40</v>
      </c>
      <c r="Q62" s="100">
        <v>68208</v>
      </c>
      <c r="R62" s="100">
        <v>66</v>
      </c>
      <c r="S62" s="100">
        <v>112543.2</v>
      </c>
      <c r="T62" s="100">
        <v>5</v>
      </c>
      <c r="U62" s="100">
        <v>8526</v>
      </c>
      <c r="V62" s="100">
        <v>9</v>
      </c>
      <c r="W62" s="100">
        <v>15346.800000000001</v>
      </c>
      <c r="X62" s="100">
        <v>5</v>
      </c>
      <c r="Y62" s="100">
        <v>8526</v>
      </c>
      <c r="Z62" s="100">
        <v>10</v>
      </c>
      <c r="AA62" s="100">
        <v>17052</v>
      </c>
      <c r="AB62" s="100">
        <v>21</v>
      </c>
      <c r="AC62" s="100">
        <v>35809.200000000004</v>
      </c>
      <c r="AD62" s="100">
        <v>16</v>
      </c>
      <c r="AE62" s="100">
        <v>27283.200000000001</v>
      </c>
      <c r="AF62" s="100">
        <v>19</v>
      </c>
      <c r="AG62" s="100">
        <v>32398.799999999999</v>
      </c>
      <c r="AH62" s="100">
        <v>17</v>
      </c>
      <c r="AI62" s="100">
        <v>28988.400000000001</v>
      </c>
      <c r="AJ62" s="100">
        <v>31</v>
      </c>
      <c r="AK62" s="100">
        <v>52861.200000000004</v>
      </c>
      <c r="AL62" s="100">
        <v>23</v>
      </c>
      <c r="AM62" s="100">
        <v>39219.599999999999</v>
      </c>
      <c r="AN62" s="100">
        <v>22</v>
      </c>
      <c r="AO62" s="100">
        <v>37514.400000000001</v>
      </c>
      <c r="AP62" s="100">
        <v>24</v>
      </c>
      <c r="AQ62" s="100">
        <v>40924.800000000003</v>
      </c>
      <c r="AR62" s="100">
        <v>12</v>
      </c>
      <c r="AS62" s="100">
        <v>20462.400000000001</v>
      </c>
      <c r="AT62" s="100">
        <v>17</v>
      </c>
      <c r="AU62" s="100">
        <v>28988.400000000001</v>
      </c>
      <c r="AV62" s="100">
        <v>17</v>
      </c>
      <c r="AW62" s="100">
        <v>28988.400000000001</v>
      </c>
      <c r="AX62" s="100">
        <v>14</v>
      </c>
      <c r="AY62" s="100">
        <v>23872.799999999999</v>
      </c>
      <c r="AZ62" s="100">
        <v>48</v>
      </c>
      <c r="BA62" s="100">
        <v>81849.600000000006</v>
      </c>
      <c r="BB62" s="100">
        <v>50</v>
      </c>
      <c r="BC62" s="100">
        <v>85260</v>
      </c>
      <c r="BD62" s="100">
        <v>37</v>
      </c>
      <c r="BE62" s="100">
        <v>63092.4</v>
      </c>
      <c r="BF62" s="100">
        <v>28</v>
      </c>
      <c r="BG62" s="100">
        <v>47745.599999999999</v>
      </c>
      <c r="BH62" s="100">
        <v>15</v>
      </c>
      <c r="BI62" s="100">
        <v>25578</v>
      </c>
      <c r="BJ62" s="100">
        <v>14</v>
      </c>
      <c r="BK62" s="100">
        <v>23872.799999999999</v>
      </c>
      <c r="BL62" s="100">
        <v>15</v>
      </c>
      <c r="BM62" s="100">
        <v>25578</v>
      </c>
      <c r="BN62" s="100">
        <v>10</v>
      </c>
      <c r="BO62" s="100">
        <v>17052</v>
      </c>
      <c r="BP62" s="100">
        <v>23</v>
      </c>
      <c r="BQ62" s="100">
        <v>39219.599999999999</v>
      </c>
      <c r="BR62" s="100">
        <v>21</v>
      </c>
      <c r="BS62" s="100">
        <v>35809.200000000004</v>
      </c>
      <c r="BT62" s="100">
        <v>28</v>
      </c>
      <c r="BU62" s="100">
        <v>47745.599999999999</v>
      </c>
      <c r="BV62" s="100">
        <v>14</v>
      </c>
      <c r="BW62" s="100">
        <v>23872.799999999999</v>
      </c>
      <c r="BX62" s="100">
        <v>33</v>
      </c>
      <c r="BY62" s="100">
        <v>56271.6</v>
      </c>
      <c r="BZ62" s="100">
        <v>28</v>
      </c>
      <c r="CA62" s="100">
        <v>47745.599999999999</v>
      </c>
      <c r="CB62" s="100">
        <v>22</v>
      </c>
      <c r="CC62" s="100">
        <v>37514.400000000001</v>
      </c>
      <c r="CD62" s="100">
        <v>24</v>
      </c>
      <c r="CE62" s="100">
        <v>40924.800000000003</v>
      </c>
      <c r="CF62" s="100">
        <v>48</v>
      </c>
      <c r="CG62" s="100">
        <v>81849.600000000006</v>
      </c>
      <c r="CH62" s="100">
        <v>39</v>
      </c>
      <c r="CI62" s="100">
        <v>66502.8</v>
      </c>
      <c r="CJ62" s="100">
        <v>33</v>
      </c>
      <c r="CK62" s="100">
        <v>56271.6</v>
      </c>
      <c r="CL62" s="100">
        <v>28</v>
      </c>
      <c r="CM62" s="100">
        <v>47745.599999999999</v>
      </c>
      <c r="CN62" s="100">
        <v>13</v>
      </c>
      <c r="CO62" s="100">
        <v>22167.600000000002</v>
      </c>
      <c r="CP62" s="100">
        <v>14</v>
      </c>
      <c r="CQ62" s="100">
        <v>23872.799999999999</v>
      </c>
      <c r="CR62" s="100">
        <v>14</v>
      </c>
      <c r="CS62" s="100">
        <v>23872.799999999999</v>
      </c>
      <c r="CT62" s="100">
        <v>18</v>
      </c>
      <c r="CU62" s="100">
        <v>30693.600000000002</v>
      </c>
    </row>
    <row r="63" spans="2:99">
      <c r="C63" s="99" t="s">
        <v>229</v>
      </c>
      <c r="D63" s="100">
        <v>48</v>
      </c>
      <c r="E63" s="100">
        <v>38188.800000000003</v>
      </c>
      <c r="F63" s="100">
        <v>45</v>
      </c>
      <c r="G63" s="100">
        <v>35802</v>
      </c>
      <c r="H63" s="100">
        <v>49</v>
      </c>
      <c r="I63" s="100">
        <v>38984.400000000001</v>
      </c>
      <c r="J63" s="100">
        <v>53</v>
      </c>
      <c r="K63" s="100">
        <v>42166.8</v>
      </c>
      <c r="L63" s="100">
        <v>63</v>
      </c>
      <c r="M63" s="100">
        <v>50122.8</v>
      </c>
      <c r="N63" s="100">
        <v>61</v>
      </c>
      <c r="O63" s="100">
        <v>48531.6</v>
      </c>
      <c r="P63" s="100">
        <v>41</v>
      </c>
      <c r="Q63" s="100">
        <v>32619.600000000002</v>
      </c>
      <c r="R63" s="100">
        <v>65</v>
      </c>
      <c r="S63" s="100">
        <v>51714</v>
      </c>
      <c r="T63" s="100">
        <v>5</v>
      </c>
      <c r="U63" s="100">
        <v>3978</v>
      </c>
      <c r="V63" s="100">
        <v>9</v>
      </c>
      <c r="W63" s="100">
        <v>7160.4000000000005</v>
      </c>
      <c r="X63" s="100">
        <v>6</v>
      </c>
      <c r="Y63" s="100">
        <v>4773.6000000000004</v>
      </c>
      <c r="Z63" s="100">
        <v>9</v>
      </c>
      <c r="AA63" s="100">
        <v>7160.4000000000005</v>
      </c>
      <c r="AB63" s="100">
        <v>23</v>
      </c>
      <c r="AC63" s="100">
        <v>18298.8</v>
      </c>
      <c r="AD63" s="100">
        <v>17</v>
      </c>
      <c r="AE63" s="100">
        <v>13525.2</v>
      </c>
      <c r="AF63" s="100">
        <v>19</v>
      </c>
      <c r="AG63" s="100">
        <v>15116.4</v>
      </c>
      <c r="AH63" s="100">
        <v>20</v>
      </c>
      <c r="AI63" s="100">
        <v>15912</v>
      </c>
      <c r="AJ63" s="100">
        <v>29</v>
      </c>
      <c r="AK63" s="100">
        <v>23072.400000000001</v>
      </c>
      <c r="AL63" s="100">
        <v>27</v>
      </c>
      <c r="AM63" s="100">
        <v>21481.200000000001</v>
      </c>
      <c r="AN63" s="100">
        <v>25</v>
      </c>
      <c r="AO63" s="100">
        <v>19890</v>
      </c>
      <c r="AP63" s="100">
        <v>29</v>
      </c>
      <c r="AQ63" s="100">
        <v>23072.400000000001</v>
      </c>
      <c r="AR63" s="100">
        <v>12</v>
      </c>
      <c r="AS63" s="100">
        <v>9547.2000000000007</v>
      </c>
      <c r="AT63" s="100">
        <v>21</v>
      </c>
      <c r="AU63" s="100">
        <v>16707.600000000002</v>
      </c>
      <c r="AV63" s="100">
        <v>18</v>
      </c>
      <c r="AW63" s="100">
        <v>14320.800000000001</v>
      </c>
      <c r="AX63" s="100">
        <v>14</v>
      </c>
      <c r="AY63" s="100">
        <v>11138.4</v>
      </c>
      <c r="AZ63" s="100">
        <v>51</v>
      </c>
      <c r="BA63" s="100">
        <v>40575.599999999999</v>
      </c>
      <c r="BB63" s="100">
        <v>56</v>
      </c>
      <c r="BC63" s="100">
        <v>44553.599999999999</v>
      </c>
      <c r="BD63" s="100">
        <v>44</v>
      </c>
      <c r="BE63" s="100">
        <v>35006.400000000001</v>
      </c>
      <c r="BF63" s="100">
        <v>34</v>
      </c>
      <c r="BG63" s="100">
        <v>27050.400000000001</v>
      </c>
      <c r="BH63" s="100">
        <v>17</v>
      </c>
      <c r="BI63" s="100">
        <v>13525.2</v>
      </c>
      <c r="BJ63" s="100">
        <v>17</v>
      </c>
      <c r="BK63" s="100">
        <v>13525.2</v>
      </c>
      <c r="BL63" s="100">
        <v>16</v>
      </c>
      <c r="BM63" s="100">
        <v>12729.6</v>
      </c>
      <c r="BN63" s="100">
        <v>13</v>
      </c>
      <c r="BO63" s="100">
        <v>10342.800000000001</v>
      </c>
      <c r="BP63" s="100">
        <v>28</v>
      </c>
      <c r="BQ63" s="100">
        <v>22276.799999999999</v>
      </c>
      <c r="BR63" s="100">
        <v>26</v>
      </c>
      <c r="BS63" s="100">
        <v>20685.600000000002</v>
      </c>
      <c r="BT63" s="100">
        <v>31</v>
      </c>
      <c r="BU63" s="100">
        <v>24663.600000000002</v>
      </c>
      <c r="BV63" s="100">
        <v>17</v>
      </c>
      <c r="BW63" s="100">
        <v>13525.2</v>
      </c>
      <c r="BX63" s="100">
        <v>34</v>
      </c>
      <c r="BY63" s="100">
        <v>27050.400000000001</v>
      </c>
      <c r="BZ63" s="100">
        <v>33</v>
      </c>
      <c r="CA63" s="100">
        <v>26254.799999999999</v>
      </c>
      <c r="CB63" s="100">
        <v>22</v>
      </c>
      <c r="CC63" s="100">
        <v>17503.2</v>
      </c>
      <c r="CD63" s="100">
        <v>23</v>
      </c>
      <c r="CE63" s="100">
        <v>18298.8</v>
      </c>
      <c r="CF63" s="100">
        <v>56</v>
      </c>
      <c r="CG63" s="100">
        <v>44553.599999999999</v>
      </c>
      <c r="CH63" s="100">
        <v>44</v>
      </c>
      <c r="CI63" s="100">
        <v>35006.400000000001</v>
      </c>
      <c r="CJ63" s="100">
        <v>40</v>
      </c>
      <c r="CK63" s="100">
        <v>31824</v>
      </c>
      <c r="CL63" s="100">
        <v>34</v>
      </c>
      <c r="CM63" s="100">
        <v>27050.400000000001</v>
      </c>
      <c r="CN63" s="100">
        <v>13</v>
      </c>
      <c r="CO63" s="100">
        <v>10342.800000000001</v>
      </c>
      <c r="CP63" s="100">
        <v>17</v>
      </c>
      <c r="CQ63" s="100">
        <v>13525.2</v>
      </c>
      <c r="CR63" s="100">
        <v>17</v>
      </c>
      <c r="CS63" s="100">
        <v>13525.2</v>
      </c>
      <c r="CT63" s="100">
        <v>18</v>
      </c>
      <c r="CU63" s="100">
        <v>14320.800000000001</v>
      </c>
    </row>
    <row r="64" spans="2:99">
      <c r="C64" s="99" t="s">
        <v>230</v>
      </c>
      <c r="D64" s="100">
        <v>39</v>
      </c>
      <c r="E64" s="100">
        <v>39358.799999999996</v>
      </c>
      <c r="F64" s="100">
        <v>48</v>
      </c>
      <c r="G64" s="100">
        <v>48441.599999999991</v>
      </c>
      <c r="H64" s="100">
        <v>50</v>
      </c>
      <c r="I64" s="100">
        <v>50459.999999999993</v>
      </c>
      <c r="J64" s="100">
        <v>48</v>
      </c>
      <c r="K64" s="100">
        <v>48441.599999999991</v>
      </c>
      <c r="L64" s="100">
        <v>59</v>
      </c>
      <c r="M64" s="100">
        <v>59542.799999999988</v>
      </c>
      <c r="N64" s="100">
        <v>56</v>
      </c>
      <c r="O64" s="100">
        <v>56515.19999999999</v>
      </c>
      <c r="P64" s="100">
        <v>42</v>
      </c>
      <c r="Q64" s="100">
        <v>42386.399999999994</v>
      </c>
      <c r="R64" s="100">
        <v>63</v>
      </c>
      <c r="S64" s="100">
        <v>63579.599999999991</v>
      </c>
      <c r="T64" s="100">
        <v>5</v>
      </c>
      <c r="U64" s="100">
        <v>5045.9999999999991</v>
      </c>
      <c r="V64" s="100">
        <v>10</v>
      </c>
      <c r="W64" s="100">
        <v>10091.999999999998</v>
      </c>
      <c r="X64" s="100">
        <v>6</v>
      </c>
      <c r="Y64" s="100">
        <v>6055.1999999999989</v>
      </c>
      <c r="Z64" s="100">
        <v>10</v>
      </c>
      <c r="AA64" s="100">
        <v>10091.999999999998</v>
      </c>
      <c r="AB64" s="100">
        <v>21</v>
      </c>
      <c r="AC64" s="100">
        <v>21193.199999999997</v>
      </c>
      <c r="AD64" s="100">
        <v>16</v>
      </c>
      <c r="AE64" s="100">
        <v>16147.199999999997</v>
      </c>
      <c r="AF64" s="100">
        <v>18</v>
      </c>
      <c r="AG64" s="100">
        <v>18165.599999999999</v>
      </c>
      <c r="AH64" s="100">
        <v>19</v>
      </c>
      <c r="AI64" s="100">
        <v>19174.799999999996</v>
      </c>
      <c r="AJ64" s="100">
        <v>32</v>
      </c>
      <c r="AK64" s="100">
        <v>32294.399999999994</v>
      </c>
      <c r="AL64" s="100">
        <v>26</v>
      </c>
      <c r="AM64" s="100">
        <v>26239.199999999997</v>
      </c>
      <c r="AN64" s="100">
        <v>24</v>
      </c>
      <c r="AO64" s="100">
        <v>24220.799999999996</v>
      </c>
      <c r="AP64" s="100">
        <v>26</v>
      </c>
      <c r="AQ64" s="100">
        <v>26239.199999999997</v>
      </c>
      <c r="AR64" s="100">
        <v>12</v>
      </c>
      <c r="AS64" s="100">
        <v>12110.399999999998</v>
      </c>
      <c r="AT64" s="100">
        <v>19</v>
      </c>
      <c r="AU64" s="100">
        <v>19174.799999999996</v>
      </c>
      <c r="AV64" s="100">
        <v>17</v>
      </c>
      <c r="AW64" s="100">
        <v>17156.399999999998</v>
      </c>
      <c r="AX64" s="100">
        <v>15</v>
      </c>
      <c r="AY64" s="100">
        <v>15137.999999999996</v>
      </c>
      <c r="AZ64" s="100">
        <v>46</v>
      </c>
      <c r="BA64" s="100">
        <v>46423.19999999999</v>
      </c>
      <c r="BB64" s="100">
        <v>55</v>
      </c>
      <c r="BC64" s="100">
        <v>55505.999999999993</v>
      </c>
      <c r="BD64" s="100">
        <v>42</v>
      </c>
      <c r="BE64" s="100">
        <v>42386.399999999994</v>
      </c>
      <c r="BF64" s="100">
        <v>35</v>
      </c>
      <c r="BG64" s="100">
        <v>35321.999999999993</v>
      </c>
      <c r="BH64" s="100">
        <v>17</v>
      </c>
      <c r="BI64" s="100">
        <v>17156.399999999998</v>
      </c>
      <c r="BJ64" s="100">
        <v>17</v>
      </c>
      <c r="BK64" s="100">
        <v>17156.399999999998</v>
      </c>
      <c r="BL64" s="100">
        <v>15</v>
      </c>
      <c r="BM64" s="100">
        <v>15137.999999999996</v>
      </c>
      <c r="BN64" s="100">
        <v>12</v>
      </c>
      <c r="BO64" s="100">
        <v>12110.399999999998</v>
      </c>
      <c r="BP64" s="100">
        <v>25</v>
      </c>
      <c r="BQ64" s="100">
        <v>25229.999999999996</v>
      </c>
      <c r="BR64" s="100">
        <v>23</v>
      </c>
      <c r="BS64" s="100">
        <v>23211.599999999995</v>
      </c>
      <c r="BT64" s="100">
        <v>31</v>
      </c>
      <c r="BU64" s="100">
        <v>31285.199999999993</v>
      </c>
      <c r="BV64" s="100">
        <v>16</v>
      </c>
      <c r="BW64" s="100">
        <v>16147.199999999997</v>
      </c>
      <c r="BX64" s="100">
        <v>38</v>
      </c>
      <c r="BY64" s="100">
        <v>38349.599999999991</v>
      </c>
      <c r="BZ64" s="100">
        <v>35</v>
      </c>
      <c r="CA64" s="100">
        <v>35321.999999999993</v>
      </c>
      <c r="CB64" s="100">
        <v>23</v>
      </c>
      <c r="CC64" s="100">
        <v>23211.599999999995</v>
      </c>
      <c r="CD64" s="100">
        <v>23</v>
      </c>
      <c r="CE64" s="100">
        <v>23211.599999999995</v>
      </c>
      <c r="CF64" s="100">
        <v>48</v>
      </c>
      <c r="CG64" s="100">
        <v>48441.599999999991</v>
      </c>
      <c r="CH64" s="100">
        <v>43</v>
      </c>
      <c r="CI64" s="100">
        <v>43395.599999999991</v>
      </c>
      <c r="CJ64" s="100">
        <v>36</v>
      </c>
      <c r="CK64" s="100">
        <v>36331.199999999997</v>
      </c>
      <c r="CL64" s="100">
        <v>36</v>
      </c>
      <c r="CM64" s="100">
        <v>36331.199999999997</v>
      </c>
      <c r="CN64" s="100">
        <v>15</v>
      </c>
      <c r="CO64" s="100">
        <v>15137.999999999996</v>
      </c>
      <c r="CP64" s="100">
        <v>17</v>
      </c>
      <c r="CQ64" s="100">
        <v>17156.399999999998</v>
      </c>
      <c r="CR64" s="100">
        <v>15</v>
      </c>
      <c r="CS64" s="100">
        <v>15137.999999999996</v>
      </c>
      <c r="CT64" s="100">
        <v>18</v>
      </c>
      <c r="CU64" s="100">
        <v>18165.599999999999</v>
      </c>
    </row>
    <row r="65" spans="2:99">
      <c r="C65" s="99" t="s">
        <v>231</v>
      </c>
      <c r="D65" s="100">
        <v>41</v>
      </c>
      <c r="E65" s="100">
        <v>42066</v>
      </c>
      <c r="F65" s="100">
        <v>46</v>
      </c>
      <c r="G65" s="100">
        <v>47196</v>
      </c>
      <c r="H65" s="100">
        <v>42</v>
      </c>
      <c r="I65" s="100">
        <v>43092</v>
      </c>
      <c r="J65" s="100">
        <v>44</v>
      </c>
      <c r="K65" s="100">
        <v>45144</v>
      </c>
      <c r="L65" s="100">
        <v>63</v>
      </c>
      <c r="M65" s="100">
        <v>64638</v>
      </c>
      <c r="N65" s="100">
        <v>49</v>
      </c>
      <c r="O65" s="100">
        <v>50274</v>
      </c>
      <c r="P65" s="100">
        <v>42</v>
      </c>
      <c r="Q65" s="100">
        <v>43092</v>
      </c>
      <c r="R65" s="100">
        <v>67</v>
      </c>
      <c r="S65" s="100">
        <v>68742</v>
      </c>
      <c r="T65" s="100">
        <v>5</v>
      </c>
      <c r="U65" s="100">
        <v>5130</v>
      </c>
      <c r="V65" s="100">
        <v>10</v>
      </c>
      <c r="W65" s="100">
        <v>10260</v>
      </c>
      <c r="X65" s="100">
        <v>6</v>
      </c>
      <c r="Y65" s="100">
        <v>6156</v>
      </c>
      <c r="Z65" s="100">
        <v>10</v>
      </c>
      <c r="AA65" s="100">
        <v>10260</v>
      </c>
      <c r="AB65" s="100">
        <v>24</v>
      </c>
      <c r="AC65" s="100">
        <v>24624</v>
      </c>
      <c r="AD65" s="100">
        <v>17</v>
      </c>
      <c r="AE65" s="100">
        <v>17442</v>
      </c>
      <c r="AF65" s="100">
        <v>17</v>
      </c>
      <c r="AG65" s="100">
        <v>17442</v>
      </c>
      <c r="AH65" s="100">
        <v>19</v>
      </c>
      <c r="AI65" s="100">
        <v>19494</v>
      </c>
      <c r="AJ65" s="100">
        <v>31</v>
      </c>
      <c r="AK65" s="100">
        <v>31806</v>
      </c>
      <c r="AL65" s="100">
        <v>22</v>
      </c>
      <c r="AM65" s="100">
        <v>22572</v>
      </c>
      <c r="AN65" s="100">
        <v>24</v>
      </c>
      <c r="AO65" s="100">
        <v>24624</v>
      </c>
      <c r="AP65" s="100">
        <v>26</v>
      </c>
      <c r="AQ65" s="100">
        <v>26676</v>
      </c>
      <c r="AR65" s="100">
        <v>11</v>
      </c>
      <c r="AS65" s="100">
        <v>11286</v>
      </c>
      <c r="AT65" s="100">
        <v>20</v>
      </c>
      <c r="AU65" s="100">
        <v>20520</v>
      </c>
      <c r="AV65" s="100">
        <v>18</v>
      </c>
      <c r="AW65" s="100">
        <v>18468</v>
      </c>
      <c r="AX65" s="100">
        <v>14</v>
      </c>
      <c r="AY65" s="100">
        <v>14364</v>
      </c>
      <c r="AZ65" s="100">
        <v>50</v>
      </c>
      <c r="BA65" s="100">
        <v>51300</v>
      </c>
      <c r="BB65" s="100">
        <v>49</v>
      </c>
      <c r="BC65" s="100">
        <v>50274</v>
      </c>
      <c r="BD65" s="100">
        <v>41</v>
      </c>
      <c r="BE65" s="100">
        <v>42066</v>
      </c>
      <c r="BF65" s="100">
        <v>31</v>
      </c>
      <c r="BG65" s="100">
        <v>31806</v>
      </c>
      <c r="BH65" s="100">
        <v>17</v>
      </c>
      <c r="BI65" s="100">
        <v>17442</v>
      </c>
      <c r="BJ65" s="100">
        <v>16</v>
      </c>
      <c r="BK65" s="100">
        <v>16416</v>
      </c>
      <c r="BL65" s="100">
        <v>15</v>
      </c>
      <c r="BM65" s="100">
        <v>15390</v>
      </c>
      <c r="BN65" s="100">
        <v>12</v>
      </c>
      <c r="BO65" s="100">
        <v>12312</v>
      </c>
      <c r="BP65" s="100">
        <v>24</v>
      </c>
      <c r="BQ65" s="100">
        <v>24624</v>
      </c>
      <c r="BR65" s="100">
        <v>22</v>
      </c>
      <c r="BS65" s="100">
        <v>22572</v>
      </c>
      <c r="BT65" s="100">
        <v>28</v>
      </c>
      <c r="BU65" s="100">
        <v>28728</v>
      </c>
      <c r="BV65" s="100">
        <v>16</v>
      </c>
      <c r="BW65" s="100">
        <v>16416</v>
      </c>
      <c r="BX65" s="100">
        <v>32</v>
      </c>
      <c r="BY65" s="100">
        <v>32832</v>
      </c>
      <c r="BZ65" s="100">
        <v>35</v>
      </c>
      <c r="CA65" s="100">
        <v>35910</v>
      </c>
      <c r="CB65" s="100">
        <v>24</v>
      </c>
      <c r="CC65" s="100">
        <v>24624</v>
      </c>
      <c r="CD65" s="100">
        <v>25</v>
      </c>
      <c r="CE65" s="100">
        <v>25650</v>
      </c>
      <c r="CF65" s="100">
        <v>50</v>
      </c>
      <c r="CG65" s="100">
        <v>51300</v>
      </c>
      <c r="CH65" s="100">
        <v>50</v>
      </c>
      <c r="CI65" s="100">
        <v>51300</v>
      </c>
      <c r="CJ65" s="100">
        <v>39</v>
      </c>
      <c r="CK65" s="100">
        <v>40014</v>
      </c>
      <c r="CL65" s="100">
        <v>33</v>
      </c>
      <c r="CM65" s="100">
        <v>33858</v>
      </c>
      <c r="CN65" s="100">
        <v>14</v>
      </c>
      <c r="CO65" s="100">
        <v>14364</v>
      </c>
      <c r="CP65" s="100">
        <v>15</v>
      </c>
      <c r="CQ65" s="100">
        <v>15390</v>
      </c>
      <c r="CR65" s="100">
        <v>15</v>
      </c>
      <c r="CS65" s="100">
        <v>15390</v>
      </c>
      <c r="CT65" s="100">
        <v>18</v>
      </c>
      <c r="CU65" s="100">
        <v>18468</v>
      </c>
    </row>
    <row r="66" spans="2:99">
      <c r="C66" s="99" t="s">
        <v>232</v>
      </c>
      <c r="D66" s="100">
        <v>39</v>
      </c>
      <c r="E66" s="100">
        <v>46425.599999999991</v>
      </c>
      <c r="F66" s="100">
        <v>42</v>
      </c>
      <c r="G66" s="100">
        <v>49996.799999999996</v>
      </c>
      <c r="H66" s="100">
        <v>46</v>
      </c>
      <c r="I66" s="100">
        <v>54758.399999999994</v>
      </c>
      <c r="J66" s="100">
        <v>43</v>
      </c>
      <c r="K66" s="100">
        <v>51187.199999999997</v>
      </c>
      <c r="L66" s="100">
        <v>61</v>
      </c>
      <c r="M66" s="100">
        <v>72614.399999999994</v>
      </c>
      <c r="N66" s="100">
        <v>55</v>
      </c>
      <c r="O66" s="100">
        <v>65471.999999999993</v>
      </c>
      <c r="P66" s="100">
        <v>43</v>
      </c>
      <c r="Q66" s="100">
        <v>51187.199999999997</v>
      </c>
      <c r="R66" s="100">
        <v>72</v>
      </c>
      <c r="S66" s="100">
        <v>85708.799999999988</v>
      </c>
      <c r="T66" s="100">
        <v>6</v>
      </c>
      <c r="U66" s="100">
        <v>7142.4</v>
      </c>
      <c r="V66" s="100">
        <v>9</v>
      </c>
      <c r="W66" s="100">
        <v>10713.599999999999</v>
      </c>
      <c r="X66" s="100">
        <v>6</v>
      </c>
      <c r="Y66" s="100">
        <v>7142.4</v>
      </c>
      <c r="Z66" s="100">
        <v>10</v>
      </c>
      <c r="AA66" s="100">
        <v>11903.999999999998</v>
      </c>
      <c r="AB66" s="100">
        <v>23</v>
      </c>
      <c r="AC66" s="100">
        <v>27379.199999999997</v>
      </c>
      <c r="AD66" s="100">
        <v>16</v>
      </c>
      <c r="AE66" s="100">
        <v>19046.399999999998</v>
      </c>
      <c r="AF66" s="100">
        <v>19</v>
      </c>
      <c r="AG66" s="100">
        <v>22617.599999999999</v>
      </c>
      <c r="AH66" s="100">
        <v>19</v>
      </c>
      <c r="AI66" s="100">
        <v>22617.599999999999</v>
      </c>
      <c r="AJ66" s="100">
        <v>32</v>
      </c>
      <c r="AK66" s="100">
        <v>38092.799999999996</v>
      </c>
      <c r="AL66" s="100">
        <v>26</v>
      </c>
      <c r="AM66" s="100">
        <v>30950.399999999998</v>
      </c>
      <c r="AN66" s="100">
        <v>25</v>
      </c>
      <c r="AO66" s="100">
        <v>29759.999999999996</v>
      </c>
      <c r="AP66" s="100">
        <v>26</v>
      </c>
      <c r="AQ66" s="100">
        <v>30950.399999999998</v>
      </c>
      <c r="AR66" s="100">
        <v>13</v>
      </c>
      <c r="AS66" s="100">
        <v>15475.199999999999</v>
      </c>
      <c r="AT66" s="100">
        <v>16</v>
      </c>
      <c r="AU66" s="100">
        <v>19046.399999999998</v>
      </c>
      <c r="AV66" s="100">
        <v>18</v>
      </c>
      <c r="AW66" s="100">
        <v>21427.199999999997</v>
      </c>
      <c r="AX66" s="100">
        <v>15</v>
      </c>
      <c r="AY66" s="100">
        <v>17855.999999999996</v>
      </c>
      <c r="AZ66" s="100">
        <v>48</v>
      </c>
      <c r="BA66" s="100">
        <v>57139.199999999997</v>
      </c>
      <c r="BB66" s="100">
        <v>53</v>
      </c>
      <c r="BC66" s="100">
        <v>63091.19999999999</v>
      </c>
      <c r="BD66" s="100">
        <v>48</v>
      </c>
      <c r="BE66" s="100">
        <v>57139.199999999997</v>
      </c>
      <c r="BF66" s="100">
        <v>32</v>
      </c>
      <c r="BG66" s="100">
        <v>38092.799999999996</v>
      </c>
      <c r="BH66" s="100">
        <v>16</v>
      </c>
      <c r="BI66" s="100">
        <v>19046.399999999998</v>
      </c>
      <c r="BJ66" s="100">
        <v>15</v>
      </c>
      <c r="BK66" s="100">
        <v>17855.999999999996</v>
      </c>
      <c r="BL66" s="100">
        <v>15</v>
      </c>
      <c r="BM66" s="100">
        <v>17855.999999999996</v>
      </c>
      <c r="BN66" s="100">
        <v>10</v>
      </c>
      <c r="BO66" s="100">
        <v>11903.999999999998</v>
      </c>
      <c r="BP66" s="100">
        <v>29</v>
      </c>
      <c r="BQ66" s="100">
        <v>34521.599999999999</v>
      </c>
      <c r="BR66" s="100">
        <v>25</v>
      </c>
      <c r="BS66" s="100">
        <v>29759.999999999996</v>
      </c>
      <c r="BT66" s="100">
        <v>30</v>
      </c>
      <c r="BU66" s="100">
        <v>35711.999999999993</v>
      </c>
      <c r="BV66" s="100">
        <v>14</v>
      </c>
      <c r="BW66" s="100">
        <v>16665.599999999999</v>
      </c>
      <c r="BX66" s="100">
        <v>31</v>
      </c>
      <c r="BY66" s="100">
        <v>36902.399999999994</v>
      </c>
      <c r="BZ66" s="100">
        <v>35</v>
      </c>
      <c r="CA66" s="100">
        <v>41663.999999999993</v>
      </c>
      <c r="CB66" s="100">
        <v>20</v>
      </c>
      <c r="CC66" s="100">
        <v>23807.999999999996</v>
      </c>
      <c r="CD66" s="100">
        <v>22</v>
      </c>
      <c r="CE66" s="100">
        <v>26188.799999999996</v>
      </c>
      <c r="CF66" s="100">
        <v>47</v>
      </c>
      <c r="CG66" s="100">
        <v>55948.799999999996</v>
      </c>
      <c r="CH66" s="100">
        <v>47</v>
      </c>
      <c r="CI66" s="100">
        <v>55948.799999999996</v>
      </c>
      <c r="CJ66" s="100">
        <v>35</v>
      </c>
      <c r="CK66" s="100">
        <v>41663.999999999993</v>
      </c>
      <c r="CL66" s="100">
        <v>33</v>
      </c>
      <c r="CM66" s="100">
        <v>39283.199999999997</v>
      </c>
      <c r="CN66" s="100">
        <v>14</v>
      </c>
      <c r="CO66" s="100">
        <v>16665.599999999999</v>
      </c>
      <c r="CP66" s="100">
        <v>14</v>
      </c>
      <c r="CQ66" s="100">
        <v>16665.599999999999</v>
      </c>
      <c r="CR66" s="100">
        <v>13</v>
      </c>
      <c r="CS66" s="100">
        <v>15475.199999999999</v>
      </c>
      <c r="CT66" s="100">
        <v>16</v>
      </c>
      <c r="CU66" s="100">
        <v>19046.399999999998</v>
      </c>
    </row>
    <row r="67" spans="2:99">
      <c r="C67" s="99" t="s">
        <v>233</v>
      </c>
      <c r="D67" s="100">
        <v>42</v>
      </c>
      <c r="E67" s="100">
        <v>47174.400000000001</v>
      </c>
      <c r="F67" s="100">
        <v>40</v>
      </c>
      <c r="G67" s="100">
        <v>44928</v>
      </c>
      <c r="H67" s="100">
        <v>46</v>
      </c>
      <c r="I67" s="100">
        <v>51667.200000000004</v>
      </c>
      <c r="J67" s="100">
        <v>47</v>
      </c>
      <c r="K67" s="100">
        <v>52790.400000000001</v>
      </c>
      <c r="L67" s="100">
        <v>66</v>
      </c>
      <c r="M67" s="100">
        <v>74131.199999999997</v>
      </c>
      <c r="N67" s="100">
        <v>52</v>
      </c>
      <c r="O67" s="100">
        <v>58406.400000000001</v>
      </c>
      <c r="P67" s="100">
        <v>46</v>
      </c>
      <c r="Q67" s="100">
        <v>51667.200000000004</v>
      </c>
      <c r="R67" s="100">
        <v>65</v>
      </c>
      <c r="S67" s="100">
        <v>73008</v>
      </c>
      <c r="T67" s="100">
        <v>5</v>
      </c>
      <c r="U67" s="100">
        <v>5616</v>
      </c>
      <c r="V67" s="100">
        <v>10</v>
      </c>
      <c r="W67" s="100">
        <v>11232</v>
      </c>
      <c r="X67" s="100">
        <v>6</v>
      </c>
      <c r="Y67" s="100">
        <v>6739.2000000000007</v>
      </c>
      <c r="Z67" s="100">
        <v>9</v>
      </c>
      <c r="AA67" s="100">
        <v>10108.800000000001</v>
      </c>
      <c r="AB67" s="100">
        <v>25</v>
      </c>
      <c r="AC67" s="100">
        <v>28080</v>
      </c>
      <c r="AD67" s="100">
        <v>15</v>
      </c>
      <c r="AE67" s="100">
        <v>16848</v>
      </c>
      <c r="AF67" s="100">
        <v>17</v>
      </c>
      <c r="AG67" s="100">
        <v>19094.400000000001</v>
      </c>
      <c r="AH67" s="100">
        <v>18</v>
      </c>
      <c r="AI67" s="100">
        <v>20217.600000000002</v>
      </c>
      <c r="AJ67" s="100">
        <v>28</v>
      </c>
      <c r="AK67" s="100">
        <v>31449.600000000002</v>
      </c>
      <c r="AL67" s="100">
        <v>23</v>
      </c>
      <c r="AM67" s="100">
        <v>25833.600000000002</v>
      </c>
      <c r="AN67" s="100">
        <v>24</v>
      </c>
      <c r="AO67" s="100">
        <v>26956.800000000003</v>
      </c>
      <c r="AP67" s="100">
        <v>25</v>
      </c>
      <c r="AQ67" s="100">
        <v>28080</v>
      </c>
      <c r="AR67" s="100">
        <v>12</v>
      </c>
      <c r="AS67" s="100">
        <v>13478.400000000001</v>
      </c>
      <c r="AT67" s="100">
        <v>17</v>
      </c>
      <c r="AU67" s="100">
        <v>19094.400000000001</v>
      </c>
      <c r="AV67" s="100">
        <v>19</v>
      </c>
      <c r="AW67" s="100">
        <v>21340.799999999999</v>
      </c>
      <c r="AX67" s="100">
        <v>15</v>
      </c>
      <c r="AY67" s="100">
        <v>16848</v>
      </c>
      <c r="AZ67" s="100">
        <v>51</v>
      </c>
      <c r="BA67" s="100">
        <v>57283.200000000004</v>
      </c>
      <c r="BB67" s="100">
        <v>51</v>
      </c>
      <c r="BC67" s="100">
        <v>57283.200000000004</v>
      </c>
      <c r="BD67" s="100">
        <v>43</v>
      </c>
      <c r="BE67" s="100">
        <v>48297.599999999999</v>
      </c>
      <c r="BF67" s="100">
        <v>31</v>
      </c>
      <c r="BG67" s="100">
        <v>34819.200000000004</v>
      </c>
      <c r="BH67" s="100">
        <v>16</v>
      </c>
      <c r="BI67" s="100">
        <v>17971.2</v>
      </c>
      <c r="BJ67" s="100">
        <v>16</v>
      </c>
      <c r="BK67" s="100">
        <v>17971.2</v>
      </c>
      <c r="BL67" s="100">
        <v>17</v>
      </c>
      <c r="BM67" s="100">
        <v>19094.400000000001</v>
      </c>
      <c r="BN67" s="100">
        <v>11</v>
      </c>
      <c r="BO67" s="100">
        <v>12355.2</v>
      </c>
      <c r="BP67" s="100">
        <v>25</v>
      </c>
      <c r="BQ67" s="100">
        <v>28080</v>
      </c>
      <c r="BR67" s="100">
        <v>27</v>
      </c>
      <c r="BS67" s="100">
        <v>30326.400000000001</v>
      </c>
      <c r="BT67" s="100">
        <v>29</v>
      </c>
      <c r="BU67" s="100">
        <v>32572.800000000003</v>
      </c>
      <c r="BV67" s="100">
        <v>16</v>
      </c>
      <c r="BW67" s="100">
        <v>17971.2</v>
      </c>
      <c r="BX67" s="100">
        <v>35</v>
      </c>
      <c r="BY67" s="100">
        <v>39312</v>
      </c>
      <c r="BZ67" s="100">
        <v>35</v>
      </c>
      <c r="CA67" s="100">
        <v>39312</v>
      </c>
      <c r="CB67" s="100">
        <v>22</v>
      </c>
      <c r="CC67" s="100">
        <v>24710.400000000001</v>
      </c>
      <c r="CD67" s="100">
        <v>23</v>
      </c>
      <c r="CE67" s="100">
        <v>25833.600000000002</v>
      </c>
      <c r="CF67" s="100">
        <v>47</v>
      </c>
      <c r="CG67" s="100">
        <v>52790.400000000001</v>
      </c>
      <c r="CH67" s="100">
        <v>46</v>
      </c>
      <c r="CI67" s="100">
        <v>51667.200000000004</v>
      </c>
      <c r="CJ67" s="100">
        <v>34</v>
      </c>
      <c r="CK67" s="100">
        <v>38188.800000000003</v>
      </c>
      <c r="CL67" s="100">
        <v>30</v>
      </c>
      <c r="CM67" s="100">
        <v>33696</v>
      </c>
      <c r="CN67" s="100">
        <v>13</v>
      </c>
      <c r="CO67" s="100">
        <v>14601.6</v>
      </c>
      <c r="CP67" s="100">
        <v>16</v>
      </c>
      <c r="CQ67" s="100">
        <v>17971.2</v>
      </c>
      <c r="CR67" s="100">
        <v>15</v>
      </c>
      <c r="CS67" s="100">
        <v>16848</v>
      </c>
      <c r="CT67" s="100">
        <v>19</v>
      </c>
      <c r="CU67" s="100">
        <v>21340.799999999999</v>
      </c>
    </row>
    <row r="68" spans="2:99">
      <c r="C68" s="99" t="s">
        <v>234</v>
      </c>
      <c r="D68" s="100">
        <v>39</v>
      </c>
      <c r="E68" s="100">
        <v>40294.800000000003</v>
      </c>
      <c r="F68" s="100">
        <v>47</v>
      </c>
      <c r="G68" s="100">
        <v>48560.4</v>
      </c>
      <c r="H68" s="100">
        <v>50</v>
      </c>
      <c r="I68" s="100">
        <v>51660</v>
      </c>
      <c r="J68" s="100">
        <v>51</v>
      </c>
      <c r="K68" s="100">
        <v>52693.200000000004</v>
      </c>
      <c r="L68" s="100">
        <v>62</v>
      </c>
      <c r="M68" s="100">
        <v>64058.400000000001</v>
      </c>
      <c r="N68" s="100">
        <v>49</v>
      </c>
      <c r="O68" s="100">
        <v>50626.8</v>
      </c>
      <c r="P68" s="100">
        <v>39</v>
      </c>
      <c r="Q68" s="100">
        <v>40294.800000000003</v>
      </c>
      <c r="R68" s="100">
        <v>70</v>
      </c>
      <c r="S68" s="100">
        <v>72324</v>
      </c>
      <c r="T68" s="100">
        <v>6</v>
      </c>
      <c r="U68" s="100">
        <v>6199.2000000000007</v>
      </c>
      <c r="V68" s="100">
        <v>9</v>
      </c>
      <c r="W68" s="100">
        <v>9298.8000000000011</v>
      </c>
      <c r="X68" s="100">
        <v>6</v>
      </c>
      <c r="Y68" s="100">
        <v>6199.2000000000007</v>
      </c>
      <c r="Z68" s="100">
        <v>10</v>
      </c>
      <c r="AA68" s="100">
        <v>10332</v>
      </c>
      <c r="AB68" s="100">
        <v>25</v>
      </c>
      <c r="AC68" s="100">
        <v>25830</v>
      </c>
      <c r="AD68" s="100">
        <v>16</v>
      </c>
      <c r="AE68" s="100">
        <v>16531.2</v>
      </c>
      <c r="AF68" s="100">
        <v>19</v>
      </c>
      <c r="AG68" s="100">
        <v>19630.8</v>
      </c>
      <c r="AH68" s="100">
        <v>18</v>
      </c>
      <c r="AI68" s="100">
        <v>18597.600000000002</v>
      </c>
      <c r="AJ68" s="100">
        <v>28</v>
      </c>
      <c r="AK68" s="100">
        <v>28929.600000000002</v>
      </c>
      <c r="AL68" s="100">
        <v>26</v>
      </c>
      <c r="AM68" s="100">
        <v>26863.200000000001</v>
      </c>
      <c r="AN68" s="100">
        <v>25</v>
      </c>
      <c r="AO68" s="100">
        <v>25830</v>
      </c>
      <c r="AP68" s="100">
        <v>27</v>
      </c>
      <c r="AQ68" s="100">
        <v>27896.400000000001</v>
      </c>
      <c r="AR68" s="100">
        <v>13</v>
      </c>
      <c r="AS68" s="100">
        <v>13431.6</v>
      </c>
      <c r="AT68" s="100">
        <v>17</v>
      </c>
      <c r="AU68" s="100">
        <v>17564.400000000001</v>
      </c>
      <c r="AV68" s="100">
        <v>18</v>
      </c>
      <c r="AW68" s="100">
        <v>18597.600000000002</v>
      </c>
      <c r="AX68" s="100">
        <v>16</v>
      </c>
      <c r="AY68" s="100">
        <v>16531.2</v>
      </c>
      <c r="AZ68" s="100">
        <v>47</v>
      </c>
      <c r="BA68" s="100">
        <v>48560.4</v>
      </c>
      <c r="BB68" s="100">
        <v>53</v>
      </c>
      <c r="BC68" s="100">
        <v>54759.600000000006</v>
      </c>
      <c r="BD68" s="100">
        <v>44</v>
      </c>
      <c r="BE68" s="100">
        <v>45460.800000000003</v>
      </c>
      <c r="BF68" s="100">
        <v>31</v>
      </c>
      <c r="BG68" s="100">
        <v>32029.200000000001</v>
      </c>
      <c r="BH68" s="100">
        <v>16</v>
      </c>
      <c r="BI68" s="100">
        <v>16531.2</v>
      </c>
      <c r="BJ68" s="100">
        <v>16</v>
      </c>
      <c r="BK68" s="100">
        <v>16531.2</v>
      </c>
      <c r="BL68" s="100">
        <v>14</v>
      </c>
      <c r="BM68" s="100">
        <v>14464.800000000001</v>
      </c>
      <c r="BN68" s="100">
        <v>10</v>
      </c>
      <c r="BO68" s="100">
        <v>10332</v>
      </c>
      <c r="BP68" s="100">
        <v>26</v>
      </c>
      <c r="BQ68" s="100">
        <v>26863.200000000001</v>
      </c>
      <c r="BR68" s="100">
        <v>25</v>
      </c>
      <c r="BS68" s="100">
        <v>25830</v>
      </c>
      <c r="BT68" s="100">
        <v>30</v>
      </c>
      <c r="BU68" s="100">
        <v>30996</v>
      </c>
      <c r="BV68" s="100">
        <v>15</v>
      </c>
      <c r="BW68" s="100">
        <v>15498</v>
      </c>
      <c r="BX68" s="100">
        <v>34</v>
      </c>
      <c r="BY68" s="100">
        <v>35128.800000000003</v>
      </c>
      <c r="BZ68" s="100">
        <v>34</v>
      </c>
      <c r="CA68" s="100">
        <v>35128.800000000003</v>
      </c>
      <c r="CB68" s="100">
        <v>22</v>
      </c>
      <c r="CC68" s="100">
        <v>22730.400000000001</v>
      </c>
      <c r="CD68" s="100">
        <v>23</v>
      </c>
      <c r="CE68" s="100">
        <v>23763.600000000002</v>
      </c>
      <c r="CF68" s="100">
        <v>53</v>
      </c>
      <c r="CG68" s="100">
        <v>54759.600000000006</v>
      </c>
      <c r="CH68" s="100">
        <v>46</v>
      </c>
      <c r="CI68" s="100">
        <v>47527.200000000004</v>
      </c>
      <c r="CJ68" s="100">
        <v>37</v>
      </c>
      <c r="CK68" s="100">
        <v>38228.400000000001</v>
      </c>
      <c r="CL68" s="100">
        <v>35</v>
      </c>
      <c r="CM68" s="100">
        <v>36162</v>
      </c>
      <c r="CN68" s="100">
        <v>14</v>
      </c>
      <c r="CO68" s="100">
        <v>14464.800000000001</v>
      </c>
      <c r="CP68" s="100">
        <v>17</v>
      </c>
      <c r="CQ68" s="100">
        <v>17564.400000000001</v>
      </c>
      <c r="CR68" s="100">
        <v>16</v>
      </c>
      <c r="CS68" s="100">
        <v>16531.2</v>
      </c>
      <c r="CT68" s="100">
        <v>18</v>
      </c>
      <c r="CU68" s="100">
        <v>18597.600000000002</v>
      </c>
    </row>
    <row r="69" spans="2:99">
      <c r="C69" s="99" t="s">
        <v>235</v>
      </c>
      <c r="D69" s="100">
        <v>43</v>
      </c>
      <c r="E69" s="100">
        <v>32611.200000000001</v>
      </c>
      <c r="F69" s="100">
        <v>45</v>
      </c>
      <c r="G69" s="100">
        <v>34128</v>
      </c>
      <c r="H69" s="100">
        <v>44</v>
      </c>
      <c r="I69" s="100">
        <v>33369.599999999999</v>
      </c>
      <c r="J69" s="100">
        <v>48</v>
      </c>
      <c r="K69" s="100">
        <v>36403.199999999997</v>
      </c>
      <c r="L69" s="100">
        <v>66</v>
      </c>
      <c r="M69" s="100">
        <v>50054.400000000001</v>
      </c>
      <c r="N69" s="100">
        <v>60</v>
      </c>
      <c r="O69" s="100">
        <v>45504</v>
      </c>
      <c r="P69" s="100">
        <v>41</v>
      </c>
      <c r="Q69" s="100">
        <v>31094.399999999998</v>
      </c>
      <c r="R69" s="100">
        <v>69</v>
      </c>
      <c r="S69" s="100">
        <v>52329.599999999999</v>
      </c>
      <c r="T69" s="100">
        <v>5</v>
      </c>
      <c r="U69" s="100">
        <v>3792</v>
      </c>
      <c r="V69" s="100">
        <v>9</v>
      </c>
      <c r="W69" s="100">
        <v>6825.5999999999995</v>
      </c>
      <c r="X69" s="100">
        <v>6</v>
      </c>
      <c r="Y69" s="100">
        <v>4550.3999999999996</v>
      </c>
      <c r="Z69" s="100">
        <v>10</v>
      </c>
      <c r="AA69" s="100">
        <v>7584</v>
      </c>
      <c r="AB69" s="100">
        <v>24</v>
      </c>
      <c r="AC69" s="100">
        <v>18201.599999999999</v>
      </c>
      <c r="AD69" s="100">
        <v>17</v>
      </c>
      <c r="AE69" s="100">
        <v>12892.8</v>
      </c>
      <c r="AF69" s="100">
        <v>20</v>
      </c>
      <c r="AG69" s="100">
        <v>15168</v>
      </c>
      <c r="AH69" s="100">
        <v>18</v>
      </c>
      <c r="AI69" s="100">
        <v>13651.199999999999</v>
      </c>
      <c r="AJ69" s="100">
        <v>33</v>
      </c>
      <c r="AK69" s="100">
        <v>25027.200000000001</v>
      </c>
      <c r="AL69" s="100">
        <v>25</v>
      </c>
      <c r="AM69" s="100">
        <v>18960</v>
      </c>
      <c r="AN69" s="100">
        <v>27</v>
      </c>
      <c r="AO69" s="100">
        <v>20476.8</v>
      </c>
      <c r="AP69" s="100">
        <v>27</v>
      </c>
      <c r="AQ69" s="100">
        <v>20476.8</v>
      </c>
      <c r="AR69" s="100">
        <v>12</v>
      </c>
      <c r="AS69" s="100">
        <v>9100.7999999999993</v>
      </c>
      <c r="AT69" s="100">
        <v>18</v>
      </c>
      <c r="AU69" s="100">
        <v>13651.199999999999</v>
      </c>
      <c r="AV69" s="100">
        <v>20</v>
      </c>
      <c r="AW69" s="100">
        <v>15168</v>
      </c>
      <c r="AX69" s="100">
        <v>14</v>
      </c>
      <c r="AY69" s="100">
        <v>10617.6</v>
      </c>
      <c r="AZ69" s="100">
        <v>56</v>
      </c>
      <c r="BA69" s="100">
        <v>42470.400000000001</v>
      </c>
      <c r="BB69" s="100">
        <v>49</v>
      </c>
      <c r="BC69" s="100">
        <v>37161.599999999999</v>
      </c>
      <c r="BD69" s="100">
        <v>44</v>
      </c>
      <c r="BE69" s="100">
        <v>33369.599999999999</v>
      </c>
      <c r="BF69" s="100">
        <v>31</v>
      </c>
      <c r="BG69" s="100">
        <v>23510.399999999998</v>
      </c>
      <c r="BH69" s="100">
        <v>18</v>
      </c>
      <c r="BI69" s="100">
        <v>13651.199999999999</v>
      </c>
      <c r="BJ69" s="100">
        <v>16</v>
      </c>
      <c r="BK69" s="100">
        <v>12134.4</v>
      </c>
      <c r="BL69" s="100">
        <v>16</v>
      </c>
      <c r="BM69" s="100">
        <v>12134.4</v>
      </c>
      <c r="BN69" s="100">
        <v>11</v>
      </c>
      <c r="BO69" s="100">
        <v>8342.4</v>
      </c>
      <c r="BP69" s="100">
        <v>29</v>
      </c>
      <c r="BQ69" s="100">
        <v>21993.599999999999</v>
      </c>
      <c r="BR69" s="100">
        <v>23</v>
      </c>
      <c r="BS69" s="100">
        <v>17443.2</v>
      </c>
      <c r="BT69" s="100">
        <v>28</v>
      </c>
      <c r="BU69" s="100">
        <v>21235.200000000001</v>
      </c>
      <c r="BV69" s="100">
        <v>15</v>
      </c>
      <c r="BW69" s="100">
        <v>11376</v>
      </c>
      <c r="BX69" s="100">
        <v>36</v>
      </c>
      <c r="BY69" s="100">
        <v>27302.399999999998</v>
      </c>
      <c r="BZ69" s="100">
        <v>33</v>
      </c>
      <c r="CA69" s="100">
        <v>25027.200000000001</v>
      </c>
      <c r="CB69" s="100">
        <v>24</v>
      </c>
      <c r="CC69" s="100">
        <v>18201.599999999999</v>
      </c>
      <c r="CD69" s="100">
        <v>23</v>
      </c>
      <c r="CE69" s="100">
        <v>17443.2</v>
      </c>
      <c r="CF69" s="100">
        <v>49</v>
      </c>
      <c r="CG69" s="100">
        <v>37161.599999999999</v>
      </c>
      <c r="CH69" s="100">
        <v>48</v>
      </c>
      <c r="CI69" s="100">
        <v>36403.199999999997</v>
      </c>
      <c r="CJ69" s="100">
        <v>42</v>
      </c>
      <c r="CK69" s="100">
        <v>31852.799999999999</v>
      </c>
      <c r="CL69" s="100">
        <v>34</v>
      </c>
      <c r="CM69" s="100">
        <v>25785.599999999999</v>
      </c>
      <c r="CN69" s="100">
        <v>13</v>
      </c>
      <c r="CO69" s="100">
        <v>9859.1999999999989</v>
      </c>
      <c r="CP69" s="100">
        <v>16</v>
      </c>
      <c r="CQ69" s="100">
        <v>12134.4</v>
      </c>
      <c r="CR69" s="100">
        <v>16</v>
      </c>
      <c r="CS69" s="100">
        <v>12134.4</v>
      </c>
      <c r="CT69" s="100">
        <v>18</v>
      </c>
      <c r="CU69" s="100">
        <v>13651.199999999999</v>
      </c>
    </row>
    <row r="70" spans="2:99">
      <c r="C70" s="99" t="s">
        <v>236</v>
      </c>
      <c r="D70" s="100">
        <v>42</v>
      </c>
      <c r="E70" s="100">
        <v>22478.399999999998</v>
      </c>
      <c r="F70" s="100">
        <v>51</v>
      </c>
      <c r="G70" s="100">
        <v>27295.199999999997</v>
      </c>
      <c r="H70" s="100">
        <v>53</v>
      </c>
      <c r="I70" s="100">
        <v>28365.599999999995</v>
      </c>
      <c r="J70" s="100">
        <v>50</v>
      </c>
      <c r="K70" s="100">
        <v>26759.999999999996</v>
      </c>
      <c r="L70" s="100">
        <v>60</v>
      </c>
      <c r="M70" s="100">
        <v>32111.999999999996</v>
      </c>
      <c r="N70" s="100">
        <v>53</v>
      </c>
      <c r="O70" s="100">
        <v>28365.599999999995</v>
      </c>
      <c r="P70" s="100">
        <v>43</v>
      </c>
      <c r="Q70" s="100">
        <v>23013.599999999999</v>
      </c>
      <c r="R70" s="100">
        <v>70</v>
      </c>
      <c r="S70" s="100">
        <v>37463.999999999993</v>
      </c>
      <c r="T70" s="100">
        <v>5</v>
      </c>
      <c r="U70" s="100">
        <v>2675.9999999999995</v>
      </c>
      <c r="V70" s="100">
        <v>9</v>
      </c>
      <c r="W70" s="100">
        <v>4816.7999999999993</v>
      </c>
      <c r="X70" s="100">
        <v>6</v>
      </c>
      <c r="Y70" s="100">
        <v>3211.2</v>
      </c>
      <c r="Z70" s="100">
        <v>10</v>
      </c>
      <c r="AA70" s="100">
        <v>5351.9999999999991</v>
      </c>
      <c r="AB70" s="100">
        <v>23</v>
      </c>
      <c r="AC70" s="100">
        <v>12309.599999999999</v>
      </c>
      <c r="AD70" s="100">
        <v>19</v>
      </c>
      <c r="AE70" s="100">
        <v>10168.799999999999</v>
      </c>
      <c r="AF70" s="100">
        <v>20</v>
      </c>
      <c r="AG70" s="100">
        <v>10703.999999999998</v>
      </c>
      <c r="AH70" s="100">
        <v>20</v>
      </c>
      <c r="AI70" s="100">
        <v>10703.999999999998</v>
      </c>
      <c r="AJ70" s="100">
        <v>34</v>
      </c>
      <c r="AK70" s="100">
        <v>18196.8</v>
      </c>
      <c r="AL70" s="100">
        <v>25</v>
      </c>
      <c r="AM70" s="100">
        <v>13379.999999999998</v>
      </c>
      <c r="AN70" s="100">
        <v>26</v>
      </c>
      <c r="AO70" s="100">
        <v>13915.199999999999</v>
      </c>
      <c r="AP70" s="100">
        <v>29</v>
      </c>
      <c r="AQ70" s="100">
        <v>15520.799999999997</v>
      </c>
      <c r="AR70" s="100">
        <v>12</v>
      </c>
      <c r="AS70" s="100">
        <v>6422.4</v>
      </c>
      <c r="AT70" s="100">
        <v>18</v>
      </c>
      <c r="AU70" s="100">
        <v>9633.5999999999985</v>
      </c>
      <c r="AV70" s="100">
        <v>18</v>
      </c>
      <c r="AW70" s="100">
        <v>9633.5999999999985</v>
      </c>
      <c r="AX70" s="100">
        <v>15</v>
      </c>
      <c r="AY70" s="100">
        <v>8027.9999999999991</v>
      </c>
      <c r="AZ70" s="100">
        <v>49</v>
      </c>
      <c r="BA70" s="100">
        <v>26224.799999999996</v>
      </c>
      <c r="BB70" s="100">
        <v>52</v>
      </c>
      <c r="BC70" s="100">
        <v>27830.399999999998</v>
      </c>
      <c r="BD70" s="100">
        <v>46</v>
      </c>
      <c r="BE70" s="100">
        <v>24619.199999999997</v>
      </c>
      <c r="BF70" s="100">
        <v>34</v>
      </c>
      <c r="BG70" s="100">
        <v>18196.8</v>
      </c>
      <c r="BH70" s="100">
        <v>17</v>
      </c>
      <c r="BI70" s="100">
        <v>9098.4</v>
      </c>
      <c r="BJ70" s="100">
        <v>16</v>
      </c>
      <c r="BK70" s="100">
        <v>8563.1999999999989</v>
      </c>
      <c r="BL70" s="100">
        <v>16</v>
      </c>
      <c r="BM70" s="100">
        <v>8563.1999999999989</v>
      </c>
      <c r="BN70" s="100">
        <v>12</v>
      </c>
      <c r="BO70" s="100">
        <v>6422.4</v>
      </c>
      <c r="BP70" s="100">
        <v>28</v>
      </c>
      <c r="BQ70" s="100">
        <v>14985.599999999999</v>
      </c>
      <c r="BR70" s="100">
        <v>27</v>
      </c>
      <c r="BS70" s="100">
        <v>14450.399999999998</v>
      </c>
      <c r="BT70" s="100">
        <v>29</v>
      </c>
      <c r="BU70" s="100">
        <v>15520.799999999997</v>
      </c>
      <c r="BV70" s="100">
        <v>17</v>
      </c>
      <c r="BW70" s="100">
        <v>9098.4</v>
      </c>
      <c r="BX70" s="100">
        <v>37</v>
      </c>
      <c r="BY70" s="100">
        <v>19802.399999999998</v>
      </c>
      <c r="BZ70" s="100">
        <v>33</v>
      </c>
      <c r="CA70" s="100">
        <v>17661.599999999999</v>
      </c>
      <c r="CB70" s="100">
        <v>23</v>
      </c>
      <c r="CC70" s="100">
        <v>12309.599999999999</v>
      </c>
      <c r="CD70" s="100">
        <v>23</v>
      </c>
      <c r="CE70" s="100">
        <v>12309.599999999999</v>
      </c>
      <c r="CF70" s="100">
        <v>53</v>
      </c>
      <c r="CG70" s="100">
        <v>28365.599999999995</v>
      </c>
      <c r="CH70" s="100">
        <v>52</v>
      </c>
      <c r="CI70" s="100">
        <v>27830.399999999998</v>
      </c>
      <c r="CJ70" s="100">
        <v>43</v>
      </c>
      <c r="CK70" s="100">
        <v>23013.599999999999</v>
      </c>
      <c r="CL70" s="100">
        <v>35</v>
      </c>
      <c r="CM70" s="100">
        <v>18731.999999999996</v>
      </c>
      <c r="CN70" s="100">
        <v>15</v>
      </c>
      <c r="CO70" s="100">
        <v>8027.9999999999991</v>
      </c>
      <c r="CP70" s="100">
        <v>15</v>
      </c>
      <c r="CQ70" s="100">
        <v>8027.9999999999991</v>
      </c>
      <c r="CR70" s="100">
        <v>16</v>
      </c>
      <c r="CS70" s="100">
        <v>8563.1999999999989</v>
      </c>
      <c r="CT70" s="100">
        <v>18</v>
      </c>
      <c r="CU70" s="100">
        <v>9633.5999999999985</v>
      </c>
    </row>
    <row r="71" spans="2:99">
      <c r="B71" s="99" t="s">
        <v>130</v>
      </c>
      <c r="C71" s="99" t="s">
        <v>237</v>
      </c>
      <c r="D71" s="100">
        <v>0</v>
      </c>
      <c r="E71" s="100">
        <v>0</v>
      </c>
      <c r="F71" s="100">
        <v>11.885743550516571</v>
      </c>
      <c r="G71" s="100">
        <v>6703.5593624913463</v>
      </c>
      <c r="H71" s="100">
        <v>8.0929626411815807</v>
      </c>
      <c r="I71" s="100">
        <v>4564.4309296264119</v>
      </c>
      <c r="J71" s="100">
        <v>19.071154984776243</v>
      </c>
      <c r="K71" s="100">
        <v>10756.1314114138</v>
      </c>
      <c r="L71" s="100">
        <v>6.3826742464685466</v>
      </c>
      <c r="M71" s="100">
        <v>3599.8282750082603</v>
      </c>
      <c r="N71" s="100">
        <v>0</v>
      </c>
      <c r="O71" s="100">
        <v>0</v>
      </c>
      <c r="P71" s="100">
        <v>9.0511635778942967</v>
      </c>
      <c r="Q71" s="100">
        <v>5104.8562579323834</v>
      </c>
      <c r="R71" s="100">
        <v>0</v>
      </c>
      <c r="S71" s="100">
        <v>0</v>
      </c>
      <c r="T71" s="100">
        <v>38.932125479023014</v>
      </c>
      <c r="U71" s="100">
        <v>21957.71877016898</v>
      </c>
      <c r="V71" s="100">
        <v>17.563145276218357</v>
      </c>
      <c r="W71" s="100">
        <v>9905.6139357871525</v>
      </c>
      <c r="X71" s="100">
        <v>16.424657082740055</v>
      </c>
      <c r="Y71" s="100">
        <v>9263.5065946653904</v>
      </c>
      <c r="Z71" s="100">
        <v>17.097502880004527</v>
      </c>
      <c r="AA71" s="100">
        <v>9642.9916243225525</v>
      </c>
      <c r="AB71" s="100">
        <v>16.665400861541766</v>
      </c>
      <c r="AC71" s="100">
        <v>9399.2860859095563</v>
      </c>
      <c r="AD71" s="100">
        <v>0</v>
      </c>
      <c r="AE71" s="100">
        <v>0</v>
      </c>
      <c r="AF71" s="100">
        <v>40.033423736158824</v>
      </c>
      <c r="AG71" s="100">
        <v>22578.850987193575</v>
      </c>
      <c r="AH71" s="100">
        <v>19.826162933705128</v>
      </c>
      <c r="AI71" s="100">
        <v>11181.955894609691</v>
      </c>
      <c r="AJ71" s="100">
        <v>8.0342623066366965</v>
      </c>
      <c r="AK71" s="100">
        <v>4531.3239409430971</v>
      </c>
      <c r="AL71" s="100">
        <v>7.6507024078869126</v>
      </c>
      <c r="AM71" s="100">
        <v>4314.9961580482186</v>
      </c>
      <c r="AN71" s="100">
        <v>7.2995575129491259</v>
      </c>
      <c r="AO71" s="100">
        <v>4116.9504373033069</v>
      </c>
      <c r="AP71" s="100">
        <v>6.6067243854612565</v>
      </c>
      <c r="AQ71" s="100">
        <v>3726.1925534001489</v>
      </c>
      <c r="AR71" s="100">
        <v>7.1374186561338462</v>
      </c>
      <c r="AS71" s="100">
        <v>4025.5041220594894</v>
      </c>
      <c r="AT71" s="100">
        <v>0</v>
      </c>
      <c r="AU71" s="100">
        <v>0</v>
      </c>
      <c r="AV71" s="100">
        <v>12.734035847990945</v>
      </c>
      <c r="AW71" s="100">
        <v>7181.9962182668933</v>
      </c>
      <c r="AX71" s="100">
        <v>0</v>
      </c>
      <c r="AY71" s="100">
        <v>0</v>
      </c>
      <c r="AZ71" s="100">
        <v>8.7679335181581326</v>
      </c>
      <c r="BA71" s="100">
        <v>4945.1145042411872</v>
      </c>
      <c r="BB71" s="100">
        <v>10</v>
      </c>
      <c r="BC71" s="100">
        <v>5640</v>
      </c>
      <c r="BD71" s="100">
        <v>6.6936979165477668</v>
      </c>
      <c r="BE71" s="100">
        <v>3775.2456249329407</v>
      </c>
      <c r="BF71" s="100">
        <v>0</v>
      </c>
      <c r="BG71" s="100">
        <v>0</v>
      </c>
      <c r="BH71" s="100">
        <v>8.8607203062709718</v>
      </c>
      <c r="BI71" s="100">
        <v>4997.4462527368278</v>
      </c>
      <c r="BJ71" s="100">
        <v>14.984673381328829</v>
      </c>
      <c r="BK71" s="100">
        <v>8451.3557870694603</v>
      </c>
      <c r="BL71" s="100">
        <v>11.389717560352478</v>
      </c>
      <c r="BM71" s="100">
        <v>6423.8007040387974</v>
      </c>
      <c r="BN71" s="100">
        <v>8.575787339559513</v>
      </c>
      <c r="BO71" s="100">
        <v>4836.744059511565</v>
      </c>
      <c r="BP71" s="100">
        <v>4.8488376310148027</v>
      </c>
      <c r="BQ71" s="100">
        <v>2734.7444238923485</v>
      </c>
      <c r="BR71" s="100">
        <v>0</v>
      </c>
      <c r="BS71" s="100">
        <v>0</v>
      </c>
      <c r="BT71" s="100">
        <v>8.2877117958533795</v>
      </c>
      <c r="BU71" s="100">
        <v>4674.2694528613056</v>
      </c>
      <c r="BV71" s="100">
        <v>0</v>
      </c>
      <c r="BW71" s="100">
        <v>0</v>
      </c>
      <c r="BX71" s="100">
        <v>7.5407785227161233</v>
      </c>
      <c r="BY71" s="100">
        <v>4252.9990868118939</v>
      </c>
      <c r="BZ71" s="100">
        <v>0</v>
      </c>
      <c r="CA71" s="100">
        <v>0</v>
      </c>
      <c r="CB71" s="100">
        <v>11.725607354357511</v>
      </c>
      <c r="CC71" s="100">
        <v>6613.2425478576361</v>
      </c>
      <c r="CD71" s="100">
        <v>6.8908319030566236</v>
      </c>
      <c r="CE71" s="100">
        <v>3886.4291933239356</v>
      </c>
      <c r="CF71" s="100">
        <v>16.406590191575848</v>
      </c>
      <c r="CG71" s="100">
        <v>9253.3168680487779</v>
      </c>
      <c r="CH71" s="100">
        <v>18.345154232575354</v>
      </c>
      <c r="CI71" s="100">
        <v>10346.666987172499</v>
      </c>
      <c r="CJ71" s="100">
        <v>16.554725010798034</v>
      </c>
      <c r="CK71" s="100">
        <v>9336.8649060900916</v>
      </c>
      <c r="CL71" s="100">
        <v>17.05449029414288</v>
      </c>
      <c r="CM71" s="100">
        <v>9618.7325258965848</v>
      </c>
      <c r="CN71" s="100">
        <v>7.6524185815988641</v>
      </c>
      <c r="CO71" s="100">
        <v>4315.9640800217594</v>
      </c>
      <c r="CP71" s="100">
        <v>7.952093714864275</v>
      </c>
      <c r="CQ71" s="100">
        <v>4484.9808551834512</v>
      </c>
      <c r="CR71" s="100">
        <v>6.9331332256412441</v>
      </c>
      <c r="CS71" s="100">
        <v>3910.2871392616617</v>
      </c>
      <c r="CT71" s="100">
        <v>0</v>
      </c>
      <c r="CU71" s="100">
        <v>0</v>
      </c>
    </row>
    <row r="72" spans="2:99">
      <c r="C72" s="99" t="s">
        <v>238</v>
      </c>
      <c r="D72" s="100">
        <v>0</v>
      </c>
      <c r="E72" s="100">
        <v>0</v>
      </c>
      <c r="F72" s="100">
        <v>14.262892260619886</v>
      </c>
      <c r="G72" s="100">
        <v>1061.1591841901193</v>
      </c>
      <c r="H72" s="100">
        <v>7.4934839270199829</v>
      </c>
      <c r="I72" s="100">
        <v>557.51520417028667</v>
      </c>
      <c r="J72" s="100">
        <v>19.071154984776243</v>
      </c>
      <c r="K72" s="100">
        <v>1418.8939308673523</v>
      </c>
      <c r="L72" s="100">
        <v>6.6866111153480006</v>
      </c>
      <c r="M72" s="100">
        <v>497.4838669818912</v>
      </c>
      <c r="N72" s="100">
        <v>0</v>
      </c>
      <c r="O72" s="100">
        <v>0</v>
      </c>
      <c r="P72" s="100">
        <v>9.0511635778942967</v>
      </c>
      <c r="Q72" s="100">
        <v>673.40657019533558</v>
      </c>
      <c r="R72" s="100">
        <v>0</v>
      </c>
      <c r="S72" s="100">
        <v>0</v>
      </c>
      <c r="T72" s="100">
        <v>35.618753097829568</v>
      </c>
      <c r="U72" s="100">
        <v>2650.0352304785197</v>
      </c>
      <c r="V72" s="100">
        <v>19.276622864142098</v>
      </c>
      <c r="W72" s="100">
        <v>1434.180741092172</v>
      </c>
      <c r="X72" s="100">
        <v>19.240312582638349</v>
      </c>
      <c r="Y72" s="100">
        <v>1431.479256148293</v>
      </c>
      <c r="Z72" s="100">
        <v>17.097502880004527</v>
      </c>
      <c r="AA72" s="100">
        <v>1272.0542142723366</v>
      </c>
      <c r="AB72" s="100">
        <v>18.69776682026637</v>
      </c>
      <c r="AC72" s="100">
        <v>1391.1138514278177</v>
      </c>
      <c r="AD72" s="100">
        <v>0</v>
      </c>
      <c r="AE72" s="100">
        <v>0</v>
      </c>
      <c r="AF72" s="100">
        <v>40.033423736158824</v>
      </c>
      <c r="AG72" s="100">
        <v>2978.486725970216</v>
      </c>
      <c r="AH72" s="100">
        <v>22.601825744423849</v>
      </c>
      <c r="AI72" s="100">
        <v>1681.575835385134</v>
      </c>
      <c r="AJ72" s="100">
        <v>9.0385450949662829</v>
      </c>
      <c r="AK72" s="100">
        <v>672.46775506549136</v>
      </c>
      <c r="AL72" s="100">
        <v>7.6507024078869126</v>
      </c>
      <c r="AM72" s="100">
        <v>569.21225914678621</v>
      </c>
      <c r="AN72" s="100">
        <v>7.2995575129491259</v>
      </c>
      <c r="AO72" s="100">
        <v>543.08707896341491</v>
      </c>
      <c r="AP72" s="100">
        <v>7.4876209701894236</v>
      </c>
      <c r="AQ72" s="100">
        <v>557.07900018209307</v>
      </c>
      <c r="AR72" s="100">
        <v>7.5339419148079489</v>
      </c>
      <c r="AS72" s="100">
        <v>560.52527846171131</v>
      </c>
      <c r="AT72" s="100">
        <v>0</v>
      </c>
      <c r="AU72" s="100">
        <v>0</v>
      </c>
      <c r="AV72" s="100">
        <v>13.713577067067172</v>
      </c>
      <c r="AW72" s="100">
        <v>1020.2901337897974</v>
      </c>
      <c r="AX72" s="100">
        <v>0</v>
      </c>
      <c r="AY72" s="100">
        <v>0</v>
      </c>
      <c r="AZ72" s="100">
        <v>9.7994551085296777</v>
      </c>
      <c r="BA72" s="100">
        <v>729.07946007460794</v>
      </c>
      <c r="BB72" s="100">
        <v>10</v>
      </c>
      <c r="BC72" s="100">
        <v>743.99999999999989</v>
      </c>
      <c r="BD72" s="100">
        <v>6.6936979165477668</v>
      </c>
      <c r="BE72" s="100">
        <v>498.01112499115379</v>
      </c>
      <c r="BF72" s="100">
        <v>0</v>
      </c>
      <c r="BG72" s="100">
        <v>0</v>
      </c>
      <c r="BH72" s="100">
        <v>9.569577930772649</v>
      </c>
      <c r="BI72" s="100">
        <v>711.97659804948501</v>
      </c>
      <c r="BJ72" s="100">
        <v>14.984673381328829</v>
      </c>
      <c r="BK72" s="100">
        <v>1114.8596995708647</v>
      </c>
      <c r="BL72" s="100">
        <v>10.934128857938379</v>
      </c>
      <c r="BM72" s="100">
        <v>813.4991870306153</v>
      </c>
      <c r="BN72" s="100">
        <v>10.005085229486097</v>
      </c>
      <c r="BO72" s="100">
        <v>744.37834107376557</v>
      </c>
      <c r="BP72" s="100">
        <v>4.8488376310148027</v>
      </c>
      <c r="BQ72" s="100">
        <v>360.75351974750129</v>
      </c>
      <c r="BR72" s="100">
        <v>0</v>
      </c>
      <c r="BS72" s="100">
        <v>0</v>
      </c>
      <c r="BT72" s="100">
        <v>8.2877117958533795</v>
      </c>
      <c r="BU72" s="100">
        <v>616.60575761149141</v>
      </c>
      <c r="BV72" s="100">
        <v>0</v>
      </c>
      <c r="BW72" s="100">
        <v>0</v>
      </c>
      <c r="BX72" s="100">
        <v>7.5407785227161233</v>
      </c>
      <c r="BY72" s="100">
        <v>561.0339220900795</v>
      </c>
      <c r="BZ72" s="100">
        <v>0</v>
      </c>
      <c r="CA72" s="100">
        <v>0</v>
      </c>
      <c r="CB72" s="100">
        <v>11.725607354357511</v>
      </c>
      <c r="CC72" s="100">
        <v>872.38518716419867</v>
      </c>
      <c r="CD72" s="100">
        <v>6.4854888499356464</v>
      </c>
      <c r="CE72" s="100">
        <v>482.52037043521204</v>
      </c>
      <c r="CF72" s="100">
        <v>17.701847311963416</v>
      </c>
      <c r="CG72" s="100">
        <v>1317.017440010078</v>
      </c>
      <c r="CH72" s="100">
        <v>17.094348262172492</v>
      </c>
      <c r="CI72" s="100">
        <v>1271.8195107056333</v>
      </c>
      <c r="CJ72" s="100">
        <v>19.224841948023524</v>
      </c>
      <c r="CK72" s="100">
        <v>1430.3282409329499</v>
      </c>
      <c r="CL72" s="100">
        <v>17.05449029414288</v>
      </c>
      <c r="CM72" s="100">
        <v>1268.85407788423</v>
      </c>
      <c r="CN72" s="100">
        <v>7.0637709983989527</v>
      </c>
      <c r="CO72" s="100">
        <v>525.54456228088202</v>
      </c>
      <c r="CP72" s="100">
        <v>6.6267447623868962</v>
      </c>
      <c r="CQ72" s="100">
        <v>493.02981032158505</v>
      </c>
      <c r="CR72" s="100">
        <v>6.9331332256412441</v>
      </c>
      <c r="CS72" s="100">
        <v>515.82511198770851</v>
      </c>
      <c r="CT72" s="100">
        <v>0</v>
      </c>
      <c r="CU72" s="100">
        <v>0</v>
      </c>
    </row>
    <row r="73" spans="2:99">
      <c r="C73" s="99" t="s">
        <v>239</v>
      </c>
      <c r="D73" s="100">
        <v>0</v>
      </c>
      <c r="E73" s="100">
        <v>0</v>
      </c>
      <c r="F73" s="100">
        <v>14.262892260619886</v>
      </c>
      <c r="G73" s="100">
        <v>7975.809352138639</v>
      </c>
      <c r="H73" s="100">
        <v>7.1937445699391835</v>
      </c>
      <c r="I73" s="100">
        <v>4022.7419635099909</v>
      </c>
      <c r="J73" s="100">
        <v>18.435449818617034</v>
      </c>
      <c r="K73" s="100">
        <v>10309.103538570644</v>
      </c>
      <c r="L73" s="100">
        <v>7.2944848531069093</v>
      </c>
      <c r="M73" s="100">
        <v>4079.075929857383</v>
      </c>
      <c r="N73" s="100">
        <v>0</v>
      </c>
      <c r="O73" s="100">
        <v>0</v>
      </c>
      <c r="P73" s="100">
        <v>9.0511635778942967</v>
      </c>
      <c r="Q73" s="100">
        <v>5061.4106727584904</v>
      </c>
      <c r="R73" s="100">
        <v>0</v>
      </c>
      <c r="S73" s="100">
        <v>0</v>
      </c>
      <c r="T73" s="100">
        <v>39.760468574321379</v>
      </c>
      <c r="U73" s="100">
        <v>22234.054026760514</v>
      </c>
      <c r="V73" s="100">
        <v>15.849667688294613</v>
      </c>
      <c r="W73" s="100">
        <v>8863.1341712943467</v>
      </c>
      <c r="X73" s="100">
        <v>15.955381166090339</v>
      </c>
      <c r="Y73" s="100">
        <v>8922.2491480777171</v>
      </c>
      <c r="Z73" s="100">
        <v>17.649035230972416</v>
      </c>
      <c r="AA73" s="100">
        <v>9869.3405011597733</v>
      </c>
      <c r="AB73" s="100">
        <v>16.258927669796847</v>
      </c>
      <c r="AC73" s="100">
        <v>9091.9923529503958</v>
      </c>
      <c r="AD73" s="100">
        <v>0</v>
      </c>
      <c r="AE73" s="100">
        <v>0</v>
      </c>
      <c r="AF73" s="100">
        <v>37.364528820414904</v>
      </c>
      <c r="AG73" s="100">
        <v>20894.244516376013</v>
      </c>
      <c r="AH73" s="100">
        <v>18.636593157682821</v>
      </c>
      <c r="AI73" s="100">
        <v>10421.582893776233</v>
      </c>
      <c r="AJ73" s="100">
        <v>8.0342623066366965</v>
      </c>
      <c r="AK73" s="100">
        <v>4492.7594818712405</v>
      </c>
      <c r="AL73" s="100">
        <v>7.0131438738963361</v>
      </c>
      <c r="AM73" s="100">
        <v>3921.7500542828307</v>
      </c>
      <c r="AN73" s="100">
        <v>6.6912610535366994</v>
      </c>
      <c r="AO73" s="100">
        <v>3741.7531811377216</v>
      </c>
      <c r="AP73" s="100">
        <v>7.0471726778253396</v>
      </c>
      <c r="AQ73" s="100">
        <v>3940.7789614399294</v>
      </c>
      <c r="AR73" s="100">
        <v>7.1374186561338462</v>
      </c>
      <c r="AS73" s="100">
        <v>3991.2445125100462</v>
      </c>
      <c r="AT73" s="100">
        <v>0</v>
      </c>
      <c r="AU73" s="100">
        <v>0</v>
      </c>
      <c r="AV73" s="100">
        <v>11.754494628914717</v>
      </c>
      <c r="AW73" s="100">
        <v>6573.1133964891087</v>
      </c>
      <c r="AX73" s="100">
        <v>0</v>
      </c>
      <c r="AY73" s="100">
        <v>0</v>
      </c>
      <c r="AZ73" s="100">
        <v>9.7994551085296777</v>
      </c>
      <c r="BA73" s="100">
        <v>5479.8552966897951</v>
      </c>
      <c r="BB73" s="100">
        <v>10</v>
      </c>
      <c r="BC73" s="100">
        <v>5591.9999999999991</v>
      </c>
      <c r="BD73" s="100">
        <v>6.6936979165477668</v>
      </c>
      <c r="BE73" s="100">
        <v>3743.1158749335109</v>
      </c>
      <c r="BF73" s="100">
        <v>0</v>
      </c>
      <c r="BG73" s="100">
        <v>0</v>
      </c>
      <c r="BH73" s="100">
        <v>9.2151491185218095</v>
      </c>
      <c r="BI73" s="100">
        <v>5153.1113870773952</v>
      </c>
      <c r="BJ73" s="100">
        <v>14.984673381328829</v>
      </c>
      <c r="BK73" s="100">
        <v>8379.4293548390797</v>
      </c>
      <c r="BL73" s="100">
        <v>10.934128857938379</v>
      </c>
      <c r="BM73" s="100">
        <v>6114.3648573591408</v>
      </c>
      <c r="BN73" s="100">
        <v>10.005085229486097</v>
      </c>
      <c r="BO73" s="100">
        <v>5594.8436603286245</v>
      </c>
      <c r="BP73" s="100">
        <v>5.3337213941162824</v>
      </c>
      <c r="BQ73" s="100">
        <v>2982.6170035898249</v>
      </c>
      <c r="BR73" s="100">
        <v>0</v>
      </c>
      <c r="BS73" s="100">
        <v>0</v>
      </c>
      <c r="BT73" s="100">
        <v>7.5342834507758001</v>
      </c>
      <c r="BU73" s="100">
        <v>4213.1713056738272</v>
      </c>
      <c r="BV73" s="100">
        <v>0</v>
      </c>
      <c r="BW73" s="100">
        <v>0</v>
      </c>
      <c r="BX73" s="100">
        <v>7.5407785227161233</v>
      </c>
      <c r="BY73" s="100">
        <v>4216.8033499028552</v>
      </c>
      <c r="BZ73" s="100">
        <v>0</v>
      </c>
      <c r="CA73" s="100">
        <v>0</v>
      </c>
      <c r="CB73" s="100">
        <v>11.725607354357511</v>
      </c>
      <c r="CC73" s="100">
        <v>6556.959632556719</v>
      </c>
      <c r="CD73" s="100">
        <v>6.0801457968146684</v>
      </c>
      <c r="CE73" s="100">
        <v>3400.0175295787622</v>
      </c>
      <c r="CF73" s="100">
        <v>16.406590191575848</v>
      </c>
      <c r="CG73" s="100">
        <v>9174.5652351292138</v>
      </c>
      <c r="CH73" s="100">
        <v>16.260477615237246</v>
      </c>
      <c r="CI73" s="100">
        <v>9092.8590824406674</v>
      </c>
      <c r="CJ73" s="100">
        <v>16.020701623352938</v>
      </c>
      <c r="CK73" s="100">
        <v>8958.7763477789613</v>
      </c>
      <c r="CL73" s="100">
        <v>17.604635142341035</v>
      </c>
      <c r="CM73" s="100">
        <v>9844.511971597105</v>
      </c>
      <c r="CN73" s="100">
        <v>7.6524185815988641</v>
      </c>
      <c r="CO73" s="100">
        <v>4279.2324708300839</v>
      </c>
      <c r="CP73" s="100">
        <v>6.6267447623868962</v>
      </c>
      <c r="CQ73" s="100">
        <v>3705.6756711267521</v>
      </c>
      <c r="CR73" s="100">
        <v>7.5108943277780149</v>
      </c>
      <c r="CS73" s="100">
        <v>4200.0921080934659</v>
      </c>
      <c r="CT73" s="100">
        <v>0</v>
      </c>
      <c r="CU73" s="100">
        <v>0</v>
      </c>
    </row>
    <row r="74" spans="2:99">
      <c r="C74" s="99" t="s">
        <v>240</v>
      </c>
      <c r="D74" s="100">
        <v>0</v>
      </c>
      <c r="E74" s="100">
        <v>0</v>
      </c>
      <c r="F74" s="100">
        <v>11.885743550516571</v>
      </c>
      <c r="G74" s="100">
        <v>4792.331799568281</v>
      </c>
      <c r="H74" s="100">
        <v>8.6924413553431794</v>
      </c>
      <c r="I74" s="100">
        <v>3504.7923544743699</v>
      </c>
      <c r="J74" s="100">
        <v>17.799744652457825</v>
      </c>
      <c r="K74" s="100">
        <v>7176.8570438709949</v>
      </c>
      <c r="L74" s="100">
        <v>6.3826742464685466</v>
      </c>
      <c r="M74" s="100">
        <v>2573.4942561761181</v>
      </c>
      <c r="N74" s="100">
        <v>0</v>
      </c>
      <c r="O74" s="100">
        <v>0</v>
      </c>
      <c r="P74" s="100">
        <v>10.990698630300219</v>
      </c>
      <c r="Q74" s="100">
        <v>4431.4496877370484</v>
      </c>
      <c r="R74" s="100">
        <v>0</v>
      </c>
      <c r="S74" s="100">
        <v>0</v>
      </c>
      <c r="T74" s="100">
        <v>33.962066907232845</v>
      </c>
      <c r="U74" s="100">
        <v>13693.505376996283</v>
      </c>
      <c r="V74" s="100">
        <v>17.563145276218357</v>
      </c>
      <c r="W74" s="100">
        <v>7081.4601753712413</v>
      </c>
      <c r="X74" s="100">
        <v>18.771036665988632</v>
      </c>
      <c r="Y74" s="100">
        <v>7568.4819837266159</v>
      </c>
      <c r="Z74" s="100">
        <v>16.545970529036637</v>
      </c>
      <c r="AA74" s="100">
        <v>6671.335317307572</v>
      </c>
      <c r="AB74" s="100">
        <v>15.039508094562082</v>
      </c>
      <c r="AC74" s="100">
        <v>6063.929663727431</v>
      </c>
      <c r="AD74" s="100">
        <v>0</v>
      </c>
      <c r="AE74" s="100">
        <v>0</v>
      </c>
      <c r="AF74" s="100">
        <v>36.030081362542937</v>
      </c>
      <c r="AG74" s="100">
        <v>14527.328805377312</v>
      </c>
      <c r="AH74" s="100">
        <v>21.412255968401539</v>
      </c>
      <c r="AI74" s="100">
        <v>8633.4216064595003</v>
      </c>
      <c r="AJ74" s="100">
        <v>9.0385450949662829</v>
      </c>
      <c r="AK74" s="100">
        <v>3644.3413822904054</v>
      </c>
      <c r="AL74" s="100">
        <v>7.6507024078869126</v>
      </c>
      <c r="AM74" s="100">
        <v>3084.7632108600033</v>
      </c>
      <c r="AN74" s="100">
        <v>7.9078539723615542</v>
      </c>
      <c r="AO74" s="100">
        <v>3188.4467216561784</v>
      </c>
      <c r="AP74" s="100">
        <v>7.4876209701894236</v>
      </c>
      <c r="AQ74" s="100">
        <v>3019.0087751803753</v>
      </c>
      <c r="AR74" s="100">
        <v>6.3443721387856415</v>
      </c>
      <c r="AS74" s="100">
        <v>2558.0508463583706</v>
      </c>
      <c r="AT74" s="100">
        <v>0</v>
      </c>
      <c r="AU74" s="100">
        <v>0</v>
      </c>
      <c r="AV74" s="100">
        <v>12.734035847990945</v>
      </c>
      <c r="AW74" s="100">
        <v>5134.363253909949</v>
      </c>
      <c r="AX74" s="100">
        <v>0</v>
      </c>
      <c r="AY74" s="100">
        <v>0</v>
      </c>
      <c r="AZ74" s="100">
        <v>8.2521727229723609</v>
      </c>
      <c r="BA74" s="100">
        <v>3327.2760419024557</v>
      </c>
      <c r="BB74" s="100">
        <v>11</v>
      </c>
      <c r="BC74" s="100">
        <v>4435.2</v>
      </c>
      <c r="BD74" s="100">
        <v>6.6936979165477668</v>
      </c>
      <c r="BE74" s="100">
        <v>2698.8989999520595</v>
      </c>
      <c r="BF74" s="100">
        <v>0</v>
      </c>
      <c r="BG74" s="100">
        <v>0</v>
      </c>
      <c r="BH74" s="100">
        <v>9.569577930772649</v>
      </c>
      <c r="BI74" s="100">
        <v>3858.4538216875321</v>
      </c>
      <c r="BJ74" s="100">
        <v>16.857757553994929</v>
      </c>
      <c r="BK74" s="100">
        <v>6797.047845770755</v>
      </c>
      <c r="BL74" s="100">
        <v>10.934128857938379</v>
      </c>
      <c r="BM74" s="100">
        <v>4408.6407555207543</v>
      </c>
      <c r="BN74" s="100">
        <v>9.0522199695350416</v>
      </c>
      <c r="BO74" s="100">
        <v>3649.8550917165285</v>
      </c>
      <c r="BP74" s="100">
        <v>5.3337213941162824</v>
      </c>
      <c r="BQ74" s="100">
        <v>2150.5564661076851</v>
      </c>
      <c r="BR74" s="100">
        <v>0</v>
      </c>
      <c r="BS74" s="100">
        <v>0</v>
      </c>
      <c r="BT74" s="100">
        <v>8.2877117958533795</v>
      </c>
      <c r="BU74" s="100">
        <v>3341.6053960880827</v>
      </c>
      <c r="BV74" s="100">
        <v>0</v>
      </c>
      <c r="BW74" s="100">
        <v>0</v>
      </c>
      <c r="BX74" s="100">
        <v>8.4833758380556397</v>
      </c>
      <c r="BY74" s="100">
        <v>3420.4971379040339</v>
      </c>
      <c r="BZ74" s="100">
        <v>0</v>
      </c>
      <c r="CA74" s="100">
        <v>0</v>
      </c>
      <c r="CB74" s="100">
        <v>10.162193040443176</v>
      </c>
      <c r="CC74" s="100">
        <v>4097.3962339066884</v>
      </c>
      <c r="CD74" s="100">
        <v>6.8908319030566236</v>
      </c>
      <c r="CE74" s="100">
        <v>2778.3834233124308</v>
      </c>
      <c r="CF74" s="100">
        <v>16.406590191575848</v>
      </c>
      <c r="CG74" s="100">
        <v>6615.1371652433818</v>
      </c>
      <c r="CH74" s="100">
        <v>15.843542291769625</v>
      </c>
      <c r="CI74" s="100">
        <v>6388.1162520415128</v>
      </c>
      <c r="CJ74" s="100">
        <v>17.622771785688229</v>
      </c>
      <c r="CK74" s="100">
        <v>7105.5015839894941</v>
      </c>
      <c r="CL74" s="100">
        <v>17.05449029414288</v>
      </c>
      <c r="CM74" s="100">
        <v>6876.3704865984091</v>
      </c>
      <c r="CN74" s="100">
        <v>7.0637709983989527</v>
      </c>
      <c r="CO74" s="100">
        <v>2848.1124665544576</v>
      </c>
      <c r="CP74" s="100">
        <v>7.952093714864275</v>
      </c>
      <c r="CQ74" s="100">
        <v>3206.2841858332754</v>
      </c>
      <c r="CR74" s="100">
        <v>6.3553721235044733</v>
      </c>
      <c r="CS74" s="100">
        <v>2562.4860401970036</v>
      </c>
      <c r="CT74" s="100">
        <v>0</v>
      </c>
      <c r="CU74" s="100">
        <v>0</v>
      </c>
    </row>
    <row r="75" spans="2:99">
      <c r="C75" s="99" t="s">
        <v>241</v>
      </c>
      <c r="D75" s="100">
        <v>0</v>
      </c>
      <c r="E75" s="100">
        <v>0</v>
      </c>
      <c r="F75" s="100">
        <v>13.668605083094056</v>
      </c>
      <c r="G75" s="100">
        <v>8791.6467894460948</v>
      </c>
      <c r="H75" s="100">
        <v>7.1937445699391835</v>
      </c>
      <c r="I75" s="100">
        <v>4627.0165073848821</v>
      </c>
      <c r="J75" s="100">
        <v>19.706860150935448</v>
      </c>
      <c r="K75" s="100">
        <v>12675.452449081678</v>
      </c>
      <c r="L75" s="100">
        <v>7.2944848531069093</v>
      </c>
      <c r="M75" s="100">
        <v>4691.8126575183633</v>
      </c>
      <c r="N75" s="100">
        <v>0</v>
      </c>
      <c r="O75" s="100">
        <v>0</v>
      </c>
      <c r="P75" s="100">
        <v>10.344186946164911</v>
      </c>
      <c r="Q75" s="100">
        <v>6653.38104377327</v>
      </c>
      <c r="R75" s="100">
        <v>0</v>
      </c>
      <c r="S75" s="100">
        <v>0</v>
      </c>
      <c r="T75" s="100">
        <v>38.103782383724656</v>
      </c>
      <c r="U75" s="100">
        <v>24508.352829211697</v>
      </c>
      <c r="V75" s="100">
        <v>16.27803708527555</v>
      </c>
      <c r="W75" s="100">
        <v>10470.033453249232</v>
      </c>
      <c r="X75" s="100">
        <v>16.424657082740055</v>
      </c>
      <c r="Y75" s="100">
        <v>10564.339435618402</v>
      </c>
      <c r="Z75" s="100">
        <v>17.649035230972416</v>
      </c>
      <c r="AA75" s="100">
        <v>11351.859460561456</v>
      </c>
      <c r="AB75" s="100">
        <v>17.071874053286688</v>
      </c>
      <c r="AC75" s="100">
        <v>10980.629391073997</v>
      </c>
      <c r="AD75" s="100">
        <v>0</v>
      </c>
      <c r="AE75" s="100">
        <v>0</v>
      </c>
      <c r="AF75" s="100">
        <v>37.364528820414904</v>
      </c>
      <c r="AG75" s="100">
        <v>24032.864937290862</v>
      </c>
      <c r="AH75" s="100">
        <v>19.429639675031027</v>
      </c>
      <c r="AI75" s="100">
        <v>12497.144238979954</v>
      </c>
      <c r="AJ75" s="100">
        <v>7.5321209124719015</v>
      </c>
      <c r="AK75" s="100">
        <v>4844.6601709019269</v>
      </c>
      <c r="AL75" s="100">
        <v>7.0131438738963361</v>
      </c>
      <c r="AM75" s="100">
        <v>4510.8541396901228</v>
      </c>
      <c r="AN75" s="100">
        <v>7.9078539723615542</v>
      </c>
      <c r="AO75" s="100">
        <v>5086.3316750229515</v>
      </c>
      <c r="AP75" s="100">
        <v>7.0471726778253396</v>
      </c>
      <c r="AQ75" s="100">
        <v>4532.7414663772579</v>
      </c>
      <c r="AR75" s="100">
        <v>6.7408953974597434</v>
      </c>
      <c r="AS75" s="100">
        <v>4335.7439196461064</v>
      </c>
      <c r="AT75" s="100">
        <v>0</v>
      </c>
      <c r="AU75" s="100">
        <v>0</v>
      </c>
      <c r="AV75" s="100">
        <v>13.713577067067172</v>
      </c>
      <c r="AW75" s="100">
        <v>8820.5727695376045</v>
      </c>
      <c r="AX75" s="100">
        <v>0</v>
      </c>
      <c r="AY75" s="100">
        <v>0</v>
      </c>
      <c r="AZ75" s="100">
        <v>9.7994551085296777</v>
      </c>
      <c r="BA75" s="100">
        <v>6303.0095258062884</v>
      </c>
      <c r="BB75" s="100">
        <v>10</v>
      </c>
      <c r="BC75" s="100">
        <v>6431.9999999999991</v>
      </c>
      <c r="BD75" s="100">
        <v>6.6936979165477668</v>
      </c>
      <c r="BE75" s="100">
        <v>4305.3864999235229</v>
      </c>
      <c r="BF75" s="100">
        <v>0</v>
      </c>
      <c r="BG75" s="100">
        <v>0</v>
      </c>
      <c r="BH75" s="100">
        <v>9.2151491185218095</v>
      </c>
      <c r="BI75" s="100">
        <v>5927.1839130332273</v>
      </c>
      <c r="BJ75" s="100">
        <v>15.921215467661877</v>
      </c>
      <c r="BK75" s="100">
        <v>10240.525788800118</v>
      </c>
      <c r="BL75" s="100">
        <v>10.02295145311018</v>
      </c>
      <c r="BM75" s="100">
        <v>6446.762374640467</v>
      </c>
      <c r="BN75" s="100">
        <v>9.0522199695350416</v>
      </c>
      <c r="BO75" s="100">
        <v>5822.3878844049377</v>
      </c>
      <c r="BP75" s="100">
        <v>5.3337213941162824</v>
      </c>
      <c r="BQ75" s="100">
        <v>3430.6496006955927</v>
      </c>
      <c r="BR75" s="100">
        <v>0</v>
      </c>
      <c r="BS75" s="100">
        <v>0</v>
      </c>
      <c r="BT75" s="100">
        <v>8.2877117958533795</v>
      </c>
      <c r="BU75" s="100">
        <v>5330.6562270928935</v>
      </c>
      <c r="BV75" s="100">
        <v>0</v>
      </c>
      <c r="BW75" s="100">
        <v>0</v>
      </c>
      <c r="BX75" s="100">
        <v>6.5981812073766077</v>
      </c>
      <c r="BY75" s="100">
        <v>4243.9501525846335</v>
      </c>
      <c r="BZ75" s="100">
        <v>0</v>
      </c>
      <c r="CA75" s="100">
        <v>0</v>
      </c>
      <c r="CB75" s="100">
        <v>11.725607354357511</v>
      </c>
      <c r="CC75" s="100">
        <v>7541.9106503227504</v>
      </c>
      <c r="CD75" s="100">
        <v>6.0801457968146684</v>
      </c>
      <c r="CE75" s="100">
        <v>3910.7497765111943</v>
      </c>
      <c r="CF75" s="100">
        <v>16.838342565038371</v>
      </c>
      <c r="CG75" s="100">
        <v>10830.42193783268</v>
      </c>
      <c r="CH75" s="100">
        <v>18.345154232575354</v>
      </c>
      <c r="CI75" s="100">
        <v>11799.603202392465</v>
      </c>
      <c r="CJ75" s="100">
        <v>16.554725010798034</v>
      </c>
      <c r="CK75" s="100">
        <v>10647.999126945295</v>
      </c>
      <c r="CL75" s="100">
        <v>14.85391090135025</v>
      </c>
      <c r="CM75" s="100">
        <v>9554.0354917484801</v>
      </c>
      <c r="CN75" s="100">
        <v>7.0637709983989527</v>
      </c>
      <c r="CO75" s="100">
        <v>4543.4175061702063</v>
      </c>
      <c r="CP75" s="100">
        <v>7.952093714864275</v>
      </c>
      <c r="CQ75" s="100">
        <v>5114.7866774007007</v>
      </c>
      <c r="CR75" s="100">
        <v>7.5108943277780149</v>
      </c>
      <c r="CS75" s="100">
        <v>4831.0072316268188</v>
      </c>
      <c r="CT75" s="100">
        <v>0</v>
      </c>
      <c r="CU75" s="100">
        <v>0</v>
      </c>
    </row>
    <row r="76" spans="2:99">
      <c r="C76" s="99" t="s">
        <v>242</v>
      </c>
      <c r="D76" s="100">
        <v>0</v>
      </c>
      <c r="E76" s="100">
        <v>0</v>
      </c>
      <c r="F76" s="100">
        <v>11.885743550516571</v>
      </c>
      <c r="G76" s="100">
        <v>9256.617077142304</v>
      </c>
      <c r="H76" s="100">
        <v>7.1937445699391835</v>
      </c>
      <c r="I76" s="100">
        <v>5602.4882710686361</v>
      </c>
      <c r="J76" s="100">
        <v>15.892629153980202</v>
      </c>
      <c r="K76" s="100">
        <v>12377.17958511978</v>
      </c>
      <c r="L76" s="100">
        <v>6.0787373775890918</v>
      </c>
      <c r="M76" s="100">
        <v>4734.1206696663849</v>
      </c>
      <c r="N76" s="100">
        <v>0</v>
      </c>
      <c r="O76" s="100">
        <v>0</v>
      </c>
      <c r="P76" s="100">
        <v>9.6976752620296054</v>
      </c>
      <c r="Q76" s="100">
        <v>7552.5494940686558</v>
      </c>
      <c r="R76" s="100">
        <v>0</v>
      </c>
      <c r="S76" s="100">
        <v>0</v>
      </c>
      <c r="T76" s="100">
        <v>34.790410002531203</v>
      </c>
      <c r="U76" s="100">
        <v>27094.7713099713</v>
      </c>
      <c r="V76" s="100">
        <v>15.849667688294613</v>
      </c>
      <c r="W76" s="100">
        <v>12343.721195643844</v>
      </c>
      <c r="X76" s="100">
        <v>17.8324848326892</v>
      </c>
      <c r="Y76" s="100">
        <v>13887.939187698348</v>
      </c>
      <c r="Z76" s="100">
        <v>15.99443817806875</v>
      </c>
      <c r="AA76" s="100">
        <v>12456.468453079942</v>
      </c>
      <c r="AB76" s="100">
        <v>16.258927669796847</v>
      </c>
      <c r="AC76" s="100">
        <v>12662.452869237784</v>
      </c>
      <c r="AD76" s="100">
        <v>0</v>
      </c>
      <c r="AE76" s="100">
        <v>0</v>
      </c>
      <c r="AF76" s="100">
        <v>39.366200007222844</v>
      </c>
      <c r="AG76" s="100">
        <v>30658.396565625149</v>
      </c>
      <c r="AH76" s="100">
        <v>19.033116416356922</v>
      </c>
      <c r="AI76" s="100">
        <v>14822.99106505877</v>
      </c>
      <c r="AJ76" s="100">
        <v>7.5321209124719015</v>
      </c>
      <c r="AK76" s="100">
        <v>5866.015766633117</v>
      </c>
      <c r="AL76" s="100">
        <v>7.6507024078869126</v>
      </c>
      <c r="AM76" s="100">
        <v>5958.3670352623276</v>
      </c>
      <c r="AN76" s="100">
        <v>6.6912610535366994</v>
      </c>
      <c r="AO76" s="100">
        <v>5211.154108494381</v>
      </c>
      <c r="AP76" s="100">
        <v>6.6067243854612565</v>
      </c>
      <c r="AQ76" s="100">
        <v>5145.3169513972261</v>
      </c>
      <c r="AR76" s="100">
        <v>6.7408953974597434</v>
      </c>
      <c r="AS76" s="100">
        <v>5249.8093355416477</v>
      </c>
      <c r="AT76" s="100">
        <v>0</v>
      </c>
      <c r="AU76" s="100">
        <v>0</v>
      </c>
      <c r="AV76" s="100">
        <v>13.713577067067172</v>
      </c>
      <c r="AW76" s="100">
        <v>10680.133819831914</v>
      </c>
      <c r="AX76" s="100">
        <v>0</v>
      </c>
      <c r="AY76" s="100">
        <v>0</v>
      </c>
      <c r="AZ76" s="100">
        <v>8.7679335181581326</v>
      </c>
      <c r="BA76" s="100">
        <v>6828.4666239415528</v>
      </c>
      <c r="BB76" s="100">
        <v>9</v>
      </c>
      <c r="BC76" s="100">
        <v>7009.2</v>
      </c>
      <c r="BD76" s="100">
        <v>6.6936979165477668</v>
      </c>
      <c r="BE76" s="100">
        <v>5213.0519374074001</v>
      </c>
      <c r="BF76" s="100">
        <v>0</v>
      </c>
      <c r="BG76" s="100">
        <v>0</v>
      </c>
      <c r="BH76" s="100">
        <v>7.7974338695184553</v>
      </c>
      <c r="BI76" s="100">
        <v>6072.641497580973</v>
      </c>
      <c r="BJ76" s="100">
        <v>15.921215467661877</v>
      </c>
      <c r="BK76" s="100">
        <v>12399.442606215069</v>
      </c>
      <c r="BL76" s="100">
        <v>11.389717560352478</v>
      </c>
      <c r="BM76" s="100">
        <v>8870.3120360025096</v>
      </c>
      <c r="BN76" s="100">
        <v>8.0993547095839844</v>
      </c>
      <c r="BO76" s="100">
        <v>6307.7774478240062</v>
      </c>
      <c r="BP76" s="100">
        <v>4.8488376310148027</v>
      </c>
      <c r="BQ76" s="100">
        <v>3776.2747470343279</v>
      </c>
      <c r="BR76" s="100">
        <v>0</v>
      </c>
      <c r="BS76" s="100">
        <v>0</v>
      </c>
      <c r="BT76" s="100">
        <v>8.2877117958533795</v>
      </c>
      <c r="BU76" s="100">
        <v>6454.4699466106113</v>
      </c>
      <c r="BV76" s="100">
        <v>0</v>
      </c>
      <c r="BW76" s="100">
        <v>0</v>
      </c>
      <c r="BX76" s="100">
        <v>8.4833758380556397</v>
      </c>
      <c r="BY76" s="100">
        <v>6606.8531026777318</v>
      </c>
      <c r="BZ76" s="100">
        <v>0</v>
      </c>
      <c r="CA76" s="100">
        <v>0</v>
      </c>
      <c r="CB76" s="100">
        <v>10.162193040443176</v>
      </c>
      <c r="CC76" s="100">
        <v>7914.3159398971447</v>
      </c>
      <c r="CD76" s="100">
        <v>6.4854888499356464</v>
      </c>
      <c r="CE76" s="100">
        <v>5050.8987163298816</v>
      </c>
      <c r="CF76" s="100">
        <v>15.543085444650805</v>
      </c>
      <c r="CG76" s="100">
        <v>12104.954944294046</v>
      </c>
      <c r="CH76" s="100">
        <v>16.260477615237246</v>
      </c>
      <c r="CI76" s="100">
        <v>12663.659966746767</v>
      </c>
      <c r="CJ76" s="100">
        <v>17.08874839824313</v>
      </c>
      <c r="CK76" s="100">
        <v>13308.717252551749</v>
      </c>
      <c r="CL76" s="100">
        <v>16.504345445944722</v>
      </c>
      <c r="CM76" s="100">
        <v>12853.584233301748</v>
      </c>
      <c r="CN76" s="100">
        <v>7.6524185815988641</v>
      </c>
      <c r="CO76" s="100">
        <v>5959.7035913491954</v>
      </c>
      <c r="CP76" s="100">
        <v>7.2894192386255856</v>
      </c>
      <c r="CQ76" s="100">
        <v>5676.9997030416062</v>
      </c>
      <c r="CR76" s="100">
        <v>7.5108943277780149</v>
      </c>
      <c r="CS76" s="100">
        <v>5849.4845024735178</v>
      </c>
      <c r="CT76" s="100">
        <v>0</v>
      </c>
      <c r="CU76" s="100">
        <v>0</v>
      </c>
    </row>
    <row r="77" spans="2:99">
      <c r="C77" s="99" t="s">
        <v>243</v>
      </c>
      <c r="D77" s="100">
        <v>0</v>
      </c>
      <c r="E77" s="100">
        <v>0</v>
      </c>
      <c r="F77" s="100">
        <v>12.480030728042399</v>
      </c>
      <c r="G77" s="100">
        <v>3474.4405546870034</v>
      </c>
      <c r="H77" s="100">
        <v>7.7932232841007822</v>
      </c>
      <c r="I77" s="100">
        <v>2169.6333622936577</v>
      </c>
      <c r="J77" s="100">
        <v>20.342565317094657</v>
      </c>
      <c r="K77" s="100">
        <v>5663.3701842791515</v>
      </c>
      <c r="L77" s="100">
        <v>6.3826742464685466</v>
      </c>
      <c r="M77" s="100">
        <v>1776.9365102168433</v>
      </c>
      <c r="N77" s="100">
        <v>0</v>
      </c>
      <c r="O77" s="100">
        <v>0</v>
      </c>
      <c r="P77" s="100">
        <v>9.6976752620296054</v>
      </c>
      <c r="Q77" s="100">
        <v>2699.832792949042</v>
      </c>
      <c r="R77" s="100">
        <v>0</v>
      </c>
      <c r="S77" s="100">
        <v>0</v>
      </c>
      <c r="T77" s="100">
        <v>37.275439288426291</v>
      </c>
      <c r="U77" s="100">
        <v>10377.482297897879</v>
      </c>
      <c r="V77" s="100">
        <v>17.991514673199291</v>
      </c>
      <c r="W77" s="100">
        <v>5008.8376850186824</v>
      </c>
      <c r="X77" s="100">
        <v>16.893932999389772</v>
      </c>
      <c r="Y77" s="100">
        <v>4703.2709470301124</v>
      </c>
      <c r="Z77" s="100">
        <v>15.99443817806875</v>
      </c>
      <c r="AA77" s="100">
        <v>4452.8515887743397</v>
      </c>
      <c r="AB77" s="100">
        <v>18.291293628521451</v>
      </c>
      <c r="AC77" s="100">
        <v>5092.2961461803716</v>
      </c>
      <c r="AD77" s="100">
        <v>0</v>
      </c>
      <c r="AE77" s="100">
        <v>0</v>
      </c>
      <c r="AF77" s="100">
        <v>36.697305091478917</v>
      </c>
      <c r="AG77" s="100">
        <v>10216.52973746773</v>
      </c>
      <c r="AH77" s="100">
        <v>21.412255968401539</v>
      </c>
      <c r="AI77" s="100">
        <v>5961.1720616029879</v>
      </c>
      <c r="AJ77" s="100">
        <v>9.0385450949662829</v>
      </c>
      <c r="AK77" s="100">
        <v>2516.3309544386129</v>
      </c>
      <c r="AL77" s="100">
        <v>7.6507024078869126</v>
      </c>
      <c r="AM77" s="100">
        <v>2129.9555503557162</v>
      </c>
      <c r="AN77" s="100">
        <v>7.2995575129491259</v>
      </c>
      <c r="AO77" s="100">
        <v>2032.1968116050366</v>
      </c>
      <c r="AP77" s="100">
        <v>7.0471726778253396</v>
      </c>
      <c r="AQ77" s="100">
        <v>1961.9328735065744</v>
      </c>
      <c r="AR77" s="100">
        <v>7.1374186561338462</v>
      </c>
      <c r="AS77" s="100">
        <v>1987.0573538676626</v>
      </c>
      <c r="AT77" s="100">
        <v>0</v>
      </c>
      <c r="AU77" s="100">
        <v>0</v>
      </c>
      <c r="AV77" s="100">
        <v>13.713577067067172</v>
      </c>
      <c r="AW77" s="100">
        <v>3817.8598554715004</v>
      </c>
      <c r="AX77" s="100">
        <v>0</v>
      </c>
      <c r="AY77" s="100">
        <v>0</v>
      </c>
      <c r="AZ77" s="100">
        <v>9.7994551085296777</v>
      </c>
      <c r="BA77" s="100">
        <v>2728.1683022146622</v>
      </c>
      <c r="BB77" s="100">
        <v>11</v>
      </c>
      <c r="BC77" s="100">
        <v>3062.3999999999996</v>
      </c>
      <c r="BD77" s="100">
        <v>6.6936979165477668</v>
      </c>
      <c r="BE77" s="100">
        <v>1863.5254999668982</v>
      </c>
      <c r="BF77" s="100">
        <v>0</v>
      </c>
      <c r="BG77" s="100">
        <v>0</v>
      </c>
      <c r="BH77" s="100">
        <v>8.8607203062709718</v>
      </c>
      <c r="BI77" s="100">
        <v>2466.8245332658385</v>
      </c>
      <c r="BJ77" s="100">
        <v>16.857757553994929</v>
      </c>
      <c r="BK77" s="100">
        <v>4693.1997030321882</v>
      </c>
      <c r="BL77" s="100">
        <v>10.47854015552428</v>
      </c>
      <c r="BM77" s="100">
        <v>2917.2255792979595</v>
      </c>
      <c r="BN77" s="100">
        <v>10.005085229486097</v>
      </c>
      <c r="BO77" s="100">
        <v>2785.4157278889293</v>
      </c>
      <c r="BP77" s="100">
        <v>5.8186051572177622</v>
      </c>
      <c r="BQ77" s="100">
        <v>1619.8996757694249</v>
      </c>
      <c r="BR77" s="100">
        <v>0</v>
      </c>
      <c r="BS77" s="100">
        <v>0</v>
      </c>
      <c r="BT77" s="100">
        <v>8.2877117958533795</v>
      </c>
      <c r="BU77" s="100">
        <v>2307.2989639655807</v>
      </c>
      <c r="BV77" s="100">
        <v>0</v>
      </c>
      <c r="BW77" s="100">
        <v>0</v>
      </c>
      <c r="BX77" s="100">
        <v>7.5407785227161233</v>
      </c>
      <c r="BY77" s="100">
        <v>2099.3527407241686</v>
      </c>
      <c r="BZ77" s="100">
        <v>0</v>
      </c>
      <c r="CA77" s="100">
        <v>0</v>
      </c>
      <c r="CB77" s="100">
        <v>10.162193040443176</v>
      </c>
      <c r="CC77" s="100">
        <v>2829.1545424593801</v>
      </c>
      <c r="CD77" s="100">
        <v>6.0801457968146684</v>
      </c>
      <c r="CE77" s="100">
        <v>1692.7125898332035</v>
      </c>
      <c r="CF77" s="100">
        <v>17.270094938500893</v>
      </c>
      <c r="CG77" s="100">
        <v>4807.994430878648</v>
      </c>
      <c r="CH77" s="100">
        <v>17.511283585640111</v>
      </c>
      <c r="CI77" s="100">
        <v>4875.1413502422065</v>
      </c>
      <c r="CJ77" s="100">
        <v>16.554725010798034</v>
      </c>
      <c r="CK77" s="100">
        <v>4608.8354430061727</v>
      </c>
      <c r="CL77" s="100">
        <v>17.05449029414288</v>
      </c>
      <c r="CM77" s="100">
        <v>4747.970097889377</v>
      </c>
      <c r="CN77" s="100">
        <v>7.0637709983989527</v>
      </c>
      <c r="CO77" s="100">
        <v>1966.5538459542684</v>
      </c>
      <c r="CP77" s="100">
        <v>7.952093714864275</v>
      </c>
      <c r="CQ77" s="100">
        <v>2213.862890218214</v>
      </c>
      <c r="CR77" s="100">
        <v>6.3553721235044733</v>
      </c>
      <c r="CS77" s="100">
        <v>1769.3355991836452</v>
      </c>
      <c r="CT77" s="100">
        <v>0</v>
      </c>
      <c r="CU77" s="100">
        <v>0</v>
      </c>
    </row>
    <row r="78" spans="2:99">
      <c r="C78" s="99" t="s">
        <v>244</v>
      </c>
      <c r="D78" s="100">
        <v>0</v>
      </c>
      <c r="E78" s="100">
        <v>0</v>
      </c>
      <c r="F78" s="100">
        <v>13.074317905568227</v>
      </c>
      <c r="G78" s="100">
        <v>7217.0234838736615</v>
      </c>
      <c r="H78" s="100">
        <v>7.4934839270199829</v>
      </c>
      <c r="I78" s="100">
        <v>4136.4031277150307</v>
      </c>
      <c r="J78" s="100">
        <v>17.799744652457825</v>
      </c>
      <c r="K78" s="100">
        <v>9825.4590481567193</v>
      </c>
      <c r="L78" s="100">
        <v>6.6866111153480006</v>
      </c>
      <c r="M78" s="100">
        <v>3691.0093356720963</v>
      </c>
      <c r="N78" s="100">
        <v>0</v>
      </c>
      <c r="O78" s="100">
        <v>0</v>
      </c>
      <c r="P78" s="100">
        <v>9.0511635778942967</v>
      </c>
      <c r="Q78" s="100">
        <v>4996.2422949976517</v>
      </c>
      <c r="R78" s="100">
        <v>0</v>
      </c>
      <c r="S78" s="100">
        <v>0</v>
      </c>
      <c r="T78" s="100">
        <v>39.760468574321379</v>
      </c>
      <c r="U78" s="100">
        <v>21947.778653025402</v>
      </c>
      <c r="V78" s="100">
        <v>17.563145276218357</v>
      </c>
      <c r="W78" s="100">
        <v>9694.8561924725327</v>
      </c>
      <c r="X78" s="100">
        <v>17.8324848326892</v>
      </c>
      <c r="Y78" s="100">
        <v>9843.5316276444391</v>
      </c>
      <c r="Z78" s="100">
        <v>16.545970529036637</v>
      </c>
      <c r="AA78" s="100">
        <v>9133.3757320282239</v>
      </c>
      <c r="AB78" s="100">
        <v>15.852454478051923</v>
      </c>
      <c r="AC78" s="100">
        <v>8750.5548718846621</v>
      </c>
      <c r="AD78" s="100">
        <v>0</v>
      </c>
      <c r="AE78" s="100">
        <v>0</v>
      </c>
      <c r="AF78" s="100">
        <v>34.028410175734997</v>
      </c>
      <c r="AG78" s="100">
        <v>18783.682417005719</v>
      </c>
      <c r="AH78" s="100">
        <v>20.619209451053333</v>
      </c>
      <c r="AI78" s="100">
        <v>11381.80361698144</v>
      </c>
      <c r="AJ78" s="100">
        <v>8.0342623066366965</v>
      </c>
      <c r="AK78" s="100">
        <v>4434.9127932634565</v>
      </c>
      <c r="AL78" s="100">
        <v>6.3755853399057596</v>
      </c>
      <c r="AM78" s="100">
        <v>3519.3231076279794</v>
      </c>
      <c r="AN78" s="100">
        <v>7.2995575129491259</v>
      </c>
      <c r="AO78" s="100">
        <v>4029.3557471479176</v>
      </c>
      <c r="AP78" s="100">
        <v>7.4876209701894236</v>
      </c>
      <c r="AQ78" s="100">
        <v>4133.1667755445615</v>
      </c>
      <c r="AR78" s="100">
        <v>7.1374186561338462</v>
      </c>
      <c r="AS78" s="100">
        <v>3939.855098185883</v>
      </c>
      <c r="AT78" s="100">
        <v>0</v>
      </c>
      <c r="AU78" s="100">
        <v>0</v>
      </c>
      <c r="AV78" s="100">
        <v>12.734035847990945</v>
      </c>
      <c r="AW78" s="100">
        <v>7029.1877880910015</v>
      </c>
      <c r="AX78" s="100">
        <v>0</v>
      </c>
      <c r="AY78" s="100">
        <v>0</v>
      </c>
      <c r="AZ78" s="100">
        <v>9.283694313343906</v>
      </c>
      <c r="BA78" s="100">
        <v>5124.599260965836</v>
      </c>
      <c r="BB78" s="100">
        <v>10</v>
      </c>
      <c r="BC78" s="100">
        <v>5520</v>
      </c>
      <c r="BD78" s="100">
        <v>6.6936979165477668</v>
      </c>
      <c r="BE78" s="100">
        <v>3694.9212499343671</v>
      </c>
      <c r="BF78" s="100">
        <v>0</v>
      </c>
      <c r="BG78" s="100">
        <v>0</v>
      </c>
      <c r="BH78" s="100">
        <v>7.7974338695184553</v>
      </c>
      <c r="BI78" s="100">
        <v>4304.1834959741873</v>
      </c>
      <c r="BJ78" s="100">
        <v>15.921215467661877</v>
      </c>
      <c r="BK78" s="100">
        <v>8788.5109381493567</v>
      </c>
      <c r="BL78" s="100">
        <v>10.934128857938379</v>
      </c>
      <c r="BM78" s="100">
        <v>6035.6391295819858</v>
      </c>
      <c r="BN78" s="100">
        <v>8.575787339559513</v>
      </c>
      <c r="BO78" s="100">
        <v>4733.8346114368514</v>
      </c>
      <c r="BP78" s="100">
        <v>5.3337213941162824</v>
      </c>
      <c r="BQ78" s="100">
        <v>2944.2142095521881</v>
      </c>
      <c r="BR78" s="100">
        <v>0</v>
      </c>
      <c r="BS78" s="100">
        <v>0</v>
      </c>
      <c r="BT78" s="100">
        <v>7.5342834507758001</v>
      </c>
      <c r="BU78" s="100">
        <v>4158.924464828242</v>
      </c>
      <c r="BV78" s="100">
        <v>0</v>
      </c>
      <c r="BW78" s="100">
        <v>0</v>
      </c>
      <c r="BX78" s="100">
        <v>6.5981812073766077</v>
      </c>
      <c r="BY78" s="100">
        <v>3642.1960264718873</v>
      </c>
      <c r="BZ78" s="100">
        <v>0</v>
      </c>
      <c r="CA78" s="100">
        <v>0</v>
      </c>
      <c r="CB78" s="100">
        <v>10.943900197400344</v>
      </c>
      <c r="CC78" s="100">
        <v>6041.0329089649904</v>
      </c>
      <c r="CD78" s="100">
        <v>6.0801457968146684</v>
      </c>
      <c r="CE78" s="100">
        <v>3356.2404798416969</v>
      </c>
      <c r="CF78" s="100">
        <v>14.679580697725759</v>
      </c>
      <c r="CG78" s="100">
        <v>8103.1285451446192</v>
      </c>
      <c r="CH78" s="100">
        <v>16.260477615237246</v>
      </c>
      <c r="CI78" s="100">
        <v>8975.7836436109592</v>
      </c>
      <c r="CJ78" s="100">
        <v>15.486678235907837</v>
      </c>
      <c r="CK78" s="100">
        <v>8548.6463862211258</v>
      </c>
      <c r="CL78" s="100">
        <v>15.954200597746565</v>
      </c>
      <c r="CM78" s="100">
        <v>8806.7187299561047</v>
      </c>
      <c r="CN78" s="100">
        <v>7.6524185815988641</v>
      </c>
      <c r="CO78" s="100">
        <v>4224.135057042573</v>
      </c>
      <c r="CP78" s="100">
        <v>7.2894192386255856</v>
      </c>
      <c r="CQ78" s="100">
        <v>4023.7594197213234</v>
      </c>
      <c r="CR78" s="100">
        <v>7.5108943277780149</v>
      </c>
      <c r="CS78" s="100">
        <v>4146.013668933464</v>
      </c>
      <c r="CT78" s="100">
        <v>0</v>
      </c>
      <c r="CU78" s="100">
        <v>0</v>
      </c>
    </row>
    <row r="79" spans="2:99">
      <c r="C79" s="99" t="s">
        <v>245</v>
      </c>
      <c r="D79" s="100">
        <v>0</v>
      </c>
      <c r="E79" s="100">
        <v>0</v>
      </c>
      <c r="F79" s="100">
        <v>12.480030728042399</v>
      </c>
      <c r="G79" s="100">
        <v>9449.8792672737036</v>
      </c>
      <c r="H79" s="100">
        <v>7.4934839270199829</v>
      </c>
      <c r="I79" s="100">
        <v>5674.066029539531</v>
      </c>
      <c r="J79" s="100">
        <v>19.071154984776243</v>
      </c>
      <c r="K79" s="100">
        <v>14440.67855447257</v>
      </c>
      <c r="L79" s="100">
        <v>6.9905479842274554</v>
      </c>
      <c r="M79" s="100">
        <v>5293.2429336570285</v>
      </c>
      <c r="N79" s="100">
        <v>0</v>
      </c>
      <c r="O79" s="100">
        <v>0</v>
      </c>
      <c r="P79" s="100">
        <v>10.344186946164911</v>
      </c>
      <c r="Q79" s="100">
        <v>7832.6183556360693</v>
      </c>
      <c r="R79" s="100">
        <v>0</v>
      </c>
      <c r="S79" s="100">
        <v>0</v>
      </c>
      <c r="T79" s="100">
        <v>38.932125479023014</v>
      </c>
      <c r="U79" s="100">
        <v>29479.405412716224</v>
      </c>
      <c r="V79" s="100">
        <v>16.27803708527555</v>
      </c>
      <c r="W79" s="100">
        <v>12325.729680970646</v>
      </c>
      <c r="X79" s="100">
        <v>16.424657082740055</v>
      </c>
      <c r="Y79" s="100">
        <v>12436.750343050768</v>
      </c>
      <c r="Z79" s="100">
        <v>16.545970529036637</v>
      </c>
      <c r="AA79" s="100">
        <v>12528.60888458654</v>
      </c>
      <c r="AB79" s="100">
        <v>17.071874053286688</v>
      </c>
      <c r="AC79" s="100">
        <v>12926.823033148679</v>
      </c>
      <c r="AD79" s="100">
        <v>0</v>
      </c>
      <c r="AE79" s="100">
        <v>0</v>
      </c>
      <c r="AF79" s="100">
        <v>38.698976278286864</v>
      </c>
      <c r="AG79" s="100">
        <v>29302.864837918809</v>
      </c>
      <c r="AH79" s="100">
        <v>17.843546640334619</v>
      </c>
      <c r="AI79" s="100">
        <v>13511.133516061373</v>
      </c>
      <c r="AJ79" s="100">
        <v>8.5364037008014897</v>
      </c>
      <c r="AK79" s="100">
        <v>6463.7648822468873</v>
      </c>
      <c r="AL79" s="100">
        <v>6.3755853399057596</v>
      </c>
      <c r="AM79" s="100">
        <v>4827.5932193766412</v>
      </c>
      <c r="AN79" s="100">
        <v>6.6912610535366994</v>
      </c>
      <c r="AO79" s="100">
        <v>5066.6228697379884</v>
      </c>
      <c r="AP79" s="100">
        <v>7.0471726778253396</v>
      </c>
      <c r="AQ79" s="100">
        <v>5336.1191516493463</v>
      </c>
      <c r="AR79" s="100">
        <v>7.1374186561338462</v>
      </c>
      <c r="AS79" s="100">
        <v>5404.4534064245481</v>
      </c>
      <c r="AT79" s="100">
        <v>0</v>
      </c>
      <c r="AU79" s="100">
        <v>0</v>
      </c>
      <c r="AV79" s="100">
        <v>13.713577067067172</v>
      </c>
      <c r="AW79" s="100">
        <v>10383.920555183262</v>
      </c>
      <c r="AX79" s="100">
        <v>0</v>
      </c>
      <c r="AY79" s="100">
        <v>0</v>
      </c>
      <c r="AZ79" s="100">
        <v>8.2521727229723609</v>
      </c>
      <c r="BA79" s="100">
        <v>6248.5451858346714</v>
      </c>
      <c r="BB79" s="100">
        <v>10</v>
      </c>
      <c r="BC79" s="100">
        <v>7571.9999999999991</v>
      </c>
      <c r="BD79" s="100">
        <v>6.6936979165477668</v>
      </c>
      <c r="BE79" s="100">
        <v>5068.4680624099683</v>
      </c>
      <c r="BF79" s="100">
        <v>0</v>
      </c>
      <c r="BG79" s="100">
        <v>0</v>
      </c>
      <c r="BH79" s="100">
        <v>9.2151491185218095</v>
      </c>
      <c r="BI79" s="100">
        <v>6977.7109125447132</v>
      </c>
      <c r="BJ79" s="100">
        <v>14.048131294995775</v>
      </c>
      <c r="BK79" s="100">
        <v>10637.2450165708</v>
      </c>
      <c r="BL79" s="100">
        <v>10.02295145311018</v>
      </c>
      <c r="BM79" s="100">
        <v>7589.3788402950277</v>
      </c>
      <c r="BN79" s="100">
        <v>10.005085229486097</v>
      </c>
      <c r="BO79" s="100">
        <v>7575.8505357668719</v>
      </c>
      <c r="BP79" s="100">
        <v>5.3337213941162824</v>
      </c>
      <c r="BQ79" s="100">
        <v>4038.6938396248488</v>
      </c>
      <c r="BR79" s="100">
        <v>0</v>
      </c>
      <c r="BS79" s="100">
        <v>0</v>
      </c>
      <c r="BT79" s="100">
        <v>6.7808551056982189</v>
      </c>
      <c r="BU79" s="100">
        <v>5134.4634860346905</v>
      </c>
      <c r="BV79" s="100">
        <v>0</v>
      </c>
      <c r="BW79" s="100">
        <v>0</v>
      </c>
      <c r="BX79" s="100">
        <v>6.5981812073766077</v>
      </c>
      <c r="BY79" s="100">
        <v>4996.1428102255668</v>
      </c>
      <c r="BZ79" s="100">
        <v>0</v>
      </c>
      <c r="CA79" s="100">
        <v>0</v>
      </c>
      <c r="CB79" s="100">
        <v>10.943900197400344</v>
      </c>
      <c r="CC79" s="100">
        <v>8286.7212294715391</v>
      </c>
      <c r="CD79" s="100">
        <v>5.6748027436936903</v>
      </c>
      <c r="CE79" s="100">
        <v>4296.9606375248622</v>
      </c>
      <c r="CF79" s="100">
        <v>15.974837818113327</v>
      </c>
      <c r="CG79" s="100">
        <v>12096.14719587541</v>
      </c>
      <c r="CH79" s="100">
        <v>16.677412938704869</v>
      </c>
      <c r="CI79" s="100">
        <v>12628.137077187326</v>
      </c>
      <c r="CJ79" s="100">
        <v>17.08874839824313</v>
      </c>
      <c r="CK79" s="100">
        <v>12939.600287149697</v>
      </c>
      <c r="CL79" s="100">
        <v>17.05449029414288</v>
      </c>
      <c r="CM79" s="100">
        <v>12913.660050724988</v>
      </c>
      <c r="CN79" s="100">
        <v>7.6524185815988641</v>
      </c>
      <c r="CO79" s="100">
        <v>5794.4113499866598</v>
      </c>
      <c r="CP79" s="100">
        <v>7.2894192386255856</v>
      </c>
      <c r="CQ79" s="100">
        <v>5519.5482474872933</v>
      </c>
      <c r="CR79" s="100">
        <v>6.3553721235044733</v>
      </c>
      <c r="CS79" s="100">
        <v>4812.2877719175867</v>
      </c>
      <c r="CT79" s="100">
        <v>0</v>
      </c>
      <c r="CU79" s="100">
        <v>0</v>
      </c>
    </row>
    <row r="80" spans="2:99">
      <c r="C80" s="99" t="s">
        <v>246</v>
      </c>
      <c r="D80" s="100">
        <v>0</v>
      </c>
      <c r="E80" s="100">
        <v>0</v>
      </c>
      <c r="F80" s="100">
        <v>11.291456372990742</v>
      </c>
      <c r="G80" s="100">
        <v>9091.8806715321443</v>
      </c>
      <c r="H80" s="100">
        <v>6.8940052128583842</v>
      </c>
      <c r="I80" s="100">
        <v>5551.0529973935709</v>
      </c>
      <c r="J80" s="100">
        <v>18.435449818617034</v>
      </c>
      <c r="K80" s="100">
        <v>14844.224193950435</v>
      </c>
      <c r="L80" s="100">
        <v>6.3826742464685466</v>
      </c>
      <c r="M80" s="100">
        <v>5139.3293032564734</v>
      </c>
      <c r="N80" s="100">
        <v>0</v>
      </c>
      <c r="O80" s="100">
        <v>0</v>
      </c>
      <c r="P80" s="100">
        <v>10.344186946164911</v>
      </c>
      <c r="Q80" s="100">
        <v>8329.1393290519845</v>
      </c>
      <c r="R80" s="100">
        <v>0</v>
      </c>
      <c r="S80" s="100">
        <v>0</v>
      </c>
      <c r="T80" s="100">
        <v>35.618753097829568</v>
      </c>
      <c r="U80" s="100">
        <v>28680.219994372364</v>
      </c>
      <c r="V80" s="100">
        <v>15.849667688294613</v>
      </c>
      <c r="W80" s="100">
        <v>12762.152422614821</v>
      </c>
      <c r="X80" s="100">
        <v>15.486105249440623</v>
      </c>
      <c r="Y80" s="100">
        <v>12469.411946849588</v>
      </c>
      <c r="Z80" s="100">
        <v>17.649035230972416</v>
      </c>
      <c r="AA80" s="100">
        <v>14211.003167978988</v>
      </c>
      <c r="AB80" s="100">
        <v>15.039508094562082</v>
      </c>
      <c r="AC80" s="100">
        <v>12109.811917741388</v>
      </c>
      <c r="AD80" s="100">
        <v>0</v>
      </c>
      <c r="AE80" s="100">
        <v>0</v>
      </c>
      <c r="AF80" s="100">
        <v>34.028410175734997</v>
      </c>
      <c r="AG80" s="100">
        <v>27399.675873501819</v>
      </c>
      <c r="AH80" s="100">
        <v>19.429639675031027</v>
      </c>
      <c r="AI80" s="100">
        <v>15644.745866334981</v>
      </c>
      <c r="AJ80" s="100">
        <v>7.5321209124719015</v>
      </c>
      <c r="AK80" s="100">
        <v>6064.8637587223748</v>
      </c>
      <c r="AL80" s="100">
        <v>7.0131438738963361</v>
      </c>
      <c r="AM80" s="100">
        <v>5646.9834472613293</v>
      </c>
      <c r="AN80" s="100">
        <v>6.6912610535366994</v>
      </c>
      <c r="AO80" s="100">
        <v>5387.8034003077501</v>
      </c>
      <c r="AP80" s="100">
        <v>6.6067243854612565</v>
      </c>
      <c r="AQ80" s="100">
        <v>5319.7344751734036</v>
      </c>
      <c r="AR80" s="100">
        <v>7.1374186561338462</v>
      </c>
      <c r="AS80" s="100">
        <v>5747.0495019189721</v>
      </c>
      <c r="AT80" s="100">
        <v>0</v>
      </c>
      <c r="AU80" s="100">
        <v>0</v>
      </c>
      <c r="AV80" s="100">
        <v>11.754494628914717</v>
      </c>
      <c r="AW80" s="100">
        <v>9464.7190752021288</v>
      </c>
      <c r="AX80" s="100">
        <v>0</v>
      </c>
      <c r="AY80" s="100">
        <v>0</v>
      </c>
      <c r="AZ80" s="100">
        <v>9.283694313343906</v>
      </c>
      <c r="BA80" s="100">
        <v>7475.2306611045124</v>
      </c>
      <c r="BB80" s="100">
        <v>10</v>
      </c>
      <c r="BC80" s="100">
        <v>8051.9999999999991</v>
      </c>
      <c r="BD80" s="100">
        <v>5.9499537035980143</v>
      </c>
      <c r="BE80" s="100">
        <v>4790.9027221371207</v>
      </c>
      <c r="BF80" s="100">
        <v>0</v>
      </c>
      <c r="BG80" s="100">
        <v>0</v>
      </c>
      <c r="BH80" s="100">
        <v>7.7974338695184553</v>
      </c>
      <c r="BI80" s="100">
        <v>6278.4937517362596</v>
      </c>
      <c r="BJ80" s="100">
        <v>15.921215467661877</v>
      </c>
      <c r="BK80" s="100">
        <v>12819.762694561343</v>
      </c>
      <c r="BL80" s="100">
        <v>10.934128857938379</v>
      </c>
      <c r="BM80" s="100">
        <v>8804.1605564119818</v>
      </c>
      <c r="BN80" s="100">
        <v>9.5286525995105702</v>
      </c>
      <c r="BO80" s="100">
        <v>7672.4710731259102</v>
      </c>
      <c r="BP80" s="100">
        <v>4.8488376310148027</v>
      </c>
      <c r="BQ80" s="100">
        <v>3904.2840604931189</v>
      </c>
      <c r="BR80" s="100">
        <v>0</v>
      </c>
      <c r="BS80" s="100">
        <v>0</v>
      </c>
      <c r="BT80" s="100">
        <v>8.2877117958533795</v>
      </c>
      <c r="BU80" s="100">
        <v>6673.2655380211409</v>
      </c>
      <c r="BV80" s="100">
        <v>0</v>
      </c>
      <c r="BW80" s="100">
        <v>0</v>
      </c>
      <c r="BX80" s="100">
        <v>7.5407785227161233</v>
      </c>
      <c r="BY80" s="100">
        <v>6071.8348664910218</v>
      </c>
      <c r="BZ80" s="100">
        <v>0</v>
      </c>
      <c r="CA80" s="100">
        <v>0</v>
      </c>
      <c r="CB80" s="100">
        <v>9.3804858834860081</v>
      </c>
      <c r="CC80" s="100">
        <v>7553.1672333829329</v>
      </c>
      <c r="CD80" s="100">
        <v>6.8908319030566236</v>
      </c>
      <c r="CE80" s="100">
        <v>5548.4978483411933</v>
      </c>
      <c r="CF80" s="100">
        <v>15.543085444650805</v>
      </c>
      <c r="CG80" s="100">
        <v>12515.292400032828</v>
      </c>
      <c r="CH80" s="100">
        <v>15.426606968302004</v>
      </c>
      <c r="CI80" s="100">
        <v>12421.503930876772</v>
      </c>
      <c r="CJ80" s="100">
        <v>17.08874839824313</v>
      </c>
      <c r="CK80" s="100">
        <v>13759.860210265368</v>
      </c>
      <c r="CL80" s="100">
        <v>16.504345445944722</v>
      </c>
      <c r="CM80" s="100">
        <v>13289.298953074689</v>
      </c>
      <c r="CN80" s="100">
        <v>7.0637709983989527</v>
      </c>
      <c r="CO80" s="100">
        <v>5687.7484079108362</v>
      </c>
      <c r="CP80" s="100">
        <v>7.952093714864275</v>
      </c>
      <c r="CQ80" s="100">
        <v>6403.0258592087139</v>
      </c>
      <c r="CR80" s="100">
        <v>6.9331332256412441</v>
      </c>
      <c r="CS80" s="100">
        <v>5582.5588732863289</v>
      </c>
      <c r="CT80" s="100">
        <v>0</v>
      </c>
      <c r="CU80" s="100">
        <v>0</v>
      </c>
    </row>
    <row r="81" spans="2:99">
      <c r="C81" s="99" t="s">
        <v>247</v>
      </c>
      <c r="D81" s="100">
        <v>0</v>
      </c>
      <c r="E81" s="100">
        <v>0</v>
      </c>
      <c r="F81" s="100">
        <v>11.885743550516571</v>
      </c>
      <c r="G81" s="100">
        <v>8957.0963396692878</v>
      </c>
      <c r="H81" s="100">
        <v>7.1937445699391835</v>
      </c>
      <c r="I81" s="100">
        <v>5421.2059079061692</v>
      </c>
      <c r="J81" s="100">
        <v>16.528334320139408</v>
      </c>
      <c r="K81" s="100">
        <v>12455.752743657058</v>
      </c>
      <c r="L81" s="100">
        <v>7.2944848531069093</v>
      </c>
      <c r="M81" s="100">
        <v>5497.1237853013672</v>
      </c>
      <c r="N81" s="100">
        <v>0</v>
      </c>
      <c r="O81" s="100">
        <v>0</v>
      </c>
      <c r="P81" s="100">
        <v>9.6976752620296054</v>
      </c>
      <c r="Q81" s="100">
        <v>7308.1680774655106</v>
      </c>
      <c r="R81" s="100">
        <v>0</v>
      </c>
      <c r="S81" s="100">
        <v>0</v>
      </c>
      <c r="T81" s="100">
        <v>38.103782383724656</v>
      </c>
      <c r="U81" s="100">
        <v>28715.010404374902</v>
      </c>
      <c r="V81" s="100">
        <v>16.27803708527555</v>
      </c>
      <c r="W81" s="100">
        <v>12267.128747463654</v>
      </c>
      <c r="X81" s="100">
        <v>18.301760749338918</v>
      </c>
      <c r="Y81" s="100">
        <v>13792.206900701809</v>
      </c>
      <c r="Z81" s="100">
        <v>17.097502880004527</v>
      </c>
      <c r="AA81" s="100">
        <v>12884.678170371411</v>
      </c>
      <c r="AB81" s="100">
        <v>14.63303490281716</v>
      </c>
      <c r="AC81" s="100">
        <v>11027.455102763011</v>
      </c>
      <c r="AD81" s="100">
        <v>0</v>
      </c>
      <c r="AE81" s="100">
        <v>0</v>
      </c>
      <c r="AF81" s="100">
        <v>36.030081362542937</v>
      </c>
      <c r="AG81" s="100">
        <v>27152.269314812358</v>
      </c>
      <c r="AH81" s="100">
        <v>18.636593157682821</v>
      </c>
      <c r="AI81" s="100">
        <v>14044.536603629775</v>
      </c>
      <c r="AJ81" s="100">
        <v>9.0385450949662829</v>
      </c>
      <c r="AK81" s="100">
        <v>6811.4475835665908</v>
      </c>
      <c r="AL81" s="100">
        <v>7.0131438738963361</v>
      </c>
      <c r="AM81" s="100">
        <v>5285.1052233682794</v>
      </c>
      <c r="AN81" s="100">
        <v>7.2995575129491259</v>
      </c>
      <c r="AO81" s="100">
        <v>5500.9465417584615</v>
      </c>
      <c r="AP81" s="100">
        <v>7.0471726778253396</v>
      </c>
      <c r="AQ81" s="100">
        <v>5310.7493300091764</v>
      </c>
      <c r="AR81" s="100">
        <v>7.5339419148079489</v>
      </c>
      <c r="AS81" s="100">
        <v>5677.5786269992705</v>
      </c>
      <c r="AT81" s="100">
        <v>0</v>
      </c>
      <c r="AU81" s="100">
        <v>0</v>
      </c>
      <c r="AV81" s="100">
        <v>13.713577067067172</v>
      </c>
      <c r="AW81" s="100">
        <v>10334.551677741822</v>
      </c>
      <c r="AX81" s="100">
        <v>0</v>
      </c>
      <c r="AY81" s="100">
        <v>0</v>
      </c>
      <c r="AZ81" s="100">
        <v>8.7679335181581326</v>
      </c>
      <c r="BA81" s="100">
        <v>6607.5146992839691</v>
      </c>
      <c r="BB81" s="100">
        <v>10</v>
      </c>
      <c r="BC81" s="100">
        <v>7536</v>
      </c>
      <c r="BD81" s="100">
        <v>6.6936979165477668</v>
      </c>
      <c r="BE81" s="100">
        <v>5044.3707499103975</v>
      </c>
      <c r="BF81" s="100">
        <v>0</v>
      </c>
      <c r="BG81" s="100">
        <v>0</v>
      </c>
      <c r="BH81" s="100">
        <v>8.8607203062709718</v>
      </c>
      <c r="BI81" s="100">
        <v>6677.4388228058042</v>
      </c>
      <c r="BJ81" s="100">
        <v>15.921215467661877</v>
      </c>
      <c r="BK81" s="100">
        <v>11998.227976429991</v>
      </c>
      <c r="BL81" s="100">
        <v>10.934128857938379</v>
      </c>
      <c r="BM81" s="100">
        <v>8239.9595073423625</v>
      </c>
      <c r="BN81" s="100">
        <v>9.5286525995105702</v>
      </c>
      <c r="BO81" s="100">
        <v>7180.7925989911655</v>
      </c>
      <c r="BP81" s="100">
        <v>4.8488376310148027</v>
      </c>
      <c r="BQ81" s="100">
        <v>3654.0840387327553</v>
      </c>
      <c r="BR81" s="100">
        <v>0</v>
      </c>
      <c r="BS81" s="100">
        <v>0</v>
      </c>
      <c r="BT81" s="100">
        <v>7.5342834507758001</v>
      </c>
      <c r="BU81" s="100">
        <v>5677.8360085046434</v>
      </c>
      <c r="BV81" s="100">
        <v>0</v>
      </c>
      <c r="BW81" s="100">
        <v>0</v>
      </c>
      <c r="BX81" s="100">
        <v>7.5407785227161233</v>
      </c>
      <c r="BY81" s="100">
        <v>5682.7306947188708</v>
      </c>
      <c r="BZ81" s="100">
        <v>0</v>
      </c>
      <c r="CA81" s="100">
        <v>0</v>
      </c>
      <c r="CB81" s="100">
        <v>10.943900197400344</v>
      </c>
      <c r="CC81" s="100">
        <v>8247.3231887608999</v>
      </c>
      <c r="CD81" s="100">
        <v>6.4854888499356464</v>
      </c>
      <c r="CE81" s="100">
        <v>4887.4643973115035</v>
      </c>
      <c r="CF81" s="100">
        <v>16.406590191575848</v>
      </c>
      <c r="CG81" s="100">
        <v>12364.00636837156</v>
      </c>
      <c r="CH81" s="100">
        <v>15.426606968302004</v>
      </c>
      <c r="CI81" s="100">
        <v>11625.49101131239</v>
      </c>
      <c r="CJ81" s="100">
        <v>16.554725010798034</v>
      </c>
      <c r="CK81" s="100">
        <v>12475.640768137398</v>
      </c>
      <c r="CL81" s="100">
        <v>15.954200597746565</v>
      </c>
      <c r="CM81" s="100">
        <v>12023.085570461812</v>
      </c>
      <c r="CN81" s="100">
        <v>8.2410661647987773</v>
      </c>
      <c r="CO81" s="100">
        <v>6210.4674617923583</v>
      </c>
      <c r="CP81" s="100">
        <v>6.6267447623868962</v>
      </c>
      <c r="CQ81" s="100">
        <v>4993.9148529347649</v>
      </c>
      <c r="CR81" s="100">
        <v>7.5108943277780149</v>
      </c>
      <c r="CS81" s="100">
        <v>5660.2099654135118</v>
      </c>
      <c r="CT81" s="100">
        <v>0</v>
      </c>
      <c r="CU81" s="100">
        <v>0</v>
      </c>
    </row>
    <row r="82" spans="2:99">
      <c r="C82" s="99" t="s">
        <v>248</v>
      </c>
      <c r="D82" s="100">
        <v>0</v>
      </c>
      <c r="E82" s="100">
        <v>0</v>
      </c>
      <c r="F82" s="100">
        <v>13.668605083094056</v>
      </c>
      <c r="G82" s="100">
        <v>6954.5862662782538</v>
      </c>
      <c r="H82" s="100">
        <v>8.0929626411815807</v>
      </c>
      <c r="I82" s="100">
        <v>4117.6993918331873</v>
      </c>
      <c r="J82" s="100">
        <v>19.071154984776243</v>
      </c>
      <c r="K82" s="100">
        <v>9703.4036562541496</v>
      </c>
      <c r="L82" s="100">
        <v>6.3826742464685466</v>
      </c>
      <c r="M82" s="100">
        <v>3247.5046566031961</v>
      </c>
      <c r="N82" s="100">
        <v>0</v>
      </c>
      <c r="O82" s="100">
        <v>0</v>
      </c>
      <c r="P82" s="100">
        <v>9.6976752620296054</v>
      </c>
      <c r="Q82" s="100">
        <v>4934.1771733206624</v>
      </c>
      <c r="R82" s="100">
        <v>0</v>
      </c>
      <c r="S82" s="100">
        <v>0</v>
      </c>
      <c r="T82" s="100">
        <v>35.618753097829568</v>
      </c>
      <c r="U82" s="100">
        <v>18122.82157617568</v>
      </c>
      <c r="V82" s="100">
        <v>16.27803708527555</v>
      </c>
      <c r="W82" s="100">
        <v>8282.2652689881979</v>
      </c>
      <c r="X82" s="100">
        <v>17.8324848326892</v>
      </c>
      <c r="Y82" s="100">
        <v>9073.1682828722642</v>
      </c>
      <c r="Z82" s="100">
        <v>15.442905827100864</v>
      </c>
      <c r="AA82" s="100">
        <v>7857.3504848289176</v>
      </c>
      <c r="AB82" s="100">
        <v>17.071874053286688</v>
      </c>
      <c r="AC82" s="100">
        <v>8686.1695183122647</v>
      </c>
      <c r="AD82" s="100">
        <v>0</v>
      </c>
      <c r="AE82" s="100">
        <v>0</v>
      </c>
      <c r="AF82" s="100">
        <v>35.362857633606964</v>
      </c>
      <c r="AG82" s="100">
        <v>17992.621963979218</v>
      </c>
      <c r="AH82" s="100">
        <v>18.636593157682821</v>
      </c>
      <c r="AI82" s="100">
        <v>9482.2985986290169</v>
      </c>
      <c r="AJ82" s="100">
        <v>8.5364037008014897</v>
      </c>
      <c r="AK82" s="100">
        <v>4343.3222029677972</v>
      </c>
      <c r="AL82" s="100">
        <v>7.6507024078869126</v>
      </c>
      <c r="AM82" s="100">
        <v>3892.6773851328603</v>
      </c>
      <c r="AN82" s="100">
        <v>7.2995575129491259</v>
      </c>
      <c r="AO82" s="100">
        <v>3714.0148625885145</v>
      </c>
      <c r="AP82" s="100">
        <v>7.0471726778253396</v>
      </c>
      <c r="AQ82" s="100">
        <v>3585.6014584775321</v>
      </c>
      <c r="AR82" s="100">
        <v>7.1374186561338462</v>
      </c>
      <c r="AS82" s="100">
        <v>3631.5186122409</v>
      </c>
      <c r="AT82" s="100">
        <v>0</v>
      </c>
      <c r="AU82" s="100">
        <v>0</v>
      </c>
      <c r="AV82" s="100">
        <v>11.754494628914717</v>
      </c>
      <c r="AW82" s="100">
        <v>5980.6868671918064</v>
      </c>
      <c r="AX82" s="100">
        <v>0</v>
      </c>
      <c r="AY82" s="100">
        <v>0</v>
      </c>
      <c r="AZ82" s="100">
        <v>9.7994551085296777</v>
      </c>
      <c r="BA82" s="100">
        <v>4985.9627592198995</v>
      </c>
      <c r="BB82" s="100">
        <v>11</v>
      </c>
      <c r="BC82" s="100">
        <v>5596.7999999999993</v>
      </c>
      <c r="BD82" s="100">
        <v>7.4374421294975184</v>
      </c>
      <c r="BE82" s="100">
        <v>3784.1705554883365</v>
      </c>
      <c r="BF82" s="100">
        <v>0</v>
      </c>
      <c r="BG82" s="100">
        <v>0</v>
      </c>
      <c r="BH82" s="100">
        <v>8.5062914940201324</v>
      </c>
      <c r="BI82" s="100">
        <v>4328.0011121574425</v>
      </c>
      <c r="BJ82" s="100">
        <v>14.048131294995775</v>
      </c>
      <c r="BK82" s="100">
        <v>7147.6892028938491</v>
      </c>
      <c r="BL82" s="100">
        <v>11.845306262766577</v>
      </c>
      <c r="BM82" s="100">
        <v>6026.8918264956337</v>
      </c>
      <c r="BN82" s="100">
        <v>9.0522199695350416</v>
      </c>
      <c r="BO82" s="100">
        <v>4605.7695204994279</v>
      </c>
      <c r="BP82" s="100">
        <v>4.8488376310148027</v>
      </c>
      <c r="BQ82" s="100">
        <v>2467.0885866603312</v>
      </c>
      <c r="BR82" s="100">
        <v>0</v>
      </c>
      <c r="BS82" s="100">
        <v>0</v>
      </c>
      <c r="BT82" s="100">
        <v>7.5342834507758001</v>
      </c>
      <c r="BU82" s="100">
        <v>3833.4434197547262</v>
      </c>
      <c r="BV82" s="100">
        <v>0</v>
      </c>
      <c r="BW82" s="100">
        <v>0</v>
      </c>
      <c r="BX82" s="100">
        <v>7.5407785227161233</v>
      </c>
      <c r="BY82" s="100">
        <v>3836.7481123579628</v>
      </c>
      <c r="BZ82" s="100">
        <v>0</v>
      </c>
      <c r="CA82" s="100">
        <v>0</v>
      </c>
      <c r="CB82" s="100">
        <v>10.162193040443176</v>
      </c>
      <c r="CC82" s="100">
        <v>5170.5238189774873</v>
      </c>
      <c r="CD82" s="100">
        <v>5.6748027436936903</v>
      </c>
      <c r="CE82" s="100">
        <v>2887.339635991349</v>
      </c>
      <c r="CF82" s="100">
        <v>17.270094938500893</v>
      </c>
      <c r="CG82" s="100">
        <v>8787.0243047092536</v>
      </c>
      <c r="CH82" s="100">
        <v>18.762089556042973</v>
      </c>
      <c r="CI82" s="100">
        <v>9546.1511661146633</v>
      </c>
      <c r="CJ82" s="100">
        <v>18.156795173133325</v>
      </c>
      <c r="CK82" s="100">
        <v>9238.1773840902333</v>
      </c>
      <c r="CL82" s="100">
        <v>17.604635142341035</v>
      </c>
      <c r="CM82" s="100">
        <v>8957.2383604231163</v>
      </c>
      <c r="CN82" s="100">
        <v>8.2410661647987773</v>
      </c>
      <c r="CO82" s="100">
        <v>4193.0544646496173</v>
      </c>
      <c r="CP82" s="100">
        <v>7.952093714864275</v>
      </c>
      <c r="CQ82" s="100">
        <v>4046.0252821229424</v>
      </c>
      <c r="CR82" s="100">
        <v>6.9331332256412441</v>
      </c>
      <c r="CS82" s="100">
        <v>3527.5781852062642</v>
      </c>
      <c r="CT82" s="100">
        <v>0</v>
      </c>
      <c r="CU82" s="100">
        <v>0</v>
      </c>
    </row>
    <row r="83" spans="2:99">
      <c r="C83" s="99" t="s">
        <v>249</v>
      </c>
      <c r="D83" s="100">
        <v>0</v>
      </c>
      <c r="E83" s="100">
        <v>0</v>
      </c>
      <c r="F83" s="100">
        <v>11.885743550516571</v>
      </c>
      <c r="G83" s="100">
        <v>10226.493750864458</v>
      </c>
      <c r="H83" s="100">
        <v>7.7932232841007822</v>
      </c>
      <c r="I83" s="100">
        <v>6705.2893136403127</v>
      </c>
      <c r="J83" s="100">
        <v>18.435449818617034</v>
      </c>
      <c r="K83" s="100">
        <v>15861.861023938096</v>
      </c>
      <c r="L83" s="100">
        <v>6.9905479842274554</v>
      </c>
      <c r="M83" s="100">
        <v>6014.6674856293021</v>
      </c>
      <c r="N83" s="100">
        <v>0</v>
      </c>
      <c r="O83" s="100">
        <v>0</v>
      </c>
      <c r="P83" s="100">
        <v>10.344186946164911</v>
      </c>
      <c r="Q83" s="100">
        <v>8900.1384484802893</v>
      </c>
      <c r="R83" s="100">
        <v>0</v>
      </c>
      <c r="S83" s="100">
        <v>0</v>
      </c>
      <c r="T83" s="100">
        <v>33.962066907232845</v>
      </c>
      <c r="U83" s="100">
        <v>29220.962366983138</v>
      </c>
      <c r="V83" s="100">
        <v>17.991514673199291</v>
      </c>
      <c r="W83" s="100">
        <v>15479.899224820669</v>
      </c>
      <c r="X83" s="100">
        <v>16.893932999389772</v>
      </c>
      <c r="Y83" s="100">
        <v>14535.539952674959</v>
      </c>
      <c r="Z83" s="100">
        <v>16.545970529036637</v>
      </c>
      <c r="AA83" s="100">
        <v>14236.153043183122</v>
      </c>
      <c r="AB83" s="100">
        <v>15.445981286307005</v>
      </c>
      <c r="AC83" s="100">
        <v>13289.722298738547</v>
      </c>
      <c r="AD83" s="100">
        <v>0</v>
      </c>
      <c r="AE83" s="100">
        <v>0</v>
      </c>
      <c r="AF83" s="100">
        <v>38.031752549350884</v>
      </c>
      <c r="AG83" s="100">
        <v>32722.5198934615</v>
      </c>
      <c r="AH83" s="100">
        <v>17.447023381660514</v>
      </c>
      <c r="AI83" s="100">
        <v>15011.418917580706</v>
      </c>
      <c r="AJ83" s="100">
        <v>8.5364037008014897</v>
      </c>
      <c r="AK83" s="100">
        <v>7344.7217441696012</v>
      </c>
      <c r="AL83" s="100">
        <v>6.3755853399057596</v>
      </c>
      <c r="AM83" s="100">
        <v>5485.5536264549155</v>
      </c>
      <c r="AN83" s="100">
        <v>6.6912610535366994</v>
      </c>
      <c r="AO83" s="100">
        <v>5757.1610104629763</v>
      </c>
      <c r="AP83" s="100">
        <v>7.0471726778253396</v>
      </c>
      <c r="AQ83" s="100">
        <v>6063.3873720009224</v>
      </c>
      <c r="AR83" s="100">
        <v>6.7408953974597434</v>
      </c>
      <c r="AS83" s="100">
        <v>5799.866399974363</v>
      </c>
      <c r="AT83" s="100">
        <v>0</v>
      </c>
      <c r="AU83" s="100">
        <v>0</v>
      </c>
      <c r="AV83" s="100">
        <v>11.754494628914717</v>
      </c>
      <c r="AW83" s="100">
        <v>10113.567178718222</v>
      </c>
      <c r="AX83" s="100">
        <v>0</v>
      </c>
      <c r="AY83" s="100">
        <v>0</v>
      </c>
      <c r="AZ83" s="100">
        <v>8.2521727229723609</v>
      </c>
      <c r="BA83" s="100">
        <v>7100.1694108454194</v>
      </c>
      <c r="BB83" s="100">
        <v>10</v>
      </c>
      <c r="BC83" s="100">
        <v>8604</v>
      </c>
      <c r="BD83" s="100">
        <v>5.9499537035980143</v>
      </c>
      <c r="BE83" s="100">
        <v>5119.340166575731</v>
      </c>
      <c r="BF83" s="100">
        <v>0</v>
      </c>
      <c r="BG83" s="100">
        <v>0</v>
      </c>
      <c r="BH83" s="100">
        <v>8.5062914940201324</v>
      </c>
      <c r="BI83" s="100">
        <v>7318.8132014549219</v>
      </c>
      <c r="BJ83" s="100">
        <v>14.984673381328829</v>
      </c>
      <c r="BK83" s="100">
        <v>12892.812977295323</v>
      </c>
      <c r="BL83" s="100">
        <v>10.02295145311018</v>
      </c>
      <c r="BM83" s="100">
        <v>8623.7474302559986</v>
      </c>
      <c r="BN83" s="100">
        <v>9.5286525995105702</v>
      </c>
      <c r="BO83" s="100">
        <v>8198.4526966188951</v>
      </c>
      <c r="BP83" s="100">
        <v>4.8488376310148027</v>
      </c>
      <c r="BQ83" s="100">
        <v>4171.9398977251358</v>
      </c>
      <c r="BR83" s="100">
        <v>0</v>
      </c>
      <c r="BS83" s="100">
        <v>0</v>
      </c>
      <c r="BT83" s="100">
        <v>8.2877117958533795</v>
      </c>
      <c r="BU83" s="100">
        <v>7130.7472291522472</v>
      </c>
      <c r="BV83" s="100">
        <v>0</v>
      </c>
      <c r="BW83" s="100">
        <v>0</v>
      </c>
      <c r="BX83" s="100">
        <v>7.5407785227161233</v>
      </c>
      <c r="BY83" s="100">
        <v>6488.085840944952</v>
      </c>
      <c r="BZ83" s="100">
        <v>0</v>
      </c>
      <c r="CA83" s="100">
        <v>0</v>
      </c>
      <c r="CB83" s="100">
        <v>10.162193040443176</v>
      </c>
      <c r="CC83" s="100">
        <v>8743.550891997309</v>
      </c>
      <c r="CD83" s="100">
        <v>6.0801457968146684</v>
      </c>
      <c r="CE83" s="100">
        <v>5231.3574435793407</v>
      </c>
      <c r="CF83" s="100">
        <v>13.816075950800714</v>
      </c>
      <c r="CG83" s="100">
        <v>11887.351748068933</v>
      </c>
      <c r="CH83" s="100">
        <v>17.511283585640111</v>
      </c>
      <c r="CI83" s="100">
        <v>15066.708397084751</v>
      </c>
      <c r="CJ83" s="100">
        <v>17.08874839824313</v>
      </c>
      <c r="CK83" s="100">
        <v>14703.159121848388</v>
      </c>
      <c r="CL83" s="100">
        <v>16.504345445944722</v>
      </c>
      <c r="CM83" s="100">
        <v>14200.338821690839</v>
      </c>
      <c r="CN83" s="100">
        <v>7.0637709983989527</v>
      </c>
      <c r="CO83" s="100">
        <v>6077.6685670224588</v>
      </c>
      <c r="CP83" s="100">
        <v>6.6267447623868962</v>
      </c>
      <c r="CQ83" s="100">
        <v>5701.6511935576855</v>
      </c>
      <c r="CR83" s="100">
        <v>6.9331332256412441</v>
      </c>
      <c r="CS83" s="100">
        <v>5965.2678273417259</v>
      </c>
      <c r="CT83" s="100">
        <v>0</v>
      </c>
      <c r="CU83" s="100">
        <v>0</v>
      </c>
    </row>
    <row r="84" spans="2:99">
      <c r="C84" s="99" t="s">
        <v>250</v>
      </c>
      <c r="D84" s="100">
        <v>0</v>
      </c>
      <c r="E84" s="100">
        <v>0</v>
      </c>
      <c r="F84" s="100">
        <v>11.885743550516571</v>
      </c>
      <c r="G84" s="100">
        <v>9285.142861663544</v>
      </c>
      <c r="H84" s="100">
        <v>7.1937445699391835</v>
      </c>
      <c r="I84" s="100">
        <v>5619.7532580364896</v>
      </c>
      <c r="J84" s="100">
        <v>17.799744652457825</v>
      </c>
      <c r="K84" s="100">
        <v>13905.160522500051</v>
      </c>
      <c r="L84" s="100">
        <v>6.3826742464685466</v>
      </c>
      <c r="M84" s="100">
        <v>4986.1451213412283</v>
      </c>
      <c r="N84" s="100">
        <v>0</v>
      </c>
      <c r="O84" s="100">
        <v>0</v>
      </c>
      <c r="P84" s="100">
        <v>10.344186946164911</v>
      </c>
      <c r="Q84" s="100">
        <v>8080.8788423440274</v>
      </c>
      <c r="R84" s="100">
        <v>0</v>
      </c>
      <c r="S84" s="100">
        <v>0</v>
      </c>
      <c r="T84" s="100">
        <v>34.790410002531203</v>
      </c>
      <c r="U84" s="100">
        <v>27178.268293977373</v>
      </c>
      <c r="V84" s="100">
        <v>17.563145276218357</v>
      </c>
      <c r="W84" s="100">
        <v>13720.329089781779</v>
      </c>
      <c r="X84" s="100">
        <v>18.301760749338918</v>
      </c>
      <c r="Y84" s="100">
        <v>14297.335497383561</v>
      </c>
      <c r="Z84" s="100">
        <v>17.097502880004527</v>
      </c>
      <c r="AA84" s="100">
        <v>13356.569249859534</v>
      </c>
      <c r="AB84" s="100">
        <v>16.258927669796847</v>
      </c>
      <c r="AC84" s="100">
        <v>12701.474295645296</v>
      </c>
      <c r="AD84" s="100">
        <v>0</v>
      </c>
      <c r="AE84" s="100">
        <v>0</v>
      </c>
      <c r="AF84" s="100">
        <v>38.031752549350884</v>
      </c>
      <c r="AG84" s="100">
        <v>29710.405091552908</v>
      </c>
      <c r="AH84" s="100">
        <v>18.636593157682821</v>
      </c>
      <c r="AI84" s="100">
        <v>14558.906574781819</v>
      </c>
      <c r="AJ84" s="100">
        <v>8.0342623066366965</v>
      </c>
      <c r="AK84" s="100">
        <v>6276.3657139445868</v>
      </c>
      <c r="AL84" s="100">
        <v>7.0131438738963361</v>
      </c>
      <c r="AM84" s="100">
        <v>5478.6679942878172</v>
      </c>
      <c r="AN84" s="100">
        <v>7.2995575129491259</v>
      </c>
      <c r="AO84" s="100">
        <v>5702.4143291158571</v>
      </c>
      <c r="AP84" s="100">
        <v>7.0471726778253396</v>
      </c>
      <c r="AQ84" s="100">
        <v>5505.2512959171545</v>
      </c>
      <c r="AR84" s="100">
        <v>6.7408953974597434</v>
      </c>
      <c r="AS84" s="100">
        <v>5265.9874844955511</v>
      </c>
      <c r="AT84" s="100">
        <v>0</v>
      </c>
      <c r="AU84" s="100">
        <v>0</v>
      </c>
      <c r="AV84" s="100">
        <v>12.734035847990945</v>
      </c>
      <c r="AW84" s="100">
        <v>9947.8288044505261</v>
      </c>
      <c r="AX84" s="100">
        <v>0</v>
      </c>
      <c r="AY84" s="100">
        <v>0</v>
      </c>
      <c r="AZ84" s="100">
        <v>9.283694313343906</v>
      </c>
      <c r="BA84" s="100">
        <v>7252.4219975842589</v>
      </c>
      <c r="BB84" s="100">
        <v>10</v>
      </c>
      <c r="BC84" s="100">
        <v>7811.9999999999991</v>
      </c>
      <c r="BD84" s="100">
        <v>5.9499537035980143</v>
      </c>
      <c r="BE84" s="100">
        <v>4648.1038332507687</v>
      </c>
      <c r="BF84" s="100">
        <v>0</v>
      </c>
      <c r="BG84" s="100">
        <v>0</v>
      </c>
      <c r="BH84" s="100">
        <v>8.151862681769293</v>
      </c>
      <c r="BI84" s="100">
        <v>6368.2351269981709</v>
      </c>
      <c r="BJ84" s="100">
        <v>14.048131294995775</v>
      </c>
      <c r="BK84" s="100">
        <v>10974.400167650698</v>
      </c>
      <c r="BL84" s="100">
        <v>10.47854015552428</v>
      </c>
      <c r="BM84" s="100">
        <v>8185.8355694955671</v>
      </c>
      <c r="BN84" s="100">
        <v>9.5286525995105702</v>
      </c>
      <c r="BO84" s="100">
        <v>7443.7834107376566</v>
      </c>
      <c r="BP84" s="100">
        <v>4.8488376310148027</v>
      </c>
      <c r="BQ84" s="100">
        <v>3787.9119573487637</v>
      </c>
      <c r="BR84" s="100">
        <v>0</v>
      </c>
      <c r="BS84" s="100">
        <v>0</v>
      </c>
      <c r="BT84" s="100">
        <v>7.5342834507758001</v>
      </c>
      <c r="BU84" s="100">
        <v>5885.7822317460541</v>
      </c>
      <c r="BV84" s="100">
        <v>0</v>
      </c>
      <c r="BW84" s="100">
        <v>0</v>
      </c>
      <c r="BX84" s="100">
        <v>7.5407785227161233</v>
      </c>
      <c r="BY84" s="100">
        <v>5890.8561819458346</v>
      </c>
      <c r="BZ84" s="100">
        <v>0</v>
      </c>
      <c r="CA84" s="100">
        <v>0</v>
      </c>
      <c r="CB84" s="100">
        <v>10.943900197400344</v>
      </c>
      <c r="CC84" s="100">
        <v>8549.3748342091476</v>
      </c>
      <c r="CD84" s="100">
        <v>5.6748027436936903</v>
      </c>
      <c r="CE84" s="100">
        <v>4433.1559033735102</v>
      </c>
      <c r="CF84" s="100">
        <v>16.406590191575848</v>
      </c>
      <c r="CG84" s="100">
        <v>12816.828257659052</v>
      </c>
      <c r="CH84" s="100">
        <v>15.426606968302004</v>
      </c>
      <c r="CI84" s="100">
        <v>12051.265363637523</v>
      </c>
      <c r="CJ84" s="100">
        <v>16.020701623352938</v>
      </c>
      <c r="CK84" s="100">
        <v>12515.372108163314</v>
      </c>
      <c r="CL84" s="100">
        <v>15.404055749548407</v>
      </c>
      <c r="CM84" s="100">
        <v>12033.648351547214</v>
      </c>
      <c r="CN84" s="100">
        <v>7.0637709983989527</v>
      </c>
      <c r="CO84" s="100">
        <v>5518.2179039492612</v>
      </c>
      <c r="CP84" s="100">
        <v>7.952093714864275</v>
      </c>
      <c r="CQ84" s="100">
        <v>6212.1756100519715</v>
      </c>
      <c r="CR84" s="100">
        <v>6.9331332256412441</v>
      </c>
      <c r="CS84" s="100">
        <v>5416.1636758709392</v>
      </c>
      <c r="CT84" s="100">
        <v>0</v>
      </c>
      <c r="CU84" s="100">
        <v>0</v>
      </c>
    </row>
    <row r="85" spans="2:99">
      <c r="C85" s="99" t="s">
        <v>251</v>
      </c>
      <c r="D85" s="100">
        <v>0</v>
      </c>
      <c r="E85" s="100">
        <v>0</v>
      </c>
      <c r="F85" s="100">
        <v>13.074317905568227</v>
      </c>
      <c r="G85" s="100">
        <v>1961.1476858352341</v>
      </c>
      <c r="H85" s="100">
        <v>7.4934839270199829</v>
      </c>
      <c r="I85" s="100">
        <v>1124.0225890529975</v>
      </c>
      <c r="J85" s="100">
        <v>17.799744652457825</v>
      </c>
      <c r="K85" s="100">
        <v>2669.9616978686736</v>
      </c>
      <c r="L85" s="100">
        <v>7.598421721986365</v>
      </c>
      <c r="M85" s="100">
        <v>1139.7632582979547</v>
      </c>
      <c r="N85" s="100">
        <v>0</v>
      </c>
      <c r="O85" s="100">
        <v>0</v>
      </c>
      <c r="P85" s="100">
        <v>10.990698630300219</v>
      </c>
      <c r="Q85" s="100">
        <v>1648.604794545033</v>
      </c>
      <c r="R85" s="100">
        <v>0</v>
      </c>
      <c r="S85" s="100">
        <v>0</v>
      </c>
      <c r="T85" s="100">
        <v>36.447096193127926</v>
      </c>
      <c r="U85" s="100">
        <v>5467.0644289691891</v>
      </c>
      <c r="V85" s="100">
        <v>18.848253467161161</v>
      </c>
      <c r="W85" s="100">
        <v>2827.2380200741741</v>
      </c>
      <c r="X85" s="100">
        <v>17.8324848326892</v>
      </c>
      <c r="Y85" s="100">
        <v>2674.87272490338</v>
      </c>
      <c r="Z85" s="100">
        <v>18.200567581940302</v>
      </c>
      <c r="AA85" s="100">
        <v>2730.0851372910452</v>
      </c>
      <c r="AB85" s="100">
        <v>16.258927669796847</v>
      </c>
      <c r="AC85" s="100">
        <v>2438.8391504695269</v>
      </c>
      <c r="AD85" s="100">
        <v>0</v>
      </c>
      <c r="AE85" s="100">
        <v>0</v>
      </c>
      <c r="AF85" s="100">
        <v>42.035094922966763</v>
      </c>
      <c r="AG85" s="100">
        <v>6305.2642384450146</v>
      </c>
      <c r="AH85" s="100">
        <v>18.636593157682821</v>
      </c>
      <c r="AI85" s="100">
        <v>2795.4889736524233</v>
      </c>
      <c r="AJ85" s="100">
        <v>9.0385450949662829</v>
      </c>
      <c r="AK85" s="100">
        <v>1355.7817642449425</v>
      </c>
      <c r="AL85" s="100">
        <v>7.0131438738963361</v>
      </c>
      <c r="AM85" s="100">
        <v>1051.9715810844505</v>
      </c>
      <c r="AN85" s="100">
        <v>7.2995575129491259</v>
      </c>
      <c r="AO85" s="100">
        <v>1094.9336269423688</v>
      </c>
      <c r="AP85" s="100">
        <v>7.0471726778253396</v>
      </c>
      <c r="AQ85" s="100">
        <v>1057.0759016738009</v>
      </c>
      <c r="AR85" s="100">
        <v>7.1374186561338462</v>
      </c>
      <c r="AS85" s="100">
        <v>1070.6127984200768</v>
      </c>
      <c r="AT85" s="100">
        <v>0</v>
      </c>
      <c r="AU85" s="100">
        <v>0</v>
      </c>
      <c r="AV85" s="100">
        <v>13.713577067067172</v>
      </c>
      <c r="AW85" s="100">
        <v>2057.0365600600758</v>
      </c>
      <c r="AX85" s="100">
        <v>0</v>
      </c>
      <c r="AY85" s="100">
        <v>0</v>
      </c>
      <c r="AZ85" s="100">
        <v>9.7994551085296777</v>
      </c>
      <c r="BA85" s="100">
        <v>1469.9182662794517</v>
      </c>
      <c r="BB85" s="100">
        <v>10</v>
      </c>
      <c r="BC85" s="100">
        <v>1500</v>
      </c>
      <c r="BD85" s="100">
        <v>7.4374421294975184</v>
      </c>
      <c r="BE85" s="100">
        <v>1115.6163194246278</v>
      </c>
      <c r="BF85" s="100">
        <v>0</v>
      </c>
      <c r="BG85" s="100">
        <v>0</v>
      </c>
      <c r="BH85" s="100">
        <v>9.569577930772649</v>
      </c>
      <c r="BI85" s="100">
        <v>1435.4366896158974</v>
      </c>
      <c r="BJ85" s="100">
        <v>16.857757553994929</v>
      </c>
      <c r="BK85" s="100">
        <v>2528.6636330992396</v>
      </c>
      <c r="BL85" s="100">
        <v>10.47854015552428</v>
      </c>
      <c r="BM85" s="100">
        <v>1571.781023328642</v>
      </c>
      <c r="BN85" s="100">
        <v>9.0522199695350416</v>
      </c>
      <c r="BO85" s="100">
        <v>1357.8329954302562</v>
      </c>
      <c r="BP85" s="100">
        <v>4.8488376310148027</v>
      </c>
      <c r="BQ85" s="100">
        <v>727.32564465222038</v>
      </c>
      <c r="BR85" s="100">
        <v>0</v>
      </c>
      <c r="BS85" s="100">
        <v>0</v>
      </c>
      <c r="BT85" s="100">
        <v>8.2877117958533795</v>
      </c>
      <c r="BU85" s="100">
        <v>1243.1567693780069</v>
      </c>
      <c r="BV85" s="100">
        <v>0</v>
      </c>
      <c r="BW85" s="100">
        <v>0</v>
      </c>
      <c r="BX85" s="100">
        <v>7.5407785227161233</v>
      </c>
      <c r="BY85" s="100">
        <v>1131.1167784074185</v>
      </c>
      <c r="BZ85" s="100">
        <v>0</v>
      </c>
      <c r="CA85" s="100">
        <v>0</v>
      </c>
      <c r="CB85" s="100">
        <v>11.725607354357511</v>
      </c>
      <c r="CC85" s="100">
        <v>1758.8411031536266</v>
      </c>
      <c r="CD85" s="100">
        <v>6.4854888499356464</v>
      </c>
      <c r="CE85" s="100">
        <v>972.82332749034697</v>
      </c>
      <c r="CF85" s="100">
        <v>16.406590191575848</v>
      </c>
      <c r="CG85" s="100">
        <v>2460.9885287363772</v>
      </c>
      <c r="CH85" s="100">
        <v>18.762089556042973</v>
      </c>
      <c r="CI85" s="100">
        <v>2814.3134334064462</v>
      </c>
      <c r="CJ85" s="100">
        <v>18.690818560578425</v>
      </c>
      <c r="CK85" s="100">
        <v>2803.6227840867637</v>
      </c>
      <c r="CL85" s="100">
        <v>17.05449029414288</v>
      </c>
      <c r="CM85" s="100">
        <v>2558.1735441214319</v>
      </c>
      <c r="CN85" s="100">
        <v>7.0637709983989527</v>
      </c>
      <c r="CO85" s="100">
        <v>1059.5656497598429</v>
      </c>
      <c r="CP85" s="100">
        <v>7.2894192386255856</v>
      </c>
      <c r="CQ85" s="100">
        <v>1093.4128857938379</v>
      </c>
      <c r="CR85" s="100">
        <v>6.9331332256412441</v>
      </c>
      <c r="CS85" s="100">
        <v>1039.9699838461866</v>
      </c>
      <c r="CT85" s="100">
        <v>0</v>
      </c>
      <c r="CU85" s="100">
        <v>0</v>
      </c>
    </row>
    <row r="86" spans="2:99">
      <c r="C86" s="99" t="s">
        <v>252</v>
      </c>
      <c r="D86" s="100">
        <v>0</v>
      </c>
      <c r="E86" s="100">
        <v>0</v>
      </c>
      <c r="F86" s="100">
        <v>13.074317905568227</v>
      </c>
      <c r="G86" s="100">
        <v>7060.1316690068425</v>
      </c>
      <c r="H86" s="100">
        <v>7.7932232841007822</v>
      </c>
      <c r="I86" s="100">
        <v>4208.3405734144226</v>
      </c>
      <c r="J86" s="100">
        <v>18.435449818617034</v>
      </c>
      <c r="K86" s="100">
        <v>9955.1429020531978</v>
      </c>
      <c r="L86" s="100">
        <v>6.3826742464685466</v>
      </c>
      <c r="M86" s="100">
        <v>3446.6440930930153</v>
      </c>
      <c r="N86" s="100">
        <v>0</v>
      </c>
      <c r="O86" s="100">
        <v>0</v>
      </c>
      <c r="P86" s="100">
        <v>9.6976752620296054</v>
      </c>
      <c r="Q86" s="100">
        <v>5236.7446414959868</v>
      </c>
      <c r="R86" s="100">
        <v>0</v>
      </c>
      <c r="S86" s="100">
        <v>0</v>
      </c>
      <c r="T86" s="100">
        <v>38.932125479023014</v>
      </c>
      <c r="U86" s="100">
        <v>21023.347758672429</v>
      </c>
      <c r="V86" s="100">
        <v>16.27803708527555</v>
      </c>
      <c r="W86" s="100">
        <v>8790.1400260487972</v>
      </c>
      <c r="X86" s="100">
        <v>18.301760749338918</v>
      </c>
      <c r="Y86" s="100">
        <v>9882.9508046430165</v>
      </c>
      <c r="Z86" s="100">
        <v>16.545970529036637</v>
      </c>
      <c r="AA86" s="100">
        <v>8934.8240856797838</v>
      </c>
      <c r="AB86" s="100">
        <v>16.258927669796847</v>
      </c>
      <c r="AC86" s="100">
        <v>8779.8209416902973</v>
      </c>
      <c r="AD86" s="100">
        <v>0</v>
      </c>
      <c r="AE86" s="100">
        <v>0</v>
      </c>
      <c r="AF86" s="100">
        <v>40.033423736158824</v>
      </c>
      <c r="AG86" s="100">
        <v>21618.048817525763</v>
      </c>
      <c r="AH86" s="100">
        <v>18.636593157682821</v>
      </c>
      <c r="AI86" s="100">
        <v>10063.760305148724</v>
      </c>
      <c r="AJ86" s="100">
        <v>8.0342623066366965</v>
      </c>
      <c r="AK86" s="100">
        <v>4338.5016455838158</v>
      </c>
      <c r="AL86" s="100">
        <v>7.0131438738963361</v>
      </c>
      <c r="AM86" s="100">
        <v>3787.0976919040213</v>
      </c>
      <c r="AN86" s="100">
        <v>7.9078539723615542</v>
      </c>
      <c r="AO86" s="100">
        <v>4270.2411450752388</v>
      </c>
      <c r="AP86" s="100">
        <v>7.0471726778253396</v>
      </c>
      <c r="AQ86" s="100">
        <v>3805.4732460256832</v>
      </c>
      <c r="AR86" s="100">
        <v>7.1374186561338462</v>
      </c>
      <c r="AS86" s="100">
        <v>3854.206074312277</v>
      </c>
      <c r="AT86" s="100">
        <v>0</v>
      </c>
      <c r="AU86" s="100">
        <v>0</v>
      </c>
      <c r="AV86" s="100">
        <v>13.713577067067172</v>
      </c>
      <c r="AW86" s="100">
        <v>7405.3316162162728</v>
      </c>
      <c r="AX86" s="100">
        <v>0</v>
      </c>
      <c r="AY86" s="100">
        <v>0</v>
      </c>
      <c r="AZ86" s="100">
        <v>8.7679335181581326</v>
      </c>
      <c r="BA86" s="100">
        <v>4734.6840998053913</v>
      </c>
      <c r="BB86" s="100">
        <v>9</v>
      </c>
      <c r="BC86" s="100">
        <v>4860</v>
      </c>
      <c r="BD86" s="100">
        <v>6.6936979165477668</v>
      </c>
      <c r="BE86" s="100">
        <v>3614.5968749357939</v>
      </c>
      <c r="BF86" s="100">
        <v>0</v>
      </c>
      <c r="BG86" s="100">
        <v>0</v>
      </c>
      <c r="BH86" s="100">
        <v>8.151862681769293</v>
      </c>
      <c r="BI86" s="100">
        <v>4402.0058481554179</v>
      </c>
      <c r="BJ86" s="100">
        <v>16.857757553994929</v>
      </c>
      <c r="BK86" s="100">
        <v>9103.1890791572623</v>
      </c>
      <c r="BL86" s="100">
        <v>10.47854015552428</v>
      </c>
      <c r="BM86" s="100">
        <v>5658.4116839831113</v>
      </c>
      <c r="BN86" s="100">
        <v>9.5286525995105702</v>
      </c>
      <c r="BO86" s="100">
        <v>5145.4724037357082</v>
      </c>
      <c r="BP86" s="100">
        <v>5.3337213941162824</v>
      </c>
      <c r="BQ86" s="100">
        <v>2880.2095528227924</v>
      </c>
      <c r="BR86" s="100">
        <v>0</v>
      </c>
      <c r="BS86" s="100">
        <v>0</v>
      </c>
      <c r="BT86" s="100">
        <v>7.5342834507758001</v>
      </c>
      <c r="BU86" s="100">
        <v>4068.5130634189322</v>
      </c>
      <c r="BV86" s="100">
        <v>0</v>
      </c>
      <c r="BW86" s="100">
        <v>0</v>
      </c>
      <c r="BX86" s="100">
        <v>7.5407785227161233</v>
      </c>
      <c r="BY86" s="100">
        <v>4072.0204022667067</v>
      </c>
      <c r="BZ86" s="100">
        <v>0</v>
      </c>
      <c r="CA86" s="100">
        <v>0</v>
      </c>
      <c r="CB86" s="100">
        <v>11.725607354357511</v>
      </c>
      <c r="CC86" s="100">
        <v>6331.8279713530555</v>
      </c>
      <c r="CD86" s="100">
        <v>6.0801457968146684</v>
      </c>
      <c r="CE86" s="100">
        <v>3283.2787302799211</v>
      </c>
      <c r="CF86" s="100">
        <v>17.270094938500893</v>
      </c>
      <c r="CG86" s="100">
        <v>9325.8512667904815</v>
      </c>
      <c r="CH86" s="100">
        <v>15.426606968302004</v>
      </c>
      <c r="CI86" s="100">
        <v>8330.367762883081</v>
      </c>
      <c r="CJ86" s="100">
        <v>16.020701623352938</v>
      </c>
      <c r="CK86" s="100">
        <v>8651.1788766105874</v>
      </c>
      <c r="CL86" s="100">
        <v>15.404055749548407</v>
      </c>
      <c r="CM86" s="100">
        <v>8318.1901047561405</v>
      </c>
      <c r="CN86" s="100">
        <v>7.6524185815988641</v>
      </c>
      <c r="CO86" s="100">
        <v>4132.3060340633865</v>
      </c>
      <c r="CP86" s="100">
        <v>6.6267447623868962</v>
      </c>
      <c r="CQ86" s="100">
        <v>3578.4421716889242</v>
      </c>
      <c r="CR86" s="100">
        <v>6.9331332256412441</v>
      </c>
      <c r="CS86" s="100">
        <v>3743.8919418462719</v>
      </c>
      <c r="CT86" s="100">
        <v>0</v>
      </c>
      <c r="CU86" s="100">
        <v>0</v>
      </c>
    </row>
    <row r="87" spans="2:99">
      <c r="B87" s="99" t="s">
        <v>131</v>
      </c>
      <c r="C87" s="99" t="s">
        <v>253</v>
      </c>
      <c r="D87" s="100">
        <v>0</v>
      </c>
      <c r="E87" s="100">
        <v>0</v>
      </c>
      <c r="F87" s="100">
        <v>16.04575379319737</v>
      </c>
      <c r="G87" s="100">
        <v>31366.239514942219</v>
      </c>
      <c r="H87" s="100">
        <v>5.9947871416159861</v>
      </c>
      <c r="I87" s="100">
        <v>11718.60990443093</v>
      </c>
      <c r="J87" s="100">
        <v>19.071154984776243</v>
      </c>
      <c r="K87" s="100">
        <v>37280.293764240596</v>
      </c>
      <c r="L87" s="100">
        <v>3.9511792954329095</v>
      </c>
      <c r="M87" s="100">
        <v>7723.7652867122515</v>
      </c>
      <c r="N87" s="100">
        <v>0</v>
      </c>
      <c r="O87" s="100">
        <v>0</v>
      </c>
      <c r="P87" s="100">
        <v>7.7581402096236829</v>
      </c>
      <c r="Q87" s="100">
        <v>15165.612481772376</v>
      </c>
      <c r="R87" s="100">
        <v>0</v>
      </c>
      <c r="S87" s="100">
        <v>0</v>
      </c>
      <c r="T87" s="100">
        <v>17.395205001265602</v>
      </c>
      <c r="U87" s="100">
        <v>34004.146736473995</v>
      </c>
      <c r="V87" s="100">
        <v>8.56738793961871</v>
      </c>
      <c r="W87" s="100">
        <v>16747.529944366655</v>
      </c>
      <c r="X87" s="100">
        <v>10.793346082943463</v>
      </c>
      <c r="Y87" s="100">
        <v>21098.832922937883</v>
      </c>
      <c r="Z87" s="100">
        <v>7.721452913550432</v>
      </c>
      <c r="AA87" s="100">
        <v>15093.896155408383</v>
      </c>
      <c r="AB87" s="100">
        <v>6.9100442596636587</v>
      </c>
      <c r="AC87" s="100">
        <v>13507.75451879052</v>
      </c>
      <c r="AD87" s="100">
        <v>0</v>
      </c>
      <c r="AE87" s="100">
        <v>0</v>
      </c>
      <c r="AF87" s="100">
        <v>9.341132205103726</v>
      </c>
      <c r="AG87" s="100">
        <v>18260.045234536763</v>
      </c>
      <c r="AH87" s="100">
        <v>4.7582791040892305</v>
      </c>
      <c r="AI87" s="100">
        <v>9301.4839926736277</v>
      </c>
      <c r="AJ87" s="100">
        <v>12.051393459955044</v>
      </c>
      <c r="AK87" s="100">
        <v>23558.06393552012</v>
      </c>
      <c r="AL87" s="100">
        <v>15.301404815773825</v>
      </c>
      <c r="AM87" s="100">
        <v>29911.186133874671</v>
      </c>
      <c r="AN87" s="100">
        <v>16.424004404135534</v>
      </c>
      <c r="AO87" s="100">
        <v>32105.643809204143</v>
      </c>
      <c r="AP87" s="100">
        <v>14.534793648014764</v>
      </c>
      <c r="AQ87" s="100">
        <v>28412.614623139259</v>
      </c>
      <c r="AR87" s="100">
        <v>2.775662810718718</v>
      </c>
      <c r="AS87" s="100">
        <v>5425.8656623929501</v>
      </c>
      <c r="AT87" s="100">
        <v>0</v>
      </c>
      <c r="AU87" s="100">
        <v>0</v>
      </c>
      <c r="AV87" s="100">
        <v>7.8363297526098119</v>
      </c>
      <c r="AW87" s="100">
        <v>15318.457400401659</v>
      </c>
      <c r="AX87" s="100">
        <v>0</v>
      </c>
      <c r="AY87" s="100">
        <v>0</v>
      </c>
      <c r="AZ87" s="100">
        <v>4.641847156671953</v>
      </c>
      <c r="BA87" s="100">
        <v>9073.882821862333</v>
      </c>
      <c r="BB87" s="100">
        <v>11</v>
      </c>
      <c r="BC87" s="100">
        <v>21502.799999999999</v>
      </c>
      <c r="BD87" s="100">
        <v>4.4624652776985112</v>
      </c>
      <c r="BE87" s="100">
        <v>8723.2271248450488</v>
      </c>
      <c r="BF87" s="100">
        <v>0</v>
      </c>
      <c r="BG87" s="100">
        <v>0</v>
      </c>
      <c r="BH87" s="100">
        <v>13.113866053281038</v>
      </c>
      <c r="BI87" s="100">
        <v>25634.985360953771</v>
      </c>
      <c r="BJ87" s="100">
        <v>26.22317841732545</v>
      </c>
      <c r="BK87" s="100">
        <v>51261.069170187788</v>
      </c>
      <c r="BL87" s="100">
        <v>11.845306262766577</v>
      </c>
      <c r="BM87" s="100">
        <v>23155.204682456104</v>
      </c>
      <c r="BN87" s="100">
        <v>15.245844159216913</v>
      </c>
      <c r="BO87" s="100">
        <v>29802.576162437221</v>
      </c>
      <c r="BP87" s="100">
        <v>6.3034889203192428</v>
      </c>
      <c r="BQ87" s="100">
        <v>12322.060141440055</v>
      </c>
      <c r="BR87" s="100">
        <v>0</v>
      </c>
      <c r="BS87" s="100">
        <v>0</v>
      </c>
      <c r="BT87" s="100">
        <v>8.2877117958533795</v>
      </c>
      <c r="BU87" s="100">
        <v>16200.819018534186</v>
      </c>
      <c r="BV87" s="100">
        <v>0</v>
      </c>
      <c r="BW87" s="100">
        <v>0</v>
      </c>
      <c r="BX87" s="100">
        <v>6.5981812073766077</v>
      </c>
      <c r="BY87" s="100">
        <v>12898.124624179793</v>
      </c>
      <c r="BZ87" s="100">
        <v>0</v>
      </c>
      <c r="CA87" s="100">
        <v>0</v>
      </c>
      <c r="CB87" s="100">
        <v>7.0353644126145065</v>
      </c>
      <c r="CC87" s="100">
        <v>13752.730353778838</v>
      </c>
      <c r="CD87" s="100">
        <v>3.2427444249678232</v>
      </c>
      <c r="CE87" s="100">
        <v>6338.916801927101</v>
      </c>
      <c r="CF87" s="100">
        <v>5.6127808550127911</v>
      </c>
      <c r="CG87" s="100">
        <v>10971.864015379004</v>
      </c>
      <c r="CH87" s="100">
        <v>5.4201592050790817</v>
      </c>
      <c r="CI87" s="100">
        <v>10595.327214088589</v>
      </c>
      <c r="CJ87" s="100">
        <v>4.806210487005881</v>
      </c>
      <c r="CK87" s="100">
        <v>9395.180259999097</v>
      </c>
      <c r="CL87" s="100">
        <v>4.4011587855852587</v>
      </c>
      <c r="CM87" s="100">
        <v>8603.3851940620643</v>
      </c>
      <c r="CN87" s="100">
        <v>12.950246830398079</v>
      </c>
      <c r="CO87" s="100">
        <v>25315.142504062165</v>
      </c>
      <c r="CP87" s="100">
        <v>15.90418742972855</v>
      </c>
      <c r="CQ87" s="100">
        <v>31089.505587633368</v>
      </c>
      <c r="CR87" s="100">
        <v>13.866266451282488</v>
      </c>
      <c r="CS87" s="100">
        <v>27105.777658967007</v>
      </c>
      <c r="CT87" s="100">
        <v>0</v>
      </c>
      <c r="CU87" s="100">
        <v>0</v>
      </c>
    </row>
    <row r="88" spans="2:99">
      <c r="C88" s="99" t="s">
        <v>254</v>
      </c>
      <c r="D88" s="100">
        <v>0</v>
      </c>
      <c r="E88" s="100">
        <v>0</v>
      </c>
      <c r="F88" s="100">
        <v>16.640040970723199</v>
      </c>
      <c r="G88" s="100">
        <v>31489.61353299658</v>
      </c>
      <c r="H88" s="100">
        <v>5.9947871416159861</v>
      </c>
      <c r="I88" s="100">
        <v>11344.535186794092</v>
      </c>
      <c r="J88" s="100">
        <v>18.435449818617034</v>
      </c>
      <c r="K88" s="100">
        <v>34887.245236750874</v>
      </c>
      <c r="L88" s="100">
        <v>4.2551161643123647</v>
      </c>
      <c r="M88" s="100">
        <v>8052.3818293447184</v>
      </c>
      <c r="N88" s="100">
        <v>0</v>
      </c>
      <c r="O88" s="100">
        <v>0</v>
      </c>
      <c r="P88" s="100">
        <v>7.1116285254883769</v>
      </c>
      <c r="Q88" s="100">
        <v>13458.045821634203</v>
      </c>
      <c r="R88" s="100">
        <v>0</v>
      </c>
      <c r="S88" s="100">
        <v>0</v>
      </c>
      <c r="T88" s="100">
        <v>19.051891191862328</v>
      </c>
      <c r="U88" s="100">
        <v>36053.79889148027</v>
      </c>
      <c r="V88" s="100">
        <v>8.56738793961871</v>
      </c>
      <c r="W88" s="100">
        <v>16212.924936934445</v>
      </c>
      <c r="X88" s="100">
        <v>10.324070166293749</v>
      </c>
      <c r="Y88" s="100">
        <v>19537.270382694289</v>
      </c>
      <c r="Z88" s="100">
        <v>8.8245176154862079</v>
      </c>
      <c r="AA88" s="100">
        <v>16699.517135546099</v>
      </c>
      <c r="AB88" s="100">
        <v>6.9100442596636587</v>
      </c>
      <c r="AC88" s="100">
        <v>13076.567756987506</v>
      </c>
      <c r="AD88" s="100">
        <v>0</v>
      </c>
      <c r="AE88" s="100">
        <v>0</v>
      </c>
      <c r="AF88" s="100">
        <v>10.675579662975686</v>
      </c>
      <c r="AG88" s="100">
        <v>20202.466954215186</v>
      </c>
      <c r="AH88" s="100">
        <v>4.7582791040892305</v>
      </c>
      <c r="AI88" s="100">
        <v>9004.5673765784595</v>
      </c>
      <c r="AJ88" s="100">
        <v>14.059959036614218</v>
      </c>
      <c r="AK88" s="100">
        <v>26607.066480888745</v>
      </c>
      <c r="AL88" s="100">
        <v>12.751170679811519</v>
      </c>
      <c r="AM88" s="100">
        <v>24130.315394475318</v>
      </c>
      <c r="AN88" s="100">
        <v>17.640597322960385</v>
      </c>
      <c r="AO88" s="100">
        <v>33383.066373970229</v>
      </c>
      <c r="AP88" s="100">
        <v>15.415690232742932</v>
      </c>
      <c r="AQ88" s="100">
        <v>29172.652196442723</v>
      </c>
      <c r="AR88" s="100">
        <v>2.3791395520446152</v>
      </c>
      <c r="AS88" s="100">
        <v>4502.2836882892298</v>
      </c>
      <c r="AT88" s="100">
        <v>0</v>
      </c>
      <c r="AU88" s="100">
        <v>0</v>
      </c>
      <c r="AV88" s="100">
        <v>8.8158709716860386</v>
      </c>
      <c r="AW88" s="100">
        <v>16683.154226818657</v>
      </c>
      <c r="AX88" s="100">
        <v>0</v>
      </c>
      <c r="AY88" s="100">
        <v>0</v>
      </c>
      <c r="AZ88" s="100">
        <v>4.641847156671953</v>
      </c>
      <c r="BA88" s="100">
        <v>8784.2315592860032</v>
      </c>
      <c r="BB88" s="100">
        <v>12</v>
      </c>
      <c r="BC88" s="100">
        <v>22708.799999999999</v>
      </c>
      <c r="BD88" s="100">
        <v>5.2062094906482628</v>
      </c>
      <c r="BE88" s="100">
        <v>9852.2308401027713</v>
      </c>
      <c r="BF88" s="100">
        <v>0</v>
      </c>
      <c r="BG88" s="100">
        <v>0</v>
      </c>
      <c r="BH88" s="100">
        <v>14.177152490033555</v>
      </c>
      <c r="BI88" s="100">
        <v>26828.843372139498</v>
      </c>
      <c r="BJ88" s="100">
        <v>27.159720503658498</v>
      </c>
      <c r="BK88" s="100">
        <v>51397.055081123341</v>
      </c>
      <c r="BL88" s="100">
        <v>11.389717560352478</v>
      </c>
      <c r="BM88" s="100">
        <v>21553.901511211028</v>
      </c>
      <c r="BN88" s="100">
        <v>13.816546269290326</v>
      </c>
      <c r="BO88" s="100">
        <v>26146.43216000501</v>
      </c>
      <c r="BP88" s="100">
        <v>6.7883726834207234</v>
      </c>
      <c r="BQ88" s="100">
        <v>12846.316466105376</v>
      </c>
      <c r="BR88" s="100">
        <v>0</v>
      </c>
      <c r="BS88" s="100">
        <v>0</v>
      </c>
      <c r="BT88" s="100">
        <v>9.0411401409309597</v>
      </c>
      <c r="BU88" s="100">
        <v>17109.453602697748</v>
      </c>
      <c r="BV88" s="100">
        <v>0</v>
      </c>
      <c r="BW88" s="100">
        <v>0</v>
      </c>
      <c r="BX88" s="100">
        <v>6.5981812073766077</v>
      </c>
      <c r="BY88" s="100">
        <v>12486.398116839491</v>
      </c>
      <c r="BZ88" s="100">
        <v>0</v>
      </c>
      <c r="CA88" s="100">
        <v>0</v>
      </c>
      <c r="CB88" s="100">
        <v>6.2536572556573384</v>
      </c>
      <c r="CC88" s="100">
        <v>11834.420990605946</v>
      </c>
      <c r="CD88" s="100">
        <v>2.8374013718468452</v>
      </c>
      <c r="CE88" s="100">
        <v>5369.4983560829696</v>
      </c>
      <c r="CF88" s="100">
        <v>5.6127808550127911</v>
      </c>
      <c r="CG88" s="100">
        <v>10621.626490026205</v>
      </c>
      <c r="CH88" s="100">
        <v>5.8370945285467037</v>
      </c>
      <c r="CI88" s="100">
        <v>11046.11768582178</v>
      </c>
      <c r="CJ88" s="100">
        <v>4.806210487005881</v>
      </c>
      <c r="CK88" s="100">
        <v>9095.2727256099279</v>
      </c>
      <c r="CL88" s="100">
        <v>3.8510139373871017</v>
      </c>
      <c r="CM88" s="100">
        <v>7287.6587751113511</v>
      </c>
      <c r="CN88" s="100">
        <v>12.950246830398079</v>
      </c>
      <c r="CO88" s="100">
        <v>24507.047101845325</v>
      </c>
      <c r="CP88" s="100">
        <v>13.916164001012481</v>
      </c>
      <c r="CQ88" s="100">
        <v>26334.948755516016</v>
      </c>
      <c r="CR88" s="100">
        <v>13.288505349145717</v>
      </c>
      <c r="CS88" s="100">
        <v>25147.167522723354</v>
      </c>
      <c r="CT88" s="100">
        <v>0</v>
      </c>
      <c r="CU88" s="100">
        <v>0</v>
      </c>
    </row>
    <row r="89" spans="2:99">
      <c r="C89" s="99" t="s">
        <v>255</v>
      </c>
      <c r="D89" s="100">
        <v>0</v>
      </c>
      <c r="E89" s="100">
        <v>0</v>
      </c>
      <c r="F89" s="100">
        <v>17.234328148249027</v>
      </c>
      <c r="G89" s="100">
        <v>41321.025168241868</v>
      </c>
      <c r="H89" s="100">
        <v>5.9947871416159861</v>
      </c>
      <c r="I89" s="100">
        <v>14373.101650738488</v>
      </c>
      <c r="J89" s="100">
        <v>18.435449818617034</v>
      </c>
      <c r="K89" s="100">
        <v>44200.834485116196</v>
      </c>
      <c r="L89" s="100">
        <v>3.9511792954329095</v>
      </c>
      <c r="M89" s="100">
        <v>9473.3474787299438</v>
      </c>
      <c r="N89" s="100">
        <v>0</v>
      </c>
      <c r="O89" s="100">
        <v>0</v>
      </c>
      <c r="P89" s="100">
        <v>6.4651168413530691</v>
      </c>
      <c r="Q89" s="100">
        <v>15500.764138828117</v>
      </c>
      <c r="R89" s="100">
        <v>0</v>
      </c>
      <c r="S89" s="100">
        <v>0</v>
      </c>
      <c r="T89" s="100">
        <v>17.395205001265602</v>
      </c>
      <c r="U89" s="100">
        <v>41706.743511034401</v>
      </c>
      <c r="V89" s="100">
        <v>7.2822797486759034</v>
      </c>
      <c r="W89" s="100">
        <v>17459.993925425344</v>
      </c>
      <c r="X89" s="100">
        <v>11.262621999593179</v>
      </c>
      <c r="Y89" s="100">
        <v>27003.262506224604</v>
      </c>
      <c r="Z89" s="100">
        <v>8.2729852645183186</v>
      </c>
      <c r="AA89" s="100">
        <v>19835.309470209118</v>
      </c>
      <c r="AB89" s="100">
        <v>6.0970978761738168</v>
      </c>
      <c r="AC89" s="100">
        <v>14618.401867914343</v>
      </c>
      <c r="AD89" s="100">
        <v>0</v>
      </c>
      <c r="AE89" s="100">
        <v>0</v>
      </c>
      <c r="AF89" s="100">
        <v>8.6739084761677443</v>
      </c>
      <c r="AG89" s="100">
        <v>20796.562962459782</v>
      </c>
      <c r="AH89" s="100">
        <v>4.3617558454151286</v>
      </c>
      <c r="AI89" s="100">
        <v>10457.745814967311</v>
      </c>
      <c r="AJ89" s="100">
        <v>11.549252065790251</v>
      </c>
      <c r="AK89" s="100">
        <v>27690.486752938705</v>
      </c>
      <c r="AL89" s="100">
        <v>14.026287747792672</v>
      </c>
      <c r="AM89" s="100">
        <v>33629.427504107713</v>
      </c>
      <c r="AN89" s="100">
        <v>15.207411485310679</v>
      </c>
      <c r="AO89" s="100">
        <v>36461.289777180886</v>
      </c>
      <c r="AP89" s="100">
        <v>15.415690232742932</v>
      </c>
      <c r="AQ89" s="100">
        <v>36960.65890202445</v>
      </c>
      <c r="AR89" s="100">
        <v>2.3791395520446152</v>
      </c>
      <c r="AS89" s="100">
        <v>5704.2249899821691</v>
      </c>
      <c r="AT89" s="100">
        <v>0</v>
      </c>
      <c r="AU89" s="100">
        <v>0</v>
      </c>
      <c r="AV89" s="100">
        <v>7.8363297526098119</v>
      </c>
      <c r="AW89" s="100">
        <v>18788.384214857284</v>
      </c>
      <c r="AX89" s="100">
        <v>0</v>
      </c>
      <c r="AY89" s="100">
        <v>0</v>
      </c>
      <c r="AZ89" s="100">
        <v>4.1260863614861805</v>
      </c>
      <c r="BA89" s="100">
        <v>9892.704660299265</v>
      </c>
      <c r="BB89" s="100">
        <v>12</v>
      </c>
      <c r="BC89" s="100">
        <v>28771.199999999997</v>
      </c>
      <c r="BD89" s="100">
        <v>5.2062094906482628</v>
      </c>
      <c r="BE89" s="100">
        <v>12482.407874778275</v>
      </c>
      <c r="BF89" s="100">
        <v>0</v>
      </c>
      <c r="BG89" s="100">
        <v>0</v>
      </c>
      <c r="BH89" s="100">
        <v>11.696150804277682</v>
      </c>
      <c r="BI89" s="100">
        <v>28042.691168336169</v>
      </c>
      <c r="BJ89" s="100">
        <v>25.286636330992394</v>
      </c>
      <c r="BK89" s="100">
        <v>60627.23926718736</v>
      </c>
      <c r="BL89" s="100">
        <v>11.389717560352478</v>
      </c>
      <c r="BM89" s="100">
        <v>27307.986822701099</v>
      </c>
      <c r="BN89" s="100">
        <v>14.769411529241385</v>
      </c>
      <c r="BO89" s="100">
        <v>35411.141082509144</v>
      </c>
      <c r="BP89" s="100">
        <v>5.8186051572177622</v>
      </c>
      <c r="BQ89" s="100">
        <v>13950.687724945306</v>
      </c>
      <c r="BR89" s="100">
        <v>0</v>
      </c>
      <c r="BS89" s="100">
        <v>0</v>
      </c>
      <c r="BT89" s="100">
        <v>8.2877117958533795</v>
      </c>
      <c r="BU89" s="100">
        <v>19870.617801738063</v>
      </c>
      <c r="BV89" s="100">
        <v>0</v>
      </c>
      <c r="BW89" s="100">
        <v>0</v>
      </c>
      <c r="BX89" s="100">
        <v>5.6555838920370922</v>
      </c>
      <c r="BY89" s="100">
        <v>13559.827939548131</v>
      </c>
      <c r="BZ89" s="100">
        <v>0</v>
      </c>
      <c r="CA89" s="100">
        <v>0</v>
      </c>
      <c r="CB89" s="100">
        <v>7.0353644126145065</v>
      </c>
      <c r="CC89" s="100">
        <v>16867.98971568454</v>
      </c>
      <c r="CD89" s="100">
        <v>2.8374013718468452</v>
      </c>
      <c r="CE89" s="100">
        <v>6802.9535291399961</v>
      </c>
      <c r="CF89" s="100">
        <v>6.0445332284753128</v>
      </c>
      <c r="CG89" s="100">
        <v>14492.372868592409</v>
      </c>
      <c r="CH89" s="100">
        <v>5.8370945285467037</v>
      </c>
      <c r="CI89" s="100">
        <v>13995.017841643576</v>
      </c>
      <c r="CJ89" s="100">
        <v>4.806210487005881</v>
      </c>
      <c r="CK89" s="100">
        <v>11523.3702636453</v>
      </c>
      <c r="CL89" s="100">
        <v>3.8510139373871017</v>
      </c>
      <c r="CM89" s="100">
        <v>9233.1910162793156</v>
      </c>
      <c r="CN89" s="100">
        <v>12.950246830398079</v>
      </c>
      <c r="CO89" s="100">
        <v>31049.511800562432</v>
      </c>
      <c r="CP89" s="100">
        <v>15.241512953489861</v>
      </c>
      <c r="CQ89" s="100">
        <v>36543.051457287293</v>
      </c>
      <c r="CR89" s="100">
        <v>13.288505349145717</v>
      </c>
      <c r="CS89" s="100">
        <v>31860.520425111772</v>
      </c>
      <c r="CT89" s="100">
        <v>0</v>
      </c>
      <c r="CU89" s="100">
        <v>0</v>
      </c>
    </row>
    <row r="90" spans="2:99">
      <c r="C90" s="99" t="s">
        <v>256</v>
      </c>
      <c r="D90" s="100">
        <v>0</v>
      </c>
      <c r="E90" s="100">
        <v>0</v>
      </c>
      <c r="F90" s="100">
        <v>17.828615325774855</v>
      </c>
      <c r="G90" s="100">
        <v>39173.033593792512</v>
      </c>
      <c r="H90" s="100">
        <v>5.9947871416159861</v>
      </c>
      <c r="I90" s="100">
        <v>13171.746307558644</v>
      </c>
      <c r="J90" s="100">
        <v>18.435449818617034</v>
      </c>
      <c r="K90" s="100">
        <v>40506.370341465343</v>
      </c>
      <c r="L90" s="100">
        <v>3.9511792954329095</v>
      </c>
      <c r="M90" s="100">
        <v>8681.5311479251886</v>
      </c>
      <c r="N90" s="100">
        <v>0</v>
      </c>
      <c r="O90" s="100">
        <v>0</v>
      </c>
      <c r="P90" s="100">
        <v>7.7581402096236829</v>
      </c>
      <c r="Q90" s="100">
        <v>17046.185668585156</v>
      </c>
      <c r="R90" s="100">
        <v>0</v>
      </c>
      <c r="S90" s="100">
        <v>0</v>
      </c>
      <c r="T90" s="100">
        <v>17.395205001265602</v>
      </c>
      <c r="U90" s="100">
        <v>38220.744428780774</v>
      </c>
      <c r="V90" s="100">
        <v>7.2822797486759034</v>
      </c>
      <c r="W90" s="100">
        <v>16000.625063790694</v>
      </c>
      <c r="X90" s="100">
        <v>11.731897916242897</v>
      </c>
      <c r="Y90" s="100">
        <v>25777.326101568891</v>
      </c>
      <c r="Z90" s="100">
        <v>7.721452913550432</v>
      </c>
      <c r="AA90" s="100">
        <v>16965.576341653006</v>
      </c>
      <c r="AB90" s="100">
        <v>5.6906246844288964</v>
      </c>
      <c r="AC90" s="100">
        <v>12503.440556627171</v>
      </c>
      <c r="AD90" s="100">
        <v>0</v>
      </c>
      <c r="AE90" s="100">
        <v>0</v>
      </c>
      <c r="AF90" s="100">
        <v>10.008355934039706</v>
      </c>
      <c r="AG90" s="100">
        <v>21990.359658272038</v>
      </c>
      <c r="AH90" s="100">
        <v>4.3617558454151286</v>
      </c>
      <c r="AI90" s="100">
        <v>9583.6499435461192</v>
      </c>
      <c r="AJ90" s="100">
        <v>14.059959036614218</v>
      </c>
      <c r="AK90" s="100">
        <v>30892.541995248757</v>
      </c>
      <c r="AL90" s="100">
        <v>14.026287747792672</v>
      </c>
      <c r="AM90" s="100">
        <v>30818.559439450059</v>
      </c>
      <c r="AN90" s="100">
        <v>15.815707944723108</v>
      </c>
      <c r="AO90" s="100">
        <v>34750.273496145608</v>
      </c>
      <c r="AP90" s="100">
        <v>15.415690232742932</v>
      </c>
      <c r="AQ90" s="100">
        <v>33871.354579382765</v>
      </c>
      <c r="AR90" s="100">
        <v>2.3791395520446152</v>
      </c>
      <c r="AS90" s="100">
        <v>5227.4454237524278</v>
      </c>
      <c r="AT90" s="100">
        <v>0</v>
      </c>
      <c r="AU90" s="100">
        <v>0</v>
      </c>
      <c r="AV90" s="100">
        <v>6.8567885335335861</v>
      </c>
      <c r="AW90" s="100">
        <v>15065.735765879994</v>
      </c>
      <c r="AX90" s="100">
        <v>0</v>
      </c>
      <c r="AY90" s="100">
        <v>0</v>
      </c>
      <c r="AZ90" s="100">
        <v>4.641847156671953</v>
      </c>
      <c r="BA90" s="100">
        <v>10199.066572639615</v>
      </c>
      <c r="BB90" s="100">
        <v>12</v>
      </c>
      <c r="BC90" s="100">
        <v>26366.399999999998</v>
      </c>
      <c r="BD90" s="100">
        <v>4.4624652776985112</v>
      </c>
      <c r="BE90" s="100">
        <v>9804.9287081591683</v>
      </c>
      <c r="BF90" s="100">
        <v>0</v>
      </c>
      <c r="BG90" s="100">
        <v>0</v>
      </c>
      <c r="BH90" s="100">
        <v>11.696150804277682</v>
      </c>
      <c r="BI90" s="100">
        <v>25698.78254715892</v>
      </c>
      <c r="BJ90" s="100">
        <v>28.09626258999155</v>
      </c>
      <c r="BK90" s="100">
        <v>61733.108162729426</v>
      </c>
      <c r="BL90" s="100">
        <v>10.02295145311018</v>
      </c>
      <c r="BM90" s="100">
        <v>22022.428932773684</v>
      </c>
      <c r="BN90" s="100">
        <v>14.292978899265854</v>
      </c>
      <c r="BO90" s="100">
        <v>31404.533237466934</v>
      </c>
      <c r="BP90" s="100">
        <v>5.8186051572177622</v>
      </c>
      <c r="BQ90" s="100">
        <v>12784.639251438866</v>
      </c>
      <c r="BR90" s="100">
        <v>0</v>
      </c>
      <c r="BS90" s="100">
        <v>0</v>
      </c>
      <c r="BT90" s="100">
        <v>8.2877117958533795</v>
      </c>
      <c r="BU90" s="100">
        <v>18209.760357849045</v>
      </c>
      <c r="BV90" s="100">
        <v>0</v>
      </c>
      <c r="BW90" s="100">
        <v>0</v>
      </c>
      <c r="BX90" s="100">
        <v>6.5981812073766077</v>
      </c>
      <c r="BY90" s="100">
        <v>14497.523748847882</v>
      </c>
      <c r="BZ90" s="100">
        <v>0</v>
      </c>
      <c r="CA90" s="100">
        <v>0</v>
      </c>
      <c r="CB90" s="100">
        <v>6.2536572556573384</v>
      </c>
      <c r="CC90" s="100">
        <v>13740.535722130302</v>
      </c>
      <c r="CD90" s="100">
        <v>3.2427444249678232</v>
      </c>
      <c r="CE90" s="100">
        <v>7124.9580505393005</v>
      </c>
      <c r="CF90" s="100">
        <v>6.0445332284753128</v>
      </c>
      <c r="CG90" s="100">
        <v>13281.048409605955</v>
      </c>
      <c r="CH90" s="100">
        <v>5.8370945285467037</v>
      </c>
      <c r="CI90" s="100">
        <v>12825.264098122816</v>
      </c>
      <c r="CJ90" s="100">
        <v>4.806210487005881</v>
      </c>
      <c r="CK90" s="100">
        <v>10560.205682049322</v>
      </c>
      <c r="CL90" s="100">
        <v>3.8510139373871017</v>
      </c>
      <c r="CM90" s="100">
        <v>8461.4478232269394</v>
      </c>
      <c r="CN90" s="100">
        <v>13.538894413597992</v>
      </c>
      <c r="CO90" s="100">
        <v>29747.658805557505</v>
      </c>
      <c r="CP90" s="100">
        <v>13.916164001012481</v>
      </c>
      <c r="CQ90" s="100">
        <v>30576.595543024621</v>
      </c>
      <c r="CR90" s="100">
        <v>13.288505349145717</v>
      </c>
      <c r="CS90" s="100">
        <v>29197.503953142968</v>
      </c>
      <c r="CT90" s="100">
        <v>0</v>
      </c>
      <c r="CU90" s="100">
        <v>0</v>
      </c>
    </row>
    <row r="91" spans="2:99">
      <c r="C91" s="99" t="s">
        <v>257</v>
      </c>
      <c r="D91" s="100">
        <v>0</v>
      </c>
      <c r="E91" s="100">
        <v>0</v>
      </c>
      <c r="F91" s="100">
        <v>15.451466615671542</v>
      </c>
      <c r="G91" s="100">
        <v>35488.92852287439</v>
      </c>
      <c r="H91" s="100">
        <v>6.2945264986967855</v>
      </c>
      <c r="I91" s="100">
        <v>14457.268462206775</v>
      </c>
      <c r="J91" s="100">
        <v>19.706860150935448</v>
      </c>
      <c r="K91" s="100">
        <v>45262.716394668532</v>
      </c>
      <c r="L91" s="100">
        <v>4.2551161643123647</v>
      </c>
      <c r="M91" s="100">
        <v>9773.1508061926379</v>
      </c>
      <c r="N91" s="100">
        <v>0</v>
      </c>
      <c r="O91" s="100">
        <v>0</v>
      </c>
      <c r="P91" s="100">
        <v>7.7581402096236829</v>
      </c>
      <c r="Q91" s="100">
        <v>17818.896433463673</v>
      </c>
      <c r="R91" s="100">
        <v>0</v>
      </c>
      <c r="S91" s="100">
        <v>0</v>
      </c>
      <c r="T91" s="100">
        <v>19.051891191862328</v>
      </c>
      <c r="U91" s="100">
        <v>43758.383689469389</v>
      </c>
      <c r="V91" s="100">
        <v>6.8539103516949682</v>
      </c>
      <c r="W91" s="100">
        <v>15742.061295773001</v>
      </c>
      <c r="X91" s="100">
        <v>10.324070166293749</v>
      </c>
      <c r="Y91" s="100">
        <v>23712.324357943482</v>
      </c>
      <c r="Z91" s="100">
        <v>8.2729852645183186</v>
      </c>
      <c r="AA91" s="100">
        <v>19001.392555545674</v>
      </c>
      <c r="AB91" s="100">
        <v>6.5035710679187382</v>
      </c>
      <c r="AC91" s="100">
        <v>14937.402028795756</v>
      </c>
      <c r="AD91" s="100">
        <v>0</v>
      </c>
      <c r="AE91" s="100">
        <v>0</v>
      </c>
      <c r="AF91" s="100">
        <v>8.6739084761677443</v>
      </c>
      <c r="AG91" s="100">
        <v>19922.232988062071</v>
      </c>
      <c r="AH91" s="100">
        <v>3.9652325867410259</v>
      </c>
      <c r="AI91" s="100">
        <v>9107.3462052267878</v>
      </c>
      <c r="AJ91" s="100">
        <v>12.051393459955044</v>
      </c>
      <c r="AK91" s="100">
        <v>27679.640498824741</v>
      </c>
      <c r="AL91" s="100">
        <v>12.751170679811519</v>
      </c>
      <c r="AM91" s="100">
        <v>29286.888817391093</v>
      </c>
      <c r="AN91" s="100">
        <v>17.640597322960385</v>
      </c>
      <c r="AO91" s="100">
        <v>40516.923931375408</v>
      </c>
      <c r="AP91" s="100">
        <v>16.73703510983518</v>
      </c>
      <c r="AQ91" s="100">
        <v>38441.622240269433</v>
      </c>
      <c r="AR91" s="100">
        <v>2.3791395520446152</v>
      </c>
      <c r="AS91" s="100">
        <v>5464.4077231360716</v>
      </c>
      <c r="AT91" s="100">
        <v>0</v>
      </c>
      <c r="AU91" s="100">
        <v>0</v>
      </c>
      <c r="AV91" s="100">
        <v>7.8363297526098119</v>
      </c>
      <c r="AW91" s="100">
        <v>17998.482175794215</v>
      </c>
      <c r="AX91" s="100">
        <v>0</v>
      </c>
      <c r="AY91" s="100">
        <v>0</v>
      </c>
      <c r="AZ91" s="100">
        <v>4.641847156671953</v>
      </c>
      <c r="BA91" s="100">
        <v>10661.39454944414</v>
      </c>
      <c r="BB91" s="100">
        <v>11</v>
      </c>
      <c r="BC91" s="100">
        <v>25264.799999999996</v>
      </c>
      <c r="BD91" s="100">
        <v>5.2062094906482628</v>
      </c>
      <c r="BE91" s="100">
        <v>11957.621958120928</v>
      </c>
      <c r="BF91" s="100">
        <v>0</v>
      </c>
      <c r="BG91" s="100">
        <v>0</v>
      </c>
      <c r="BH91" s="100">
        <v>13.468294865531876</v>
      </c>
      <c r="BI91" s="100">
        <v>30933.97964715361</v>
      </c>
      <c r="BJ91" s="100">
        <v>28.09626258999155</v>
      </c>
      <c r="BK91" s="100">
        <v>64531.495916692584</v>
      </c>
      <c r="BL91" s="100">
        <v>11.845306262766577</v>
      </c>
      <c r="BM91" s="100">
        <v>27206.299424322271</v>
      </c>
      <c r="BN91" s="100">
        <v>14.769411529241385</v>
      </c>
      <c r="BO91" s="100">
        <v>33922.38440036161</v>
      </c>
      <c r="BP91" s="100">
        <v>6.7883726834207234</v>
      </c>
      <c r="BQ91" s="100">
        <v>15591.534379280716</v>
      </c>
      <c r="BR91" s="100">
        <v>0</v>
      </c>
      <c r="BS91" s="100">
        <v>0</v>
      </c>
      <c r="BT91" s="100">
        <v>9.7945684860085382</v>
      </c>
      <c r="BU91" s="100">
        <v>22496.164898664407</v>
      </c>
      <c r="BV91" s="100">
        <v>0</v>
      </c>
      <c r="BW91" s="100">
        <v>0</v>
      </c>
      <c r="BX91" s="100">
        <v>6.5981812073766077</v>
      </c>
      <c r="BY91" s="100">
        <v>15154.702597102591</v>
      </c>
      <c r="BZ91" s="100">
        <v>0</v>
      </c>
      <c r="CA91" s="100">
        <v>0</v>
      </c>
      <c r="CB91" s="100">
        <v>7.0353644126145065</v>
      </c>
      <c r="CC91" s="100">
        <v>16158.824982892997</v>
      </c>
      <c r="CD91" s="100">
        <v>3.6480874780888013</v>
      </c>
      <c r="CE91" s="100">
        <v>8378.9273196743579</v>
      </c>
      <c r="CF91" s="100">
        <v>5.6127808550127911</v>
      </c>
      <c r="CG91" s="100">
        <v>12891.435067793376</v>
      </c>
      <c r="CH91" s="100">
        <v>5.0032238816114596</v>
      </c>
      <c r="CI91" s="100">
        <v>11491.404611285199</v>
      </c>
      <c r="CJ91" s="100">
        <v>4.806210487005881</v>
      </c>
      <c r="CK91" s="100">
        <v>11038.904246555107</v>
      </c>
      <c r="CL91" s="100">
        <v>4.4011587855852587</v>
      </c>
      <c r="CM91" s="100">
        <v>10108.581498732221</v>
      </c>
      <c r="CN91" s="100">
        <v>13.538894413597992</v>
      </c>
      <c r="CO91" s="100">
        <v>31096.132689151866</v>
      </c>
      <c r="CP91" s="100">
        <v>15.241512953489861</v>
      </c>
      <c r="CQ91" s="100">
        <v>35006.706951575507</v>
      </c>
      <c r="CR91" s="100">
        <v>12.132983144872176</v>
      </c>
      <c r="CS91" s="100">
        <v>27867.035687142412</v>
      </c>
      <c r="CT91" s="100">
        <v>0</v>
      </c>
      <c r="CU91" s="100">
        <v>0</v>
      </c>
    </row>
    <row r="92" spans="2:99">
      <c r="C92" s="99" t="s">
        <v>258</v>
      </c>
      <c r="D92" s="100">
        <v>0</v>
      </c>
      <c r="E92" s="100">
        <v>0</v>
      </c>
      <c r="F92" s="100">
        <v>19.017189680826512</v>
      </c>
      <c r="G92" s="100">
        <v>27019.623098518307</v>
      </c>
      <c r="H92" s="100">
        <v>6.8940052128583842</v>
      </c>
      <c r="I92" s="100">
        <v>9795.0026064291924</v>
      </c>
      <c r="J92" s="100">
        <v>20.342565317094657</v>
      </c>
      <c r="K92" s="100">
        <v>28902.716802528088</v>
      </c>
      <c r="L92" s="100">
        <v>3.9511792954329095</v>
      </c>
      <c r="M92" s="100">
        <v>5613.8355429510775</v>
      </c>
      <c r="N92" s="100">
        <v>0</v>
      </c>
      <c r="O92" s="100">
        <v>0</v>
      </c>
      <c r="P92" s="100">
        <v>7.7581402096236829</v>
      </c>
      <c r="Q92" s="100">
        <v>11022.765609833328</v>
      </c>
      <c r="R92" s="100">
        <v>0</v>
      </c>
      <c r="S92" s="100">
        <v>0</v>
      </c>
      <c r="T92" s="100">
        <v>18.223548096563963</v>
      </c>
      <c r="U92" s="100">
        <v>25892.017135598078</v>
      </c>
      <c r="V92" s="100">
        <v>8.1390185426377748</v>
      </c>
      <c r="W92" s="100">
        <v>11563.917545379751</v>
      </c>
      <c r="X92" s="100">
        <v>12.201173832892612</v>
      </c>
      <c r="Y92" s="100">
        <v>17335.427781773822</v>
      </c>
      <c r="Z92" s="100">
        <v>8.8245176154862079</v>
      </c>
      <c r="AA92" s="100">
        <v>12537.874628082804</v>
      </c>
      <c r="AB92" s="100">
        <v>7.31651745140858</v>
      </c>
      <c r="AC92" s="100">
        <v>10395.307994961309</v>
      </c>
      <c r="AD92" s="100">
        <v>0</v>
      </c>
      <c r="AE92" s="100">
        <v>0</v>
      </c>
      <c r="AF92" s="100">
        <v>11.342803391911666</v>
      </c>
      <c r="AG92" s="100">
        <v>16115.855059228094</v>
      </c>
      <c r="AH92" s="100">
        <v>4.7582791040892305</v>
      </c>
      <c r="AI92" s="100">
        <v>6760.562951089978</v>
      </c>
      <c r="AJ92" s="100">
        <v>13.557817642449425</v>
      </c>
      <c r="AK92" s="100">
        <v>19262.947306392143</v>
      </c>
      <c r="AL92" s="100">
        <v>15.301404815773825</v>
      </c>
      <c r="AM92" s="100">
        <v>21740.235962251449</v>
      </c>
      <c r="AN92" s="100">
        <v>17.640597322960385</v>
      </c>
      <c r="AO92" s="100">
        <v>25063.760676462116</v>
      </c>
      <c r="AP92" s="100">
        <v>15.415690232742932</v>
      </c>
      <c r="AQ92" s="100">
        <v>21902.612682681156</v>
      </c>
      <c r="AR92" s="100">
        <v>2.775662810718718</v>
      </c>
      <c r="AS92" s="100">
        <v>3943.6617214691546</v>
      </c>
      <c r="AT92" s="100">
        <v>0</v>
      </c>
      <c r="AU92" s="100">
        <v>0</v>
      </c>
      <c r="AV92" s="100">
        <v>7.8363297526098119</v>
      </c>
      <c r="AW92" s="100">
        <v>11133.85731250802</v>
      </c>
      <c r="AX92" s="100">
        <v>0</v>
      </c>
      <c r="AY92" s="100">
        <v>0</v>
      </c>
      <c r="AZ92" s="100">
        <v>4.641847156671953</v>
      </c>
      <c r="BA92" s="100">
        <v>6595.1364401995106</v>
      </c>
      <c r="BB92" s="100">
        <v>11</v>
      </c>
      <c r="BC92" s="100">
        <v>15628.8</v>
      </c>
      <c r="BD92" s="100">
        <v>5.2062094906482628</v>
      </c>
      <c r="BE92" s="100">
        <v>7396.9824443130519</v>
      </c>
      <c r="BF92" s="100">
        <v>0</v>
      </c>
      <c r="BG92" s="100">
        <v>0</v>
      </c>
      <c r="BH92" s="100">
        <v>13.113866053281038</v>
      </c>
      <c r="BI92" s="100">
        <v>18632.180888501698</v>
      </c>
      <c r="BJ92" s="100">
        <v>31.842430935323755</v>
      </c>
      <c r="BK92" s="100">
        <v>45241.725872907991</v>
      </c>
      <c r="BL92" s="100">
        <v>13.667661072422973</v>
      </c>
      <c r="BM92" s="100">
        <v>19419.012851698561</v>
      </c>
      <c r="BN92" s="100">
        <v>14.769411529241385</v>
      </c>
      <c r="BO92" s="100">
        <v>20984.37990074616</v>
      </c>
      <c r="BP92" s="100">
        <v>7.2732564465222023</v>
      </c>
      <c r="BQ92" s="100">
        <v>10333.842759218745</v>
      </c>
      <c r="BR92" s="100">
        <v>0</v>
      </c>
      <c r="BS92" s="100">
        <v>0</v>
      </c>
      <c r="BT92" s="100">
        <v>9.0411401409309597</v>
      </c>
      <c r="BU92" s="100">
        <v>12845.651912234707</v>
      </c>
      <c r="BV92" s="100">
        <v>0</v>
      </c>
      <c r="BW92" s="100">
        <v>0</v>
      </c>
      <c r="BX92" s="100">
        <v>7.5407785227161233</v>
      </c>
      <c r="BY92" s="100">
        <v>10713.938125075068</v>
      </c>
      <c r="BZ92" s="100">
        <v>0</v>
      </c>
      <c r="CA92" s="100">
        <v>0</v>
      </c>
      <c r="CB92" s="100">
        <v>7.0353644126145065</v>
      </c>
      <c r="CC92" s="100">
        <v>9995.8457574426902</v>
      </c>
      <c r="CD92" s="100">
        <v>3.2427444249678232</v>
      </c>
      <c r="CE92" s="100">
        <v>4607.2912789942829</v>
      </c>
      <c r="CF92" s="100">
        <v>6.0445332284753128</v>
      </c>
      <c r="CG92" s="100">
        <v>8588.0728110177242</v>
      </c>
      <c r="CH92" s="100">
        <v>5.8370945285467037</v>
      </c>
      <c r="CI92" s="100">
        <v>8293.3439061591562</v>
      </c>
      <c r="CJ92" s="100">
        <v>4.2721870995607825</v>
      </c>
      <c r="CK92" s="100">
        <v>6069.9234310559596</v>
      </c>
      <c r="CL92" s="100">
        <v>4.4011587855852587</v>
      </c>
      <c r="CM92" s="100">
        <v>6253.1664025595355</v>
      </c>
      <c r="CN92" s="100">
        <v>13.538894413597992</v>
      </c>
      <c r="CO92" s="100">
        <v>19236.061182840025</v>
      </c>
      <c r="CP92" s="100">
        <v>13.916164001012481</v>
      </c>
      <c r="CQ92" s="100">
        <v>19772.085812638532</v>
      </c>
      <c r="CR92" s="100">
        <v>14.444027553419259</v>
      </c>
      <c r="CS92" s="100">
        <v>20522.074347898084</v>
      </c>
      <c r="CT92" s="100">
        <v>0</v>
      </c>
      <c r="CU92" s="100">
        <v>0</v>
      </c>
    </row>
    <row r="93" spans="2:99">
      <c r="C93" s="99" t="s">
        <v>259</v>
      </c>
      <c r="D93" s="100">
        <v>0</v>
      </c>
      <c r="E93" s="100">
        <v>0</v>
      </c>
      <c r="F93" s="100">
        <v>17.234328148249027</v>
      </c>
      <c r="G93" s="100">
        <v>30546.123209956571</v>
      </c>
      <c r="H93" s="100">
        <v>6.5942658557775848</v>
      </c>
      <c r="I93" s="100">
        <v>11687.67680278019</v>
      </c>
      <c r="J93" s="100">
        <v>21.613975649413074</v>
      </c>
      <c r="K93" s="100">
        <v>38308.610441019729</v>
      </c>
      <c r="L93" s="100">
        <v>4.2551161643123647</v>
      </c>
      <c r="M93" s="100">
        <v>7541.7678896272346</v>
      </c>
      <c r="N93" s="100">
        <v>0</v>
      </c>
      <c r="O93" s="100">
        <v>0</v>
      </c>
      <c r="P93" s="100">
        <v>7.7581402096236829</v>
      </c>
      <c r="Q93" s="100">
        <v>13750.527707537014</v>
      </c>
      <c r="R93" s="100">
        <v>0</v>
      </c>
      <c r="S93" s="100">
        <v>0</v>
      </c>
      <c r="T93" s="100">
        <v>19.051891191862328</v>
      </c>
      <c r="U93" s="100">
        <v>33767.571948456789</v>
      </c>
      <c r="V93" s="100">
        <v>7.2822797486759034</v>
      </c>
      <c r="W93" s="100">
        <v>12907.112626553171</v>
      </c>
      <c r="X93" s="100">
        <v>10.324070166293749</v>
      </c>
      <c r="Y93" s="100">
        <v>18298.38196273904</v>
      </c>
      <c r="Z93" s="100">
        <v>8.2729852645183186</v>
      </c>
      <c r="AA93" s="100">
        <v>14663.039082832267</v>
      </c>
      <c r="AB93" s="100">
        <v>6.5035710679187382</v>
      </c>
      <c r="AC93" s="100">
        <v>11526.929360779171</v>
      </c>
      <c r="AD93" s="100">
        <v>0</v>
      </c>
      <c r="AE93" s="100">
        <v>0</v>
      </c>
      <c r="AF93" s="100">
        <v>10.675579662975686</v>
      </c>
      <c r="AG93" s="100">
        <v>18921.397394658103</v>
      </c>
      <c r="AH93" s="100">
        <v>5.1548023627633333</v>
      </c>
      <c r="AI93" s="100">
        <v>9136.3717077617312</v>
      </c>
      <c r="AJ93" s="100">
        <v>12.051393459955044</v>
      </c>
      <c r="AK93" s="100">
        <v>21359.889768424317</v>
      </c>
      <c r="AL93" s="100">
        <v>14.663846281783249</v>
      </c>
      <c r="AM93" s="100">
        <v>25990.201149832628</v>
      </c>
      <c r="AN93" s="100">
        <v>17.640597322960385</v>
      </c>
      <c r="AO93" s="100">
        <v>31266.194695214985</v>
      </c>
      <c r="AP93" s="100">
        <v>15.415690232742932</v>
      </c>
      <c r="AQ93" s="100">
        <v>27322.769368513571</v>
      </c>
      <c r="AR93" s="100">
        <v>2.775662810718718</v>
      </c>
      <c r="AS93" s="100">
        <v>4919.5847657178556</v>
      </c>
      <c r="AT93" s="100">
        <v>0</v>
      </c>
      <c r="AU93" s="100">
        <v>0</v>
      </c>
      <c r="AV93" s="100">
        <v>7.8363297526098119</v>
      </c>
      <c r="AW93" s="100">
        <v>13889.11085352563</v>
      </c>
      <c r="AX93" s="100">
        <v>0</v>
      </c>
      <c r="AY93" s="100">
        <v>0</v>
      </c>
      <c r="AZ93" s="100">
        <v>4.641847156671953</v>
      </c>
      <c r="BA93" s="100">
        <v>8227.2099004853681</v>
      </c>
      <c r="BB93" s="100">
        <v>11</v>
      </c>
      <c r="BC93" s="100">
        <v>19496.399999999998</v>
      </c>
      <c r="BD93" s="100">
        <v>5.2062094906482628</v>
      </c>
      <c r="BE93" s="100">
        <v>9227.4857012249795</v>
      </c>
      <c r="BF93" s="100">
        <v>0</v>
      </c>
      <c r="BG93" s="100">
        <v>0</v>
      </c>
      <c r="BH93" s="100">
        <v>13.822723677782713</v>
      </c>
      <c r="BI93" s="100">
        <v>24499.39544650208</v>
      </c>
      <c r="BJ93" s="100">
        <v>31.842430935323755</v>
      </c>
      <c r="BK93" s="100">
        <v>56437.524589767818</v>
      </c>
      <c r="BL93" s="100">
        <v>11.845306262766577</v>
      </c>
      <c r="BM93" s="100">
        <v>20994.620820127479</v>
      </c>
      <c r="BN93" s="100">
        <v>13.816546269290326</v>
      </c>
      <c r="BO93" s="100">
        <v>24488.44660769017</v>
      </c>
      <c r="BP93" s="100">
        <v>6.3034889203192428</v>
      </c>
      <c r="BQ93" s="100">
        <v>11172.303762373826</v>
      </c>
      <c r="BR93" s="100">
        <v>0</v>
      </c>
      <c r="BS93" s="100">
        <v>0</v>
      </c>
      <c r="BT93" s="100">
        <v>9.0411401409309597</v>
      </c>
      <c r="BU93" s="100">
        <v>16024.516785786032</v>
      </c>
      <c r="BV93" s="100">
        <v>0</v>
      </c>
      <c r="BW93" s="100">
        <v>0</v>
      </c>
      <c r="BX93" s="100">
        <v>7.5407785227161233</v>
      </c>
      <c r="BY93" s="100">
        <v>13365.275853662055</v>
      </c>
      <c r="BZ93" s="100">
        <v>0</v>
      </c>
      <c r="CA93" s="100">
        <v>0</v>
      </c>
      <c r="CB93" s="100">
        <v>7.0353644126145065</v>
      </c>
      <c r="CC93" s="100">
        <v>12469.47988491795</v>
      </c>
      <c r="CD93" s="100">
        <v>3.6480874780888013</v>
      </c>
      <c r="CE93" s="100">
        <v>6465.8702461645908</v>
      </c>
      <c r="CF93" s="100">
        <v>5.1810284815502685</v>
      </c>
      <c r="CG93" s="100">
        <v>9182.8548806996951</v>
      </c>
      <c r="CH93" s="100">
        <v>5.4201592050790817</v>
      </c>
      <c r="CI93" s="100">
        <v>9606.6901750821635</v>
      </c>
      <c r="CJ93" s="100">
        <v>5.3402338744509787</v>
      </c>
      <c r="CK93" s="100">
        <v>9465.0305190769141</v>
      </c>
      <c r="CL93" s="100">
        <v>3.8510139373871017</v>
      </c>
      <c r="CM93" s="100">
        <v>6825.5371026248986</v>
      </c>
      <c r="CN93" s="100">
        <v>14.716189579997819</v>
      </c>
      <c r="CO93" s="100">
        <v>26082.974411588133</v>
      </c>
      <c r="CP93" s="100">
        <v>15.90418742972855</v>
      </c>
      <c r="CQ93" s="100">
        <v>28188.58180045088</v>
      </c>
      <c r="CR93" s="100">
        <v>12.132983144872176</v>
      </c>
      <c r="CS93" s="100">
        <v>21504.499325971443</v>
      </c>
      <c r="CT93" s="100">
        <v>0</v>
      </c>
      <c r="CU93" s="100">
        <v>0</v>
      </c>
    </row>
    <row r="94" spans="2:99">
      <c r="C94" s="99" t="s">
        <v>260</v>
      </c>
      <c r="D94" s="100">
        <v>0</v>
      </c>
      <c r="E94" s="100">
        <v>0</v>
      </c>
      <c r="F94" s="100">
        <v>16.04575379319737</v>
      </c>
      <c r="G94" s="100">
        <v>38432.789485466339</v>
      </c>
      <c r="H94" s="100">
        <v>5.6950477845351868</v>
      </c>
      <c r="I94" s="100">
        <v>13640.778453518678</v>
      </c>
      <c r="J94" s="100">
        <v>19.071154984776243</v>
      </c>
      <c r="K94" s="100">
        <v>45679.230419536056</v>
      </c>
      <c r="L94" s="100">
        <v>3.9511792954329095</v>
      </c>
      <c r="M94" s="100">
        <v>9463.8646484209039</v>
      </c>
      <c r="N94" s="100">
        <v>0</v>
      </c>
      <c r="O94" s="100">
        <v>0</v>
      </c>
      <c r="P94" s="100">
        <v>6.4651168413530691</v>
      </c>
      <c r="Q94" s="100">
        <v>15485.247858408869</v>
      </c>
      <c r="R94" s="100">
        <v>0</v>
      </c>
      <c r="S94" s="100">
        <v>0</v>
      </c>
      <c r="T94" s="100">
        <v>18.223548096563963</v>
      </c>
      <c r="U94" s="100">
        <v>43649.042400890001</v>
      </c>
      <c r="V94" s="100">
        <v>6.8539103516949682</v>
      </c>
      <c r="W94" s="100">
        <v>16416.486074379787</v>
      </c>
      <c r="X94" s="100">
        <v>11.262621999593179</v>
      </c>
      <c r="Y94" s="100">
        <v>26976.232213425581</v>
      </c>
      <c r="Z94" s="100">
        <v>8.2729852645183186</v>
      </c>
      <c r="AA94" s="100">
        <v>19815.454305574276</v>
      </c>
      <c r="AB94" s="100">
        <v>6.9100442596636587</v>
      </c>
      <c r="AC94" s="100">
        <v>16550.938010746395</v>
      </c>
      <c r="AD94" s="100">
        <v>0</v>
      </c>
      <c r="AE94" s="100">
        <v>0</v>
      </c>
      <c r="AF94" s="100">
        <v>8.6739084761677443</v>
      </c>
      <c r="AG94" s="100">
        <v>20775.745582116979</v>
      </c>
      <c r="AH94" s="100">
        <v>4.3617558454151286</v>
      </c>
      <c r="AI94" s="100">
        <v>10447.277600938316</v>
      </c>
      <c r="AJ94" s="100">
        <v>13.05567624828463</v>
      </c>
      <c r="AK94" s="100">
        <v>31270.955749891345</v>
      </c>
      <c r="AL94" s="100">
        <v>12.113612145820944</v>
      </c>
      <c r="AM94" s="100">
        <v>29014.523811670326</v>
      </c>
      <c r="AN94" s="100">
        <v>16.424004404135534</v>
      </c>
      <c r="AO94" s="100">
        <v>39338.775348785428</v>
      </c>
      <c r="AP94" s="100">
        <v>15.415690232742932</v>
      </c>
      <c r="AQ94" s="100">
        <v>36923.661245465868</v>
      </c>
      <c r="AR94" s="100">
        <v>2.775662810718718</v>
      </c>
      <c r="AS94" s="100">
        <v>6648.2675642334725</v>
      </c>
      <c r="AT94" s="100">
        <v>0</v>
      </c>
      <c r="AU94" s="100">
        <v>0</v>
      </c>
      <c r="AV94" s="100">
        <v>8.8158709716860386</v>
      </c>
      <c r="AW94" s="100">
        <v>21115.774151382397</v>
      </c>
      <c r="AX94" s="100">
        <v>0</v>
      </c>
      <c r="AY94" s="100">
        <v>0</v>
      </c>
      <c r="AZ94" s="100">
        <v>4.641847156671953</v>
      </c>
      <c r="BA94" s="100">
        <v>11118.152309660662</v>
      </c>
      <c r="BB94" s="100">
        <v>12</v>
      </c>
      <c r="BC94" s="100">
        <v>28742.399999999998</v>
      </c>
      <c r="BD94" s="100">
        <v>5.2062094906482628</v>
      </c>
      <c r="BE94" s="100">
        <v>12469.912972000719</v>
      </c>
      <c r="BF94" s="100">
        <v>0</v>
      </c>
      <c r="BG94" s="100">
        <v>0</v>
      </c>
      <c r="BH94" s="100">
        <v>13.468294865531876</v>
      </c>
      <c r="BI94" s="100">
        <v>32259.259861921946</v>
      </c>
      <c r="BJ94" s="100">
        <v>29.032804676324602</v>
      </c>
      <c r="BK94" s="100">
        <v>69539.373760732677</v>
      </c>
      <c r="BL94" s="100">
        <v>10.47854015552428</v>
      </c>
      <c r="BM94" s="100">
        <v>25098.199380511753</v>
      </c>
      <c r="BN94" s="100">
        <v>12.38724837936374</v>
      </c>
      <c r="BO94" s="100">
        <v>29669.937318252028</v>
      </c>
      <c r="BP94" s="100">
        <v>6.7883726834207234</v>
      </c>
      <c r="BQ94" s="100">
        <v>16259.510251329315</v>
      </c>
      <c r="BR94" s="100">
        <v>0</v>
      </c>
      <c r="BS94" s="100">
        <v>0</v>
      </c>
      <c r="BT94" s="100">
        <v>9.7945684860085382</v>
      </c>
      <c r="BU94" s="100">
        <v>23459.95043768765</v>
      </c>
      <c r="BV94" s="100">
        <v>0</v>
      </c>
      <c r="BW94" s="100">
        <v>0</v>
      </c>
      <c r="BX94" s="100">
        <v>6.5981812073766077</v>
      </c>
      <c r="BY94" s="100">
        <v>15803.96362790845</v>
      </c>
      <c r="BZ94" s="100">
        <v>0</v>
      </c>
      <c r="CA94" s="100">
        <v>0</v>
      </c>
      <c r="CB94" s="100">
        <v>6.2536572556573384</v>
      </c>
      <c r="CC94" s="100">
        <v>14978.759858750456</v>
      </c>
      <c r="CD94" s="100">
        <v>2.8374013718468452</v>
      </c>
      <c r="CE94" s="100">
        <v>6796.1437658475634</v>
      </c>
      <c r="CF94" s="100">
        <v>5.1810284815502685</v>
      </c>
      <c r="CG94" s="100">
        <v>12409.599419009202</v>
      </c>
      <c r="CH94" s="100">
        <v>5.4201592050790817</v>
      </c>
      <c r="CI94" s="100">
        <v>12982.365328005415</v>
      </c>
      <c r="CJ94" s="100">
        <v>4.2721870995607825</v>
      </c>
      <c r="CK94" s="100">
        <v>10232.742540867985</v>
      </c>
      <c r="CL94" s="100">
        <v>4.4011587855852587</v>
      </c>
      <c r="CM94" s="100">
        <v>10541.655523233811</v>
      </c>
      <c r="CN94" s="100">
        <v>11.772951663998255</v>
      </c>
      <c r="CO94" s="100">
        <v>28198.573825608619</v>
      </c>
      <c r="CP94" s="100">
        <v>13.253489524773792</v>
      </c>
      <c r="CQ94" s="100">
        <v>31744.758109738184</v>
      </c>
      <c r="CR94" s="100">
        <v>11.555222042735407</v>
      </c>
      <c r="CS94" s="100">
        <v>27677.067836759845</v>
      </c>
      <c r="CT94" s="100">
        <v>0</v>
      </c>
      <c r="CU94" s="100">
        <v>0</v>
      </c>
    </row>
    <row r="95" spans="2:99">
      <c r="B95" s="99" t="s">
        <v>132</v>
      </c>
      <c r="C95" s="99" t="s">
        <v>261</v>
      </c>
      <c r="D95" s="100">
        <v>0</v>
      </c>
      <c r="E95" s="100">
        <v>0</v>
      </c>
      <c r="F95" s="100">
        <v>36.845805006601367</v>
      </c>
      <c r="G95" s="100">
        <v>63846.41091543885</v>
      </c>
      <c r="H95" s="100">
        <v>13.18853171155517</v>
      </c>
      <c r="I95" s="100">
        <v>22853.087749782797</v>
      </c>
      <c r="J95" s="100">
        <v>32.420963474119617</v>
      </c>
      <c r="K95" s="100">
        <v>56179.04550795447</v>
      </c>
      <c r="L95" s="100">
        <v>22.795265165959094</v>
      </c>
      <c r="M95" s="100">
        <v>39499.635479573917</v>
      </c>
      <c r="N95" s="100">
        <v>0</v>
      </c>
      <c r="O95" s="100">
        <v>0</v>
      </c>
      <c r="P95" s="100">
        <v>54.306981467365787</v>
      </c>
      <c r="Q95" s="100">
        <v>94103.137486651438</v>
      </c>
      <c r="R95" s="100">
        <v>0</v>
      </c>
      <c r="S95" s="100">
        <v>0</v>
      </c>
      <c r="T95" s="100">
        <v>11.596803334177068</v>
      </c>
      <c r="U95" s="100">
        <v>20094.940817462022</v>
      </c>
      <c r="V95" s="100">
        <v>8.9957573365996453</v>
      </c>
      <c r="W95" s="100">
        <v>15587.848312859865</v>
      </c>
      <c r="X95" s="100">
        <v>6.1005869164463062</v>
      </c>
      <c r="Y95" s="100">
        <v>10571.097008818158</v>
      </c>
      <c r="Z95" s="100">
        <v>7.721452913550432</v>
      </c>
      <c r="AA95" s="100">
        <v>13379.733608600189</v>
      </c>
      <c r="AB95" s="100">
        <v>7.7229906431535023</v>
      </c>
      <c r="AC95" s="100">
        <v>13382.398186456388</v>
      </c>
      <c r="AD95" s="100">
        <v>0</v>
      </c>
      <c r="AE95" s="100">
        <v>0</v>
      </c>
      <c r="AF95" s="100">
        <v>14.678922036591571</v>
      </c>
      <c r="AG95" s="100">
        <v>25435.636105005873</v>
      </c>
      <c r="AH95" s="100">
        <v>5.9478488801115388</v>
      </c>
      <c r="AI95" s="100">
        <v>10306.432539457273</v>
      </c>
      <c r="AJ95" s="100">
        <v>14.562100430779012</v>
      </c>
      <c r="AK95" s="100">
        <v>25233.20762645387</v>
      </c>
      <c r="AL95" s="100">
        <v>14.663846281783249</v>
      </c>
      <c r="AM95" s="100">
        <v>25409.512837074013</v>
      </c>
      <c r="AN95" s="100">
        <v>13.990818566485826</v>
      </c>
      <c r="AO95" s="100">
        <v>24243.290412006638</v>
      </c>
      <c r="AP95" s="100">
        <v>14.975241940378847</v>
      </c>
      <c r="AQ95" s="100">
        <v>25949.099234288467</v>
      </c>
      <c r="AR95" s="100">
        <v>28.549674624535385</v>
      </c>
      <c r="AS95" s="100">
        <v>49470.876189394912</v>
      </c>
      <c r="AT95" s="100">
        <v>0</v>
      </c>
      <c r="AU95" s="100">
        <v>0</v>
      </c>
      <c r="AV95" s="100">
        <v>51.915684611040007</v>
      </c>
      <c r="AW95" s="100">
        <v>89959.498294010118</v>
      </c>
      <c r="AX95" s="100">
        <v>0</v>
      </c>
      <c r="AY95" s="100">
        <v>0</v>
      </c>
      <c r="AZ95" s="100">
        <v>16.504345445944722</v>
      </c>
      <c r="BA95" s="100">
        <v>28598.729788733013</v>
      </c>
      <c r="BB95" s="100">
        <v>30</v>
      </c>
      <c r="BC95" s="100">
        <v>51984</v>
      </c>
      <c r="BD95" s="100">
        <v>28.262280092090567</v>
      </c>
      <c r="BE95" s="100">
        <v>48972.878943574535</v>
      </c>
      <c r="BF95" s="100">
        <v>0</v>
      </c>
      <c r="BG95" s="100">
        <v>0</v>
      </c>
      <c r="BH95" s="100">
        <v>15.594867739036911</v>
      </c>
      <c r="BI95" s="100">
        <v>27022.78681820316</v>
      </c>
      <c r="BJ95" s="100">
        <v>31.842430935323755</v>
      </c>
      <c r="BK95" s="100">
        <v>55176.564324728999</v>
      </c>
      <c r="BL95" s="100">
        <v>14.578838477251171</v>
      </c>
      <c r="BM95" s="100">
        <v>25262.211313380827</v>
      </c>
      <c r="BN95" s="100">
        <v>14.769411529241385</v>
      </c>
      <c r="BO95" s="100">
        <v>25592.43629786947</v>
      </c>
      <c r="BP95" s="100">
        <v>23.274420628871049</v>
      </c>
      <c r="BQ95" s="100">
        <v>40329.916065707752</v>
      </c>
      <c r="BR95" s="100">
        <v>0</v>
      </c>
      <c r="BS95" s="100">
        <v>0</v>
      </c>
      <c r="BT95" s="100">
        <v>53.493412500508171</v>
      </c>
      <c r="BU95" s="100">
        <v>92693.385180880563</v>
      </c>
      <c r="BV95" s="100">
        <v>0</v>
      </c>
      <c r="BW95" s="100">
        <v>0</v>
      </c>
      <c r="BX95" s="100">
        <v>57.498436235710436</v>
      </c>
      <c r="BY95" s="100">
        <v>99633.290309239048</v>
      </c>
      <c r="BZ95" s="100">
        <v>0</v>
      </c>
      <c r="CA95" s="100">
        <v>0</v>
      </c>
      <c r="CB95" s="100">
        <v>59.409743928744717</v>
      </c>
      <c r="CC95" s="100">
        <v>102945.20427972884</v>
      </c>
      <c r="CD95" s="100">
        <v>28.779356771589434</v>
      </c>
      <c r="CE95" s="100">
        <v>49868.869413810171</v>
      </c>
      <c r="CF95" s="100">
        <v>6.0445332284753128</v>
      </c>
      <c r="CG95" s="100">
        <v>10473.967178302022</v>
      </c>
      <c r="CH95" s="100">
        <v>6.2540298520143258</v>
      </c>
      <c r="CI95" s="100">
        <v>10836.982927570423</v>
      </c>
      <c r="CJ95" s="100">
        <v>6.4082806493411741</v>
      </c>
      <c r="CK95" s="100">
        <v>11104.268709178386</v>
      </c>
      <c r="CL95" s="100">
        <v>8.8023175711705175</v>
      </c>
      <c r="CM95" s="100">
        <v>15252.655887324272</v>
      </c>
      <c r="CN95" s="100">
        <v>18.836722662397207</v>
      </c>
      <c r="CO95" s="100">
        <v>32640.27302940188</v>
      </c>
      <c r="CP95" s="100">
        <v>14.578838477251171</v>
      </c>
      <c r="CQ95" s="100">
        <v>25262.211313380827</v>
      </c>
      <c r="CR95" s="100">
        <v>17.910594166239882</v>
      </c>
      <c r="CS95" s="100">
        <v>31035.477571260468</v>
      </c>
      <c r="CT95" s="100">
        <v>0</v>
      </c>
      <c r="CU95" s="100">
        <v>0</v>
      </c>
    </row>
    <row r="96" spans="2:99">
      <c r="C96" s="99" t="s">
        <v>262</v>
      </c>
      <c r="D96" s="100">
        <v>0</v>
      </c>
      <c r="E96" s="100">
        <v>0</v>
      </c>
      <c r="F96" s="100">
        <v>45.760112669488798</v>
      </c>
      <c r="G96" s="100">
        <v>37669.724749523179</v>
      </c>
      <c r="H96" s="100">
        <v>14.986967854039966</v>
      </c>
      <c r="I96" s="100">
        <v>12337.271937445699</v>
      </c>
      <c r="J96" s="100">
        <v>38.142309969552485</v>
      </c>
      <c r="K96" s="100">
        <v>31398.749566935603</v>
      </c>
      <c r="L96" s="100">
        <v>28.266128805789275</v>
      </c>
      <c r="M96" s="100">
        <v>23268.677232925729</v>
      </c>
      <c r="N96" s="100">
        <v>0</v>
      </c>
      <c r="O96" s="100">
        <v>0</v>
      </c>
      <c r="P96" s="100">
        <v>62.065121676989463</v>
      </c>
      <c r="Q96" s="100">
        <v>51092.008164497725</v>
      </c>
      <c r="R96" s="100">
        <v>0</v>
      </c>
      <c r="S96" s="100">
        <v>0</v>
      </c>
      <c r="T96" s="100">
        <v>13.253489524773792</v>
      </c>
      <c r="U96" s="100">
        <v>10910.272576793785</v>
      </c>
      <c r="V96" s="100">
        <v>9.4241267335805805</v>
      </c>
      <c r="W96" s="100">
        <v>7757.9411270835335</v>
      </c>
      <c r="X96" s="100">
        <v>5.6313109997965896</v>
      </c>
      <c r="Y96" s="100">
        <v>4635.6952150325524</v>
      </c>
      <c r="Z96" s="100">
        <v>8.8245176154862079</v>
      </c>
      <c r="AA96" s="100">
        <v>7264.3429010682457</v>
      </c>
      <c r="AB96" s="100">
        <v>8.9424102183882646</v>
      </c>
      <c r="AC96" s="100">
        <v>7361.3920917772184</v>
      </c>
      <c r="AD96" s="100">
        <v>0</v>
      </c>
      <c r="AE96" s="100">
        <v>0</v>
      </c>
      <c r="AF96" s="100">
        <v>14.011698307655589</v>
      </c>
      <c r="AG96" s="100">
        <v>11534.43004686208</v>
      </c>
      <c r="AH96" s="100">
        <v>7.5339419148079489</v>
      </c>
      <c r="AI96" s="100">
        <v>6201.9409842699033</v>
      </c>
      <c r="AJ96" s="100">
        <v>15.5663832191086</v>
      </c>
      <c r="AK96" s="100">
        <v>12814.246665970199</v>
      </c>
      <c r="AL96" s="100">
        <v>16.576521883754978</v>
      </c>
      <c r="AM96" s="100">
        <v>13645.792814707096</v>
      </c>
      <c r="AN96" s="100">
        <v>13.382522107073399</v>
      </c>
      <c r="AO96" s="100">
        <v>11016.492198542821</v>
      </c>
      <c r="AP96" s="100">
        <v>16.296586817471098</v>
      </c>
      <c r="AQ96" s="100">
        <v>13415.350268142207</v>
      </c>
      <c r="AR96" s="100">
        <v>30.135767659231796</v>
      </c>
      <c r="AS96" s="100">
        <v>24807.763937079613</v>
      </c>
      <c r="AT96" s="100">
        <v>0</v>
      </c>
      <c r="AU96" s="100">
        <v>0</v>
      </c>
      <c r="AV96" s="100">
        <v>62.690638020878495</v>
      </c>
      <c r="AW96" s="100">
        <v>51606.93321878717</v>
      </c>
      <c r="AX96" s="100">
        <v>0</v>
      </c>
      <c r="AY96" s="100">
        <v>0</v>
      </c>
      <c r="AZ96" s="100">
        <v>18.051627831502039</v>
      </c>
      <c r="BA96" s="100">
        <v>14860.100030892478</v>
      </c>
      <c r="BB96" s="100">
        <v>34</v>
      </c>
      <c r="BC96" s="100">
        <v>27988.799999999999</v>
      </c>
      <c r="BD96" s="100">
        <v>34.955978008638333</v>
      </c>
      <c r="BE96" s="100">
        <v>28775.761096711074</v>
      </c>
      <c r="BF96" s="100">
        <v>0</v>
      </c>
      <c r="BG96" s="100">
        <v>0</v>
      </c>
      <c r="BH96" s="100">
        <v>17.367011800291102</v>
      </c>
      <c r="BI96" s="100">
        <v>14296.524113999634</v>
      </c>
      <c r="BJ96" s="100">
        <v>36.525141366989018</v>
      </c>
      <c r="BK96" s="100">
        <v>30067.496373305359</v>
      </c>
      <c r="BL96" s="100">
        <v>15.034427179665272</v>
      </c>
      <c r="BM96" s="100">
        <v>12376.340454300451</v>
      </c>
      <c r="BN96" s="100">
        <v>17.628007309094553</v>
      </c>
      <c r="BO96" s="100">
        <v>14511.375616846635</v>
      </c>
      <c r="BP96" s="100">
        <v>30.062793312291774</v>
      </c>
      <c r="BQ96" s="100">
        <v>24747.691454678585</v>
      </c>
      <c r="BR96" s="100">
        <v>0</v>
      </c>
      <c r="BS96" s="100">
        <v>0</v>
      </c>
      <c r="BT96" s="100">
        <v>67.808551056982196</v>
      </c>
      <c r="BU96" s="100">
        <v>55819.999230107736</v>
      </c>
      <c r="BV96" s="100">
        <v>0</v>
      </c>
      <c r="BW96" s="100">
        <v>0</v>
      </c>
      <c r="BX96" s="100">
        <v>65.981812073766079</v>
      </c>
      <c r="BY96" s="100">
        <v>54316.227699124232</v>
      </c>
      <c r="BZ96" s="100">
        <v>0</v>
      </c>
      <c r="CA96" s="100">
        <v>0</v>
      </c>
      <c r="CB96" s="100">
        <v>63.318279713530565</v>
      </c>
      <c r="CC96" s="100">
        <v>52123.607860178359</v>
      </c>
      <c r="CD96" s="100">
        <v>29.995385930952366</v>
      </c>
      <c r="CE96" s="100">
        <v>24692.201698359986</v>
      </c>
      <c r="CF96" s="100">
        <v>7.3397903488628797</v>
      </c>
      <c r="CG96" s="100">
        <v>6042.1154151839219</v>
      </c>
      <c r="CH96" s="100">
        <v>6.670965175481947</v>
      </c>
      <c r="CI96" s="100">
        <v>5491.5385324567387</v>
      </c>
      <c r="CJ96" s="100">
        <v>6.4082806493411741</v>
      </c>
      <c r="CK96" s="100">
        <v>5275.296630537654</v>
      </c>
      <c r="CL96" s="100">
        <v>8.2521727229723609</v>
      </c>
      <c r="CM96" s="100">
        <v>6793.1885855508472</v>
      </c>
      <c r="CN96" s="100">
        <v>20.01401782879703</v>
      </c>
      <c r="CO96" s="100">
        <v>16475.539476665715</v>
      </c>
      <c r="CP96" s="100">
        <v>17.892210858444621</v>
      </c>
      <c r="CQ96" s="100">
        <v>14728.867978671611</v>
      </c>
      <c r="CR96" s="100">
        <v>20.799399676923731</v>
      </c>
      <c r="CS96" s="100">
        <v>17122.065814043613</v>
      </c>
      <c r="CT96" s="100">
        <v>0</v>
      </c>
      <c r="CU96" s="100">
        <v>0</v>
      </c>
    </row>
    <row r="97" spans="2:99">
      <c r="C97" s="99" t="s">
        <v>263</v>
      </c>
      <c r="D97" s="100">
        <v>0</v>
      </c>
      <c r="E97" s="100">
        <v>0</v>
      </c>
      <c r="F97" s="100">
        <v>34.468656296498054</v>
      </c>
      <c r="G97" s="100">
        <v>63036.27863503564</v>
      </c>
      <c r="H97" s="100">
        <v>11.989574283231972</v>
      </c>
      <c r="I97" s="100">
        <v>21926.533449174629</v>
      </c>
      <c r="J97" s="100">
        <v>27.971027311005155</v>
      </c>
      <c r="K97" s="100">
        <v>51153.41474636623</v>
      </c>
      <c r="L97" s="100">
        <v>24.314949510356367</v>
      </c>
      <c r="M97" s="100">
        <v>44467.179664539726</v>
      </c>
      <c r="N97" s="100">
        <v>0</v>
      </c>
      <c r="O97" s="100">
        <v>0</v>
      </c>
      <c r="P97" s="100">
        <v>51.074423046689247</v>
      </c>
      <c r="Q97" s="100">
        <v>93404.904867785299</v>
      </c>
      <c r="R97" s="100">
        <v>0</v>
      </c>
      <c r="S97" s="100">
        <v>0</v>
      </c>
      <c r="T97" s="100">
        <v>12.425146429475429</v>
      </c>
      <c r="U97" s="100">
        <v>22723.107790224665</v>
      </c>
      <c r="V97" s="100">
        <v>7.7106491456568396</v>
      </c>
      <c r="W97" s="100">
        <v>14101.235157577228</v>
      </c>
      <c r="X97" s="100">
        <v>6.1005869164463062</v>
      </c>
      <c r="Y97" s="100">
        <v>11156.753352797004</v>
      </c>
      <c r="Z97" s="100">
        <v>7.721452913550432</v>
      </c>
      <c r="AA97" s="100">
        <v>14120.993088301029</v>
      </c>
      <c r="AB97" s="100">
        <v>8.5359370266433441</v>
      </c>
      <c r="AC97" s="100">
        <v>15610.521634325347</v>
      </c>
      <c r="AD97" s="100">
        <v>0</v>
      </c>
      <c r="AE97" s="100">
        <v>0</v>
      </c>
      <c r="AF97" s="100">
        <v>13.344474578719607</v>
      </c>
      <c r="AG97" s="100">
        <v>24404.375109562417</v>
      </c>
      <c r="AH97" s="100">
        <v>6.3443721387856415</v>
      </c>
      <c r="AI97" s="100">
        <v>11602.587767411182</v>
      </c>
      <c r="AJ97" s="100">
        <v>14.562100430779012</v>
      </c>
      <c r="AK97" s="100">
        <v>26631.169267808655</v>
      </c>
      <c r="AL97" s="100">
        <v>16.576521883754978</v>
      </c>
      <c r="AM97" s="100">
        <v>30315.143221011102</v>
      </c>
      <c r="AN97" s="100">
        <v>13.990818566485826</v>
      </c>
      <c r="AO97" s="100">
        <v>25586.40899438928</v>
      </c>
      <c r="AP97" s="100">
        <v>14.975241940378847</v>
      </c>
      <c r="AQ97" s="100">
        <v>27386.722460564833</v>
      </c>
      <c r="AR97" s="100">
        <v>26.963581589838974</v>
      </c>
      <c r="AS97" s="100">
        <v>49310.998011497511</v>
      </c>
      <c r="AT97" s="100">
        <v>0</v>
      </c>
      <c r="AU97" s="100">
        <v>0</v>
      </c>
      <c r="AV97" s="100">
        <v>47.017978515658868</v>
      </c>
      <c r="AW97" s="100">
        <v>85986.479109436928</v>
      </c>
      <c r="AX97" s="100">
        <v>0</v>
      </c>
      <c r="AY97" s="100">
        <v>0</v>
      </c>
      <c r="AZ97" s="100">
        <v>15.472823855573177</v>
      </c>
      <c r="BA97" s="100">
        <v>28296.700267072225</v>
      </c>
      <c r="BB97" s="100">
        <v>30</v>
      </c>
      <c r="BC97" s="100">
        <v>54864</v>
      </c>
      <c r="BD97" s="100">
        <v>31.981001156839326</v>
      </c>
      <c r="BE97" s="100">
        <v>58486.854915627759</v>
      </c>
      <c r="BF97" s="100">
        <v>0</v>
      </c>
      <c r="BG97" s="100">
        <v>0</v>
      </c>
      <c r="BH97" s="100">
        <v>17.367011800291102</v>
      </c>
      <c r="BI97" s="100">
        <v>31760.791180372369</v>
      </c>
      <c r="BJ97" s="100">
        <v>34.652057194322914</v>
      </c>
      <c r="BK97" s="100">
        <v>63371.682196977745</v>
      </c>
      <c r="BL97" s="100">
        <v>13.212072370008874</v>
      </c>
      <c r="BM97" s="100">
        <v>24162.237950272229</v>
      </c>
      <c r="BN97" s="100">
        <v>14.769411529241385</v>
      </c>
      <c r="BO97" s="100">
        <v>27010.299804676644</v>
      </c>
      <c r="BP97" s="100">
        <v>25.698839444378454</v>
      </c>
      <c r="BQ97" s="100">
        <v>46998.037575879316</v>
      </c>
      <c r="BR97" s="100">
        <v>0</v>
      </c>
      <c r="BS97" s="100">
        <v>0</v>
      </c>
      <c r="BT97" s="100">
        <v>53.493412500508171</v>
      </c>
      <c r="BU97" s="100">
        <v>97828.752780929339</v>
      </c>
      <c r="BV97" s="100">
        <v>0</v>
      </c>
      <c r="BW97" s="100">
        <v>0</v>
      </c>
      <c r="BX97" s="100">
        <v>52.785449659012862</v>
      </c>
      <c r="BY97" s="100">
        <v>96534.03033640272</v>
      </c>
      <c r="BZ97" s="100">
        <v>0</v>
      </c>
      <c r="CA97" s="100">
        <v>0</v>
      </c>
      <c r="CB97" s="100">
        <v>51.592672359173044</v>
      </c>
      <c r="CC97" s="100">
        <v>94352.679210455666</v>
      </c>
      <c r="CD97" s="100">
        <v>24.320583187258674</v>
      </c>
      <c r="CE97" s="100">
        <v>44477.482532858659</v>
      </c>
      <c r="CF97" s="100">
        <v>6.4762856019378354</v>
      </c>
      <c r="CG97" s="100">
        <v>11843.831108823913</v>
      </c>
      <c r="CH97" s="100">
        <v>6.2540298520143258</v>
      </c>
      <c r="CI97" s="100">
        <v>11437.3697933638</v>
      </c>
      <c r="CJ97" s="100">
        <v>6.9423040367862718</v>
      </c>
      <c r="CK97" s="100">
        <v>12696.085622474733</v>
      </c>
      <c r="CL97" s="100">
        <v>7.7020278747742035</v>
      </c>
      <c r="CM97" s="100">
        <v>14085.468577387062</v>
      </c>
      <c r="CN97" s="100">
        <v>17.07077991279747</v>
      </c>
      <c r="CO97" s="100">
        <v>31219.042304524013</v>
      </c>
      <c r="CP97" s="100">
        <v>16.56686190596724</v>
      </c>
      <c r="CQ97" s="100">
        <v>30297.477053632887</v>
      </c>
      <c r="CR97" s="100">
        <v>19.643877472650193</v>
      </c>
      <c r="CS97" s="100">
        <v>35924.723121982672</v>
      </c>
      <c r="CT97" s="100">
        <v>0</v>
      </c>
      <c r="CU97" s="100">
        <v>0</v>
      </c>
    </row>
    <row r="98" spans="2:99">
      <c r="C98" s="99" t="s">
        <v>264</v>
      </c>
      <c r="D98" s="100">
        <v>0</v>
      </c>
      <c r="E98" s="100">
        <v>0</v>
      </c>
      <c r="F98" s="100">
        <v>38.628666539178852</v>
      </c>
      <c r="G98" s="100">
        <v>48811.183038906391</v>
      </c>
      <c r="H98" s="100">
        <v>12.589052997393571</v>
      </c>
      <c r="I98" s="100">
        <v>15907.527367506515</v>
      </c>
      <c r="J98" s="100">
        <v>31.785258307960405</v>
      </c>
      <c r="K98" s="100">
        <v>40163.852397938761</v>
      </c>
      <c r="L98" s="100">
        <v>22.187391428200183</v>
      </c>
      <c r="M98" s="100">
        <v>28035.987808673748</v>
      </c>
      <c r="N98" s="100">
        <v>0</v>
      </c>
      <c r="O98" s="100">
        <v>0</v>
      </c>
      <c r="P98" s="100">
        <v>54.306981467365787</v>
      </c>
      <c r="Q98" s="100">
        <v>68622.301782163398</v>
      </c>
      <c r="R98" s="100">
        <v>0</v>
      </c>
      <c r="S98" s="100">
        <v>0</v>
      </c>
      <c r="T98" s="100">
        <v>12.425146429475429</v>
      </c>
      <c r="U98" s="100">
        <v>15700.415028285151</v>
      </c>
      <c r="V98" s="100">
        <v>9.4241267335805805</v>
      </c>
      <c r="W98" s="100">
        <v>11908.32654055242</v>
      </c>
      <c r="X98" s="100">
        <v>6.1005869164463062</v>
      </c>
      <c r="Y98" s="100">
        <v>7708.7016276215518</v>
      </c>
      <c r="Z98" s="100">
        <v>7.721452913550432</v>
      </c>
      <c r="AA98" s="100">
        <v>9756.8279015623248</v>
      </c>
      <c r="AB98" s="100">
        <v>9.348883410133185</v>
      </c>
      <c r="AC98" s="100">
        <v>11813.249077044291</v>
      </c>
      <c r="AD98" s="100">
        <v>0</v>
      </c>
      <c r="AE98" s="100">
        <v>0</v>
      </c>
      <c r="AF98" s="100">
        <v>15.346145765527549</v>
      </c>
      <c r="AG98" s="100">
        <v>19391.389789320609</v>
      </c>
      <c r="AH98" s="100">
        <v>6.3443721387856415</v>
      </c>
      <c r="AI98" s="100">
        <v>8016.7486345695361</v>
      </c>
      <c r="AJ98" s="100">
        <v>14.562100430779012</v>
      </c>
      <c r="AK98" s="100">
        <v>18400.670104332359</v>
      </c>
      <c r="AL98" s="100">
        <v>15.301404815773825</v>
      </c>
      <c r="AM98" s="100">
        <v>19334.855125211805</v>
      </c>
      <c r="AN98" s="100">
        <v>13.990818566485826</v>
      </c>
      <c r="AO98" s="100">
        <v>17678.798340611487</v>
      </c>
      <c r="AP98" s="100">
        <v>16.296586817471098</v>
      </c>
      <c r="AQ98" s="100">
        <v>20592.36710255648</v>
      </c>
      <c r="AR98" s="100">
        <v>30.532290917905897</v>
      </c>
      <c r="AS98" s="100">
        <v>38580.602803865891</v>
      </c>
      <c r="AT98" s="100">
        <v>0</v>
      </c>
      <c r="AU98" s="100">
        <v>0</v>
      </c>
      <c r="AV98" s="100">
        <v>54.854308268268689</v>
      </c>
      <c r="AW98" s="100">
        <v>69313.903927784311</v>
      </c>
      <c r="AX98" s="100">
        <v>0</v>
      </c>
      <c r="AY98" s="100">
        <v>0</v>
      </c>
      <c r="AZ98" s="100">
        <v>17.020106241130495</v>
      </c>
      <c r="BA98" s="100">
        <v>21506.606246292493</v>
      </c>
      <c r="BB98" s="100">
        <v>31</v>
      </c>
      <c r="BC98" s="100">
        <v>39171.599999999999</v>
      </c>
      <c r="BD98" s="100">
        <v>34.955978008638333</v>
      </c>
      <c r="BE98" s="100">
        <v>44170.373811715392</v>
      </c>
      <c r="BF98" s="100">
        <v>0</v>
      </c>
      <c r="BG98" s="100">
        <v>0</v>
      </c>
      <c r="BH98" s="100">
        <v>18.78472704929446</v>
      </c>
      <c r="BI98" s="100">
        <v>23736.381099488477</v>
      </c>
      <c r="BJ98" s="100">
        <v>31.842430935323755</v>
      </c>
      <c r="BK98" s="100">
        <v>40236.095729875095</v>
      </c>
      <c r="BL98" s="100">
        <v>14.578838477251171</v>
      </c>
      <c r="BM98" s="100">
        <v>18421.820299854578</v>
      </c>
      <c r="BN98" s="100">
        <v>15.245844159216913</v>
      </c>
      <c r="BO98" s="100">
        <v>19264.648679586491</v>
      </c>
      <c r="BP98" s="100">
        <v>24.729071918175489</v>
      </c>
      <c r="BQ98" s="100">
        <v>31247.655275806545</v>
      </c>
      <c r="BR98" s="100">
        <v>0</v>
      </c>
      <c r="BS98" s="100">
        <v>0</v>
      </c>
      <c r="BT98" s="100">
        <v>64.794837676671875</v>
      </c>
      <c r="BU98" s="100">
        <v>81874.756888242569</v>
      </c>
      <c r="BV98" s="100">
        <v>0</v>
      </c>
      <c r="BW98" s="100">
        <v>0</v>
      </c>
      <c r="BX98" s="100">
        <v>55.613241605031405</v>
      </c>
      <c r="BY98" s="100">
        <v>70272.892092117676</v>
      </c>
      <c r="BZ98" s="100">
        <v>0</v>
      </c>
      <c r="CA98" s="100">
        <v>0</v>
      </c>
      <c r="CB98" s="100">
        <v>54.719500987001709</v>
      </c>
      <c r="CC98" s="100">
        <v>69143.561447175351</v>
      </c>
      <c r="CD98" s="100">
        <v>30.400728984073343</v>
      </c>
      <c r="CE98" s="100">
        <v>38414.36114427507</v>
      </c>
      <c r="CF98" s="100">
        <v>5.6127808550127911</v>
      </c>
      <c r="CG98" s="100">
        <v>7092.309888394162</v>
      </c>
      <c r="CH98" s="100">
        <v>5.8370945285467037</v>
      </c>
      <c r="CI98" s="100">
        <v>7375.7526462716141</v>
      </c>
      <c r="CJ98" s="100">
        <v>5.8742572618960764</v>
      </c>
      <c r="CK98" s="100">
        <v>7422.7114761318817</v>
      </c>
      <c r="CL98" s="100">
        <v>7.7020278747742035</v>
      </c>
      <c r="CM98" s="100">
        <v>9732.2824225646837</v>
      </c>
      <c r="CN98" s="100">
        <v>17.659427495997381</v>
      </c>
      <c r="CO98" s="100">
        <v>22314.452583942289</v>
      </c>
      <c r="CP98" s="100">
        <v>17.229536382205929</v>
      </c>
      <c r="CQ98" s="100">
        <v>21771.242172555409</v>
      </c>
      <c r="CR98" s="100">
        <v>17.910594166239882</v>
      </c>
      <c r="CS98" s="100">
        <v>22631.826788460712</v>
      </c>
      <c r="CT98" s="100">
        <v>0</v>
      </c>
      <c r="CU98" s="100">
        <v>0</v>
      </c>
    </row>
    <row r="99" spans="2:99">
      <c r="C99" s="99" t="s">
        <v>265</v>
      </c>
      <c r="D99" s="100">
        <v>0</v>
      </c>
      <c r="E99" s="100">
        <v>0</v>
      </c>
      <c r="F99" s="100">
        <v>24.36577427855897</v>
      </c>
      <c r="G99" s="100">
        <v>133563.42828534884</v>
      </c>
      <c r="H99" s="100">
        <v>8.3927019982623818</v>
      </c>
      <c r="I99" s="100">
        <v>46005.435273675066</v>
      </c>
      <c r="J99" s="100">
        <v>20.342565317094657</v>
      </c>
      <c r="K99" s="100">
        <v>111509.80604218606</v>
      </c>
      <c r="L99" s="100">
        <v>12.765348492937093</v>
      </c>
      <c r="M99" s="100">
        <v>69974.534298883969</v>
      </c>
      <c r="N99" s="100">
        <v>0</v>
      </c>
      <c r="O99" s="100">
        <v>0</v>
      </c>
      <c r="P99" s="100">
        <v>29.093025786088809</v>
      </c>
      <c r="Q99" s="100">
        <v>159476.3301490244</v>
      </c>
      <c r="R99" s="100">
        <v>0</v>
      </c>
      <c r="S99" s="100">
        <v>0</v>
      </c>
      <c r="T99" s="100">
        <v>8.2834309529836201</v>
      </c>
      <c r="U99" s="100">
        <v>45406.45511187501</v>
      </c>
      <c r="V99" s="100">
        <v>6.8539103516949682</v>
      </c>
      <c r="W99" s="100">
        <v>37570.394983851133</v>
      </c>
      <c r="X99" s="100">
        <v>4.692759166497158</v>
      </c>
      <c r="Y99" s="100">
        <v>25723.828647070819</v>
      </c>
      <c r="Z99" s="100">
        <v>5.5153235096788791</v>
      </c>
      <c r="AA99" s="100">
        <v>30232.797350655739</v>
      </c>
      <c r="AB99" s="100">
        <v>6.9100442596636587</v>
      </c>
      <c r="AC99" s="100">
        <v>37878.098613772308</v>
      </c>
      <c r="AD99" s="100">
        <v>0</v>
      </c>
      <c r="AE99" s="100">
        <v>0</v>
      </c>
      <c r="AF99" s="100">
        <v>11.342803391911666</v>
      </c>
      <c r="AG99" s="100">
        <v>62176.711073102982</v>
      </c>
      <c r="AH99" s="100">
        <v>4.3617558454151286</v>
      </c>
      <c r="AI99" s="100">
        <v>23909.400842227566</v>
      </c>
      <c r="AJ99" s="100">
        <v>11.549252065790251</v>
      </c>
      <c r="AK99" s="100">
        <v>63308.380123835828</v>
      </c>
      <c r="AL99" s="100">
        <v>10.200936543849217</v>
      </c>
      <c r="AM99" s="100">
        <v>55917.453758763862</v>
      </c>
      <c r="AN99" s="100">
        <v>9.1244468911864089</v>
      </c>
      <c r="AO99" s="100">
        <v>50016.568078727418</v>
      </c>
      <c r="AP99" s="100">
        <v>11.451655601466177</v>
      </c>
      <c r="AQ99" s="100">
        <v>62773.395344996992</v>
      </c>
      <c r="AR99" s="100">
        <v>17.843546640334619</v>
      </c>
      <c r="AS99" s="100">
        <v>97811.185263658233</v>
      </c>
      <c r="AT99" s="100">
        <v>0</v>
      </c>
      <c r="AU99" s="100">
        <v>0</v>
      </c>
      <c r="AV99" s="100">
        <v>34.28394266766793</v>
      </c>
      <c r="AW99" s="100">
        <v>187930.8601270885</v>
      </c>
      <c r="AX99" s="100">
        <v>0</v>
      </c>
      <c r="AY99" s="100">
        <v>0</v>
      </c>
      <c r="AZ99" s="100">
        <v>10.830976698901225</v>
      </c>
      <c r="BA99" s="100">
        <v>59371.081872696945</v>
      </c>
      <c r="BB99" s="100">
        <v>21</v>
      </c>
      <c r="BC99" s="100">
        <v>115113.59999999999</v>
      </c>
      <c r="BD99" s="100">
        <v>21.568582175542801</v>
      </c>
      <c r="BE99" s="100">
        <v>118230.34005345541</v>
      </c>
      <c r="BF99" s="100">
        <v>0</v>
      </c>
      <c r="BG99" s="100">
        <v>0</v>
      </c>
      <c r="BH99" s="100">
        <v>12.050579616528521</v>
      </c>
      <c r="BI99" s="100">
        <v>66056.457225962731</v>
      </c>
      <c r="BJ99" s="100">
        <v>20.603925899327137</v>
      </c>
      <c r="BK99" s="100">
        <v>112942.48020975162</v>
      </c>
      <c r="BL99" s="100">
        <v>9.5673627506960806</v>
      </c>
      <c r="BM99" s="100">
        <v>52444.455654215628</v>
      </c>
      <c r="BN99" s="100">
        <v>9.5286525995105702</v>
      </c>
      <c r="BO99" s="100">
        <v>52232.262089477139</v>
      </c>
      <c r="BP99" s="100">
        <v>14.546512893044405</v>
      </c>
      <c r="BQ99" s="100">
        <v>79738.165074512202</v>
      </c>
      <c r="BR99" s="100">
        <v>0</v>
      </c>
      <c r="BS99" s="100">
        <v>0</v>
      </c>
      <c r="BT99" s="100">
        <v>36.917988908801419</v>
      </c>
      <c r="BU99" s="100">
        <v>202369.64800248583</v>
      </c>
      <c r="BV99" s="100">
        <v>0</v>
      </c>
      <c r="BW99" s="100">
        <v>0</v>
      </c>
      <c r="BX99" s="100">
        <v>33.933503352222559</v>
      </c>
      <c r="BY99" s="100">
        <v>186009.89197554317</v>
      </c>
      <c r="BZ99" s="100">
        <v>0</v>
      </c>
      <c r="CA99" s="100">
        <v>0</v>
      </c>
      <c r="CB99" s="100">
        <v>33.613407749158199</v>
      </c>
      <c r="CC99" s="100">
        <v>184255.25591778557</v>
      </c>
      <c r="CD99" s="100">
        <v>17.429751284202048</v>
      </c>
      <c r="CE99" s="100">
        <v>95542.924639481935</v>
      </c>
      <c r="CF99" s="100">
        <v>5.1810284815502685</v>
      </c>
      <c r="CG99" s="100">
        <v>28400.325724465951</v>
      </c>
      <c r="CH99" s="100">
        <v>4.5862885581438384</v>
      </c>
      <c r="CI99" s="100">
        <v>25140.199360321261</v>
      </c>
      <c r="CJ99" s="100">
        <v>4.806210487005881</v>
      </c>
      <c r="CK99" s="100">
        <v>26345.723405571436</v>
      </c>
      <c r="CL99" s="100">
        <v>5.5014484819815745</v>
      </c>
      <c r="CM99" s="100">
        <v>30156.739998830195</v>
      </c>
      <c r="CN99" s="100">
        <v>12.950246830398079</v>
      </c>
      <c r="CO99" s="100">
        <v>70988.073025510108</v>
      </c>
      <c r="CP99" s="100">
        <v>10.602791619819033</v>
      </c>
      <c r="CQ99" s="100">
        <v>58120.262543200006</v>
      </c>
      <c r="CR99" s="100">
        <v>11.555222042735407</v>
      </c>
      <c r="CS99" s="100">
        <v>63341.105149458403</v>
      </c>
      <c r="CT99" s="100">
        <v>0</v>
      </c>
      <c r="CU99" s="100">
        <v>0</v>
      </c>
    </row>
    <row r="100" spans="2:99">
      <c r="C100" s="99" t="s">
        <v>266</v>
      </c>
      <c r="D100" s="100">
        <v>0</v>
      </c>
      <c r="E100" s="100">
        <v>0</v>
      </c>
      <c r="F100" s="100">
        <v>39.22295371670468</v>
      </c>
      <c r="G100" s="100">
        <v>63635.320109981665</v>
      </c>
      <c r="H100" s="100">
        <v>12.589052997393571</v>
      </c>
      <c r="I100" s="100">
        <v>20424.479582971329</v>
      </c>
      <c r="J100" s="100">
        <v>33.692373806438027</v>
      </c>
      <c r="K100" s="100">
        <v>54662.50726356505</v>
      </c>
      <c r="L100" s="100">
        <v>22.49132829707964</v>
      </c>
      <c r="M100" s="100">
        <v>36489.931029182007</v>
      </c>
      <c r="N100" s="100">
        <v>0</v>
      </c>
      <c r="O100" s="100">
        <v>0</v>
      </c>
      <c r="P100" s="100">
        <v>58.186051572177618</v>
      </c>
      <c r="Q100" s="100">
        <v>94401.050070700963</v>
      </c>
      <c r="R100" s="100">
        <v>0</v>
      </c>
      <c r="S100" s="100">
        <v>0</v>
      </c>
      <c r="T100" s="100">
        <v>10.768460238878706</v>
      </c>
      <c r="U100" s="100">
        <v>17470.74989155681</v>
      </c>
      <c r="V100" s="100">
        <v>8.1390185426377748</v>
      </c>
      <c r="W100" s="100">
        <v>13204.743683575525</v>
      </c>
      <c r="X100" s="100">
        <v>5.1620350831468746</v>
      </c>
      <c r="Y100" s="100">
        <v>8374.8857188974889</v>
      </c>
      <c r="Z100" s="100">
        <v>8.2729852645183186</v>
      </c>
      <c r="AA100" s="100">
        <v>13422.091293154519</v>
      </c>
      <c r="AB100" s="100">
        <v>9.7553566018781073</v>
      </c>
      <c r="AC100" s="100">
        <v>15827.09055088704</v>
      </c>
      <c r="AD100" s="100">
        <v>0</v>
      </c>
      <c r="AE100" s="100">
        <v>0</v>
      </c>
      <c r="AF100" s="100">
        <v>14.011698307655589</v>
      </c>
      <c r="AG100" s="100">
        <v>22732.579334340426</v>
      </c>
      <c r="AH100" s="100">
        <v>6.7408953974597434</v>
      </c>
      <c r="AI100" s="100">
        <v>10936.428692838686</v>
      </c>
      <c r="AJ100" s="100">
        <v>15.5663832191086</v>
      </c>
      <c r="AK100" s="100">
        <v>25254.900134681789</v>
      </c>
      <c r="AL100" s="100">
        <v>15.938963349764402</v>
      </c>
      <c r="AM100" s="100">
        <v>25859.374138657764</v>
      </c>
      <c r="AN100" s="100">
        <v>13.990818566485826</v>
      </c>
      <c r="AO100" s="100">
        <v>22698.704042266603</v>
      </c>
      <c r="AP100" s="100">
        <v>15.415690232742932</v>
      </c>
      <c r="AQ100" s="100">
        <v>25010.415833602132</v>
      </c>
      <c r="AR100" s="100">
        <v>28.549674624535385</v>
      </c>
      <c r="AS100" s="100">
        <v>46318.992110846208</v>
      </c>
      <c r="AT100" s="100">
        <v>0</v>
      </c>
      <c r="AU100" s="100">
        <v>0</v>
      </c>
      <c r="AV100" s="100">
        <v>51.915684611040007</v>
      </c>
      <c r="AW100" s="100">
        <v>84228.006712951305</v>
      </c>
      <c r="AX100" s="100">
        <v>0</v>
      </c>
      <c r="AY100" s="100">
        <v>0</v>
      </c>
      <c r="AZ100" s="100">
        <v>15.472823855573177</v>
      </c>
      <c r="BA100" s="100">
        <v>25103.10942328192</v>
      </c>
      <c r="BB100" s="100">
        <v>33</v>
      </c>
      <c r="BC100" s="100">
        <v>53539.199999999997</v>
      </c>
      <c r="BD100" s="100">
        <v>34.212233795688583</v>
      </c>
      <c r="BE100" s="100">
        <v>55505.928110125154</v>
      </c>
      <c r="BF100" s="100">
        <v>0</v>
      </c>
      <c r="BG100" s="100">
        <v>0</v>
      </c>
      <c r="BH100" s="100">
        <v>15.949296551287746</v>
      </c>
      <c r="BI100" s="100">
        <v>25876.138724809236</v>
      </c>
      <c r="BJ100" s="100">
        <v>29.032804676324602</v>
      </c>
      <c r="BK100" s="100">
        <v>47102.822306869028</v>
      </c>
      <c r="BL100" s="100">
        <v>14.578838477251171</v>
      </c>
      <c r="BM100" s="100">
        <v>23652.7075454923</v>
      </c>
      <c r="BN100" s="100">
        <v>13.816546269290326</v>
      </c>
      <c r="BO100" s="100">
        <v>22415.964667296623</v>
      </c>
      <c r="BP100" s="100">
        <v>24.24418815507401</v>
      </c>
      <c r="BQ100" s="100">
        <v>39333.770862792073</v>
      </c>
      <c r="BR100" s="100">
        <v>0</v>
      </c>
      <c r="BS100" s="100">
        <v>0</v>
      </c>
      <c r="BT100" s="100">
        <v>60.274267606206401</v>
      </c>
      <c r="BU100" s="100">
        <v>97788.971764309259</v>
      </c>
      <c r="BV100" s="100">
        <v>0</v>
      </c>
      <c r="BW100" s="100">
        <v>0</v>
      </c>
      <c r="BX100" s="100">
        <v>62.211422812408017</v>
      </c>
      <c r="BY100" s="100">
        <v>100931.81237085076</v>
      </c>
      <c r="BZ100" s="100">
        <v>0</v>
      </c>
      <c r="CA100" s="100">
        <v>0</v>
      </c>
      <c r="CB100" s="100">
        <v>59.409743928744717</v>
      </c>
      <c r="CC100" s="100">
        <v>96386.368549995415</v>
      </c>
      <c r="CD100" s="100">
        <v>25.131269293500626</v>
      </c>
      <c r="CE100" s="100">
        <v>40772.971301775411</v>
      </c>
      <c r="CF100" s="100">
        <v>6.0445332284753128</v>
      </c>
      <c r="CG100" s="100">
        <v>9806.6507098783459</v>
      </c>
      <c r="CH100" s="100">
        <v>6.670965175481947</v>
      </c>
      <c r="CI100" s="100">
        <v>10822.973900701911</v>
      </c>
      <c r="CJ100" s="100">
        <v>6.4082806493411741</v>
      </c>
      <c r="CK100" s="100">
        <v>10396.794525491119</v>
      </c>
      <c r="CL100" s="100">
        <v>8.2521727229723609</v>
      </c>
      <c r="CM100" s="100">
        <v>13388.325025750357</v>
      </c>
      <c r="CN100" s="100">
        <v>17.07077991279747</v>
      </c>
      <c r="CO100" s="100">
        <v>27695.633330522611</v>
      </c>
      <c r="CP100" s="100">
        <v>15.90418742972855</v>
      </c>
      <c r="CQ100" s="100">
        <v>25802.953685991597</v>
      </c>
      <c r="CR100" s="100">
        <v>16.177310859829571</v>
      </c>
      <c r="CS100" s="100">
        <v>26246.069138987496</v>
      </c>
      <c r="CT100" s="100">
        <v>0</v>
      </c>
      <c r="CU100" s="100">
        <v>0</v>
      </c>
    </row>
    <row r="101" spans="2:99">
      <c r="C101" s="99" t="s">
        <v>267</v>
      </c>
      <c r="D101" s="100">
        <v>0</v>
      </c>
      <c r="E101" s="100">
        <v>0</v>
      </c>
      <c r="F101" s="100">
        <v>38.628666539178852</v>
      </c>
      <c r="G101" s="100">
        <v>45983.564648238498</v>
      </c>
      <c r="H101" s="100">
        <v>13.788010425716768</v>
      </c>
      <c r="I101" s="100">
        <v>16413.24761077324</v>
      </c>
      <c r="J101" s="100">
        <v>33.692373806438027</v>
      </c>
      <c r="K101" s="100">
        <v>40107.40177918382</v>
      </c>
      <c r="L101" s="100">
        <v>23.099202034838548</v>
      </c>
      <c r="M101" s="100">
        <v>27497.290102271803</v>
      </c>
      <c r="N101" s="100">
        <v>0</v>
      </c>
      <c r="O101" s="100">
        <v>0</v>
      </c>
      <c r="P101" s="100">
        <v>56.246516519771703</v>
      </c>
      <c r="Q101" s="100">
        <v>66955.853265136233</v>
      </c>
      <c r="R101" s="100">
        <v>0</v>
      </c>
      <c r="S101" s="100">
        <v>0</v>
      </c>
      <c r="T101" s="100">
        <v>12.425146429475429</v>
      </c>
      <c r="U101" s="100">
        <v>14790.894309647549</v>
      </c>
      <c r="V101" s="100">
        <v>8.56738793961871</v>
      </c>
      <c r="W101" s="100">
        <v>10198.618603322111</v>
      </c>
      <c r="X101" s="100">
        <v>5.6313109997965896</v>
      </c>
      <c r="Y101" s="100">
        <v>6703.5126141578594</v>
      </c>
      <c r="Z101" s="100">
        <v>7.721452913550432</v>
      </c>
      <c r="AA101" s="100">
        <v>9191.6175482904328</v>
      </c>
      <c r="AB101" s="100">
        <v>8.1294638348984236</v>
      </c>
      <c r="AC101" s="100">
        <v>9677.3137490630816</v>
      </c>
      <c r="AD101" s="100">
        <v>0</v>
      </c>
      <c r="AE101" s="100">
        <v>0</v>
      </c>
      <c r="AF101" s="100">
        <v>15.346145765527549</v>
      </c>
      <c r="AG101" s="100">
        <v>18268.051919283993</v>
      </c>
      <c r="AH101" s="100">
        <v>6.7408953974597434</v>
      </c>
      <c r="AI101" s="100">
        <v>8024.3618811360775</v>
      </c>
      <c r="AJ101" s="100">
        <v>15.064241824943803</v>
      </c>
      <c r="AK101" s="100">
        <v>17932.4734684131</v>
      </c>
      <c r="AL101" s="100">
        <v>16.576521883754978</v>
      </c>
      <c r="AM101" s="100">
        <v>19732.691650421923</v>
      </c>
      <c r="AN101" s="100">
        <v>13.382522107073399</v>
      </c>
      <c r="AO101" s="100">
        <v>15930.554316260172</v>
      </c>
      <c r="AP101" s="100">
        <v>14.975241940378847</v>
      </c>
      <c r="AQ101" s="100">
        <v>17826.528005826978</v>
      </c>
      <c r="AR101" s="100">
        <v>26.170535072490772</v>
      </c>
      <c r="AS101" s="100">
        <v>31153.40495029301</v>
      </c>
      <c r="AT101" s="100">
        <v>0</v>
      </c>
      <c r="AU101" s="100">
        <v>0</v>
      </c>
      <c r="AV101" s="100">
        <v>57.792931925497363</v>
      </c>
      <c r="AW101" s="100">
        <v>68796.706164112053</v>
      </c>
      <c r="AX101" s="100">
        <v>0</v>
      </c>
      <c r="AY101" s="100">
        <v>0</v>
      </c>
      <c r="AZ101" s="100">
        <v>18.051627831502039</v>
      </c>
      <c r="BA101" s="100">
        <v>21488.657770620026</v>
      </c>
      <c r="BB101" s="100">
        <v>32</v>
      </c>
      <c r="BC101" s="100">
        <v>38092.799999999996</v>
      </c>
      <c r="BD101" s="100">
        <v>33.468489582738833</v>
      </c>
      <c r="BE101" s="100">
        <v>39840.889999292303</v>
      </c>
      <c r="BF101" s="100">
        <v>0</v>
      </c>
      <c r="BG101" s="100">
        <v>0</v>
      </c>
      <c r="BH101" s="100">
        <v>18.430298237043619</v>
      </c>
      <c r="BI101" s="100">
        <v>21939.427021376723</v>
      </c>
      <c r="BJ101" s="100">
        <v>34.652057194322914</v>
      </c>
      <c r="BK101" s="100">
        <v>41249.808884121994</v>
      </c>
      <c r="BL101" s="100">
        <v>15.034427179665272</v>
      </c>
      <c r="BM101" s="100">
        <v>17896.982114673538</v>
      </c>
      <c r="BN101" s="100">
        <v>14.769411529241385</v>
      </c>
      <c r="BO101" s="100">
        <v>17581.507484408943</v>
      </c>
      <c r="BP101" s="100">
        <v>26.183723207479932</v>
      </c>
      <c r="BQ101" s="100">
        <v>31169.10410618411</v>
      </c>
      <c r="BR101" s="100">
        <v>0</v>
      </c>
      <c r="BS101" s="100">
        <v>0</v>
      </c>
      <c r="BT101" s="100">
        <v>58.76741091605124</v>
      </c>
      <c r="BU101" s="100">
        <v>69956.725954467387</v>
      </c>
      <c r="BV101" s="100">
        <v>0</v>
      </c>
      <c r="BW101" s="100">
        <v>0</v>
      </c>
      <c r="BX101" s="100">
        <v>58.441033551049948</v>
      </c>
      <c r="BY101" s="100">
        <v>69568.206339169847</v>
      </c>
      <c r="BZ101" s="100">
        <v>0</v>
      </c>
      <c r="CA101" s="100">
        <v>0</v>
      </c>
      <c r="CB101" s="100">
        <v>54.719500987001709</v>
      </c>
      <c r="CC101" s="100">
        <v>65138.093974926829</v>
      </c>
      <c r="CD101" s="100">
        <v>29.590042877831387</v>
      </c>
      <c r="CE101" s="100">
        <v>35223.987041770481</v>
      </c>
      <c r="CF101" s="100">
        <v>6.4762856019378354</v>
      </c>
      <c r="CG101" s="100">
        <v>7709.3703805467985</v>
      </c>
      <c r="CH101" s="100">
        <v>6.670965175481947</v>
      </c>
      <c r="CI101" s="100">
        <v>7941.1169448937089</v>
      </c>
      <c r="CJ101" s="100">
        <v>6.9423040367862718</v>
      </c>
      <c r="CK101" s="100">
        <v>8264.1187253903772</v>
      </c>
      <c r="CL101" s="100">
        <v>8.2521727229723609</v>
      </c>
      <c r="CM101" s="100">
        <v>9823.3864094262972</v>
      </c>
      <c r="CN101" s="100">
        <v>18.836722662397207</v>
      </c>
      <c r="CO101" s="100">
        <v>22423.234657317633</v>
      </c>
      <c r="CP101" s="100">
        <v>16.56686190596724</v>
      </c>
      <c r="CQ101" s="100">
        <v>19721.192412863402</v>
      </c>
      <c r="CR101" s="100">
        <v>19.06611637051342</v>
      </c>
      <c r="CS101" s="100">
        <v>22696.304927459172</v>
      </c>
      <c r="CT101" s="100">
        <v>0</v>
      </c>
      <c r="CU101" s="100">
        <v>0</v>
      </c>
    </row>
    <row r="102" spans="2:99">
      <c r="C102" s="99" t="s">
        <v>268</v>
      </c>
      <c r="D102" s="100">
        <v>0</v>
      </c>
      <c r="E102" s="100">
        <v>0</v>
      </c>
      <c r="F102" s="100">
        <v>33.280081941446397</v>
      </c>
      <c r="G102" s="100">
        <v>64536.734900852847</v>
      </c>
      <c r="H102" s="100">
        <v>12.589052997393571</v>
      </c>
      <c r="I102" s="100">
        <v>24412.691572545609</v>
      </c>
      <c r="J102" s="100">
        <v>27.971027311005155</v>
      </c>
      <c r="K102" s="100">
        <v>54241.416161501191</v>
      </c>
      <c r="L102" s="100">
        <v>21.275580821561821</v>
      </c>
      <c r="M102" s="100">
        <v>41257.606329172682</v>
      </c>
      <c r="N102" s="100">
        <v>0</v>
      </c>
      <c r="O102" s="100">
        <v>0</v>
      </c>
      <c r="P102" s="100">
        <v>48.48837631014802</v>
      </c>
      <c r="Q102" s="100">
        <v>94028.659340639031</v>
      </c>
      <c r="R102" s="100">
        <v>0</v>
      </c>
      <c r="S102" s="100">
        <v>0</v>
      </c>
      <c r="T102" s="100">
        <v>10.768460238878706</v>
      </c>
      <c r="U102" s="100">
        <v>20882.198095233587</v>
      </c>
      <c r="V102" s="100">
        <v>7.7106491456568396</v>
      </c>
      <c r="W102" s="100">
        <v>14952.490823257742</v>
      </c>
      <c r="X102" s="100">
        <v>6.1005869164463062</v>
      </c>
      <c r="Y102" s="100">
        <v>11830.258148372675</v>
      </c>
      <c r="Z102" s="100">
        <v>8.2729852645183186</v>
      </c>
      <c r="AA102" s="100">
        <v>16042.973024953923</v>
      </c>
      <c r="AB102" s="100">
        <v>8.5359370266433441</v>
      </c>
      <c r="AC102" s="100">
        <v>16552.889082066773</v>
      </c>
      <c r="AD102" s="100">
        <v>0</v>
      </c>
      <c r="AE102" s="100">
        <v>0</v>
      </c>
      <c r="AF102" s="100">
        <v>14.678922036591571</v>
      </c>
      <c r="AG102" s="100">
        <v>28465.365613358372</v>
      </c>
      <c r="AH102" s="100">
        <v>6.3443721387856415</v>
      </c>
      <c r="AI102" s="100">
        <v>12303.006451533114</v>
      </c>
      <c r="AJ102" s="100">
        <v>14.562100430779012</v>
      </c>
      <c r="AK102" s="100">
        <v>28238.825155366656</v>
      </c>
      <c r="AL102" s="100">
        <v>14.026287747792672</v>
      </c>
      <c r="AM102" s="100">
        <v>27199.777200519547</v>
      </c>
      <c r="AN102" s="100">
        <v>12.77422564766097</v>
      </c>
      <c r="AO102" s="100">
        <v>24771.778375944152</v>
      </c>
      <c r="AP102" s="100">
        <v>15.856138525107015</v>
      </c>
      <c r="AQ102" s="100">
        <v>30748.223827887523</v>
      </c>
      <c r="AR102" s="100">
        <v>26.567058331164873</v>
      </c>
      <c r="AS102" s="100">
        <v>51518.83951579492</v>
      </c>
      <c r="AT102" s="100">
        <v>0</v>
      </c>
      <c r="AU102" s="100">
        <v>0</v>
      </c>
      <c r="AV102" s="100">
        <v>53.874767049192464</v>
      </c>
      <c r="AW102" s="100">
        <v>104473.94826179402</v>
      </c>
      <c r="AX102" s="100">
        <v>0</v>
      </c>
      <c r="AY102" s="100">
        <v>0</v>
      </c>
      <c r="AZ102" s="100">
        <v>17.020106241130495</v>
      </c>
      <c r="BA102" s="100">
        <v>33005.390022800253</v>
      </c>
      <c r="BB102" s="100">
        <v>28</v>
      </c>
      <c r="BC102" s="100">
        <v>54297.599999999991</v>
      </c>
      <c r="BD102" s="100">
        <v>28.262280092090567</v>
      </c>
      <c r="BE102" s="100">
        <v>54806.21355458202</v>
      </c>
      <c r="BF102" s="100">
        <v>0</v>
      </c>
      <c r="BG102" s="100">
        <v>0</v>
      </c>
      <c r="BH102" s="100">
        <v>14.88601011453523</v>
      </c>
      <c r="BI102" s="100">
        <v>28866.950814106716</v>
      </c>
      <c r="BJ102" s="100">
        <v>33.715515107989859</v>
      </c>
      <c r="BK102" s="100">
        <v>65381.126897413931</v>
      </c>
      <c r="BL102" s="100">
        <v>13.667661072422973</v>
      </c>
      <c r="BM102" s="100">
        <v>26504.328351642627</v>
      </c>
      <c r="BN102" s="100">
        <v>13.340113639314797</v>
      </c>
      <c r="BO102" s="100">
        <v>25869.148369359253</v>
      </c>
      <c r="BP102" s="100">
        <v>25.213955681276971</v>
      </c>
      <c r="BQ102" s="100">
        <v>48894.9028571323</v>
      </c>
      <c r="BR102" s="100">
        <v>0</v>
      </c>
      <c r="BS102" s="100">
        <v>0</v>
      </c>
      <c r="BT102" s="100">
        <v>54.246840845585751</v>
      </c>
      <c r="BU102" s="100">
        <v>105195.47376775988</v>
      </c>
      <c r="BV102" s="100">
        <v>0</v>
      </c>
      <c r="BW102" s="100">
        <v>0</v>
      </c>
      <c r="BX102" s="100">
        <v>51.84285234367335</v>
      </c>
      <c r="BY102" s="100">
        <v>100533.65926485135</v>
      </c>
      <c r="BZ102" s="100">
        <v>0</v>
      </c>
      <c r="CA102" s="100">
        <v>0</v>
      </c>
      <c r="CB102" s="100">
        <v>57.846329614830381</v>
      </c>
      <c r="CC102" s="100">
        <v>112175.60238907907</v>
      </c>
      <c r="CD102" s="100">
        <v>25.53661234662161</v>
      </c>
      <c r="CE102" s="100">
        <v>49520.59866256862</v>
      </c>
      <c r="CF102" s="100">
        <v>6.4762856019378354</v>
      </c>
      <c r="CG102" s="100">
        <v>12558.813039277849</v>
      </c>
      <c r="CH102" s="100">
        <v>6.2540298520143258</v>
      </c>
      <c r="CI102" s="100">
        <v>12127.81468902618</v>
      </c>
      <c r="CJ102" s="100">
        <v>6.4082806493411741</v>
      </c>
      <c r="CK102" s="100">
        <v>12426.937835202403</v>
      </c>
      <c r="CL102" s="100">
        <v>8.2521727229723609</v>
      </c>
      <c r="CM102" s="100">
        <v>16002.613344388001</v>
      </c>
      <c r="CN102" s="100">
        <v>18.248075079197292</v>
      </c>
      <c r="CO102" s="100">
        <v>35386.667193579386</v>
      </c>
      <c r="CP102" s="100">
        <v>13.916164001012481</v>
      </c>
      <c r="CQ102" s="100">
        <v>26986.225230763401</v>
      </c>
      <c r="CR102" s="100">
        <v>17.910594166239882</v>
      </c>
      <c r="CS102" s="100">
        <v>34732.224207172374</v>
      </c>
      <c r="CT102" s="100">
        <v>0</v>
      </c>
      <c r="CU102" s="100">
        <v>0</v>
      </c>
    </row>
    <row r="103" spans="2:99">
      <c r="C103" s="99" t="s">
        <v>269</v>
      </c>
      <c r="D103" s="100">
        <v>0</v>
      </c>
      <c r="E103" s="100">
        <v>0</v>
      </c>
      <c r="F103" s="100">
        <v>39.22295371670468</v>
      </c>
      <c r="G103" s="100">
        <v>79544.150137477089</v>
      </c>
      <c r="H103" s="100">
        <v>12.589052997393571</v>
      </c>
      <c r="I103" s="100">
        <v>25530.599478714161</v>
      </c>
      <c r="J103" s="100">
        <v>27.335322144845946</v>
      </c>
      <c r="K103" s="100">
        <v>55436.033309747581</v>
      </c>
      <c r="L103" s="100">
        <v>21.579517690441275</v>
      </c>
      <c r="M103" s="100">
        <v>43763.261876214907</v>
      </c>
      <c r="N103" s="100">
        <v>0</v>
      </c>
      <c r="O103" s="100">
        <v>0</v>
      </c>
      <c r="P103" s="100">
        <v>56.246516519771703</v>
      </c>
      <c r="Q103" s="100">
        <v>114067.93550209701</v>
      </c>
      <c r="R103" s="100">
        <v>0</v>
      </c>
      <c r="S103" s="100">
        <v>0</v>
      </c>
      <c r="T103" s="100">
        <v>9.9401171435803448</v>
      </c>
      <c r="U103" s="100">
        <v>20158.557567180938</v>
      </c>
      <c r="V103" s="100">
        <v>8.1390185426377748</v>
      </c>
      <c r="W103" s="100">
        <v>16505.929604469406</v>
      </c>
      <c r="X103" s="100">
        <v>5.6313109997965896</v>
      </c>
      <c r="Y103" s="100">
        <v>11420.298707587484</v>
      </c>
      <c r="Z103" s="100">
        <v>8.2729852645183186</v>
      </c>
      <c r="AA103" s="100">
        <v>16777.61411644315</v>
      </c>
      <c r="AB103" s="100">
        <v>8.5359370266433441</v>
      </c>
      <c r="AC103" s="100">
        <v>17310.880290032703</v>
      </c>
      <c r="AD103" s="100">
        <v>0</v>
      </c>
      <c r="AE103" s="100">
        <v>0</v>
      </c>
      <c r="AF103" s="100">
        <v>14.678922036591571</v>
      </c>
      <c r="AG103" s="100">
        <v>29768.853890207705</v>
      </c>
      <c r="AH103" s="100">
        <v>6.3443721387856415</v>
      </c>
      <c r="AI103" s="100">
        <v>12866.386697457281</v>
      </c>
      <c r="AJ103" s="100">
        <v>13.557817642449425</v>
      </c>
      <c r="AK103" s="100">
        <v>27495.254178887433</v>
      </c>
      <c r="AL103" s="100">
        <v>14.663846281783249</v>
      </c>
      <c r="AM103" s="100">
        <v>29738.280259456427</v>
      </c>
      <c r="AN103" s="100">
        <v>13.990818566485826</v>
      </c>
      <c r="AO103" s="100">
        <v>28373.380052833254</v>
      </c>
      <c r="AP103" s="100">
        <v>13.653897063286594</v>
      </c>
      <c r="AQ103" s="100">
        <v>27690.103244345213</v>
      </c>
      <c r="AR103" s="100">
        <v>24.584442037794361</v>
      </c>
      <c r="AS103" s="100">
        <v>49857.248452646963</v>
      </c>
      <c r="AT103" s="100">
        <v>0</v>
      </c>
      <c r="AU103" s="100">
        <v>0</v>
      </c>
      <c r="AV103" s="100">
        <v>48.977060953811332</v>
      </c>
      <c r="AW103" s="100">
        <v>99325.479614329379</v>
      </c>
      <c r="AX103" s="100">
        <v>0</v>
      </c>
      <c r="AY103" s="100">
        <v>0</v>
      </c>
      <c r="AZ103" s="100">
        <v>15.472823855573177</v>
      </c>
      <c r="BA103" s="100">
        <v>31378.886779102402</v>
      </c>
      <c r="BB103" s="100">
        <v>27</v>
      </c>
      <c r="BC103" s="100">
        <v>54756</v>
      </c>
      <c r="BD103" s="100">
        <v>31.981001156839326</v>
      </c>
      <c r="BE103" s="100">
        <v>64857.470346070157</v>
      </c>
      <c r="BF103" s="100">
        <v>0</v>
      </c>
      <c r="BG103" s="100">
        <v>0</v>
      </c>
      <c r="BH103" s="100">
        <v>14.531581302284394</v>
      </c>
      <c r="BI103" s="100">
        <v>29470.046881032751</v>
      </c>
      <c r="BJ103" s="100">
        <v>31.842430935323755</v>
      </c>
      <c r="BK103" s="100">
        <v>64576.449936836572</v>
      </c>
      <c r="BL103" s="100">
        <v>15.034427179665272</v>
      </c>
      <c r="BM103" s="100">
        <v>30489.81832036117</v>
      </c>
      <c r="BN103" s="100">
        <v>14.769411529241385</v>
      </c>
      <c r="BO103" s="100">
        <v>29952.366581301529</v>
      </c>
      <c r="BP103" s="100">
        <v>25.698839444378454</v>
      </c>
      <c r="BQ103" s="100">
        <v>52117.246393199501</v>
      </c>
      <c r="BR103" s="100">
        <v>0</v>
      </c>
      <c r="BS103" s="100">
        <v>0</v>
      </c>
      <c r="BT103" s="100">
        <v>52.739984155430591</v>
      </c>
      <c r="BU103" s="100">
        <v>106956.68786721324</v>
      </c>
      <c r="BV103" s="100">
        <v>0</v>
      </c>
      <c r="BW103" s="100">
        <v>0</v>
      </c>
      <c r="BX103" s="100">
        <v>58.441033551049948</v>
      </c>
      <c r="BY103" s="100">
        <v>118518.4160415293</v>
      </c>
      <c r="BZ103" s="100">
        <v>0</v>
      </c>
      <c r="CA103" s="100">
        <v>0</v>
      </c>
      <c r="CB103" s="100">
        <v>46.902429417430042</v>
      </c>
      <c r="CC103" s="100">
        <v>95118.12685854813</v>
      </c>
      <c r="CD103" s="100">
        <v>23.915240134137697</v>
      </c>
      <c r="CE103" s="100">
        <v>48500.106992031251</v>
      </c>
      <c r="CF103" s="100">
        <v>5.6127808550127911</v>
      </c>
      <c r="CG103" s="100">
        <v>11382.71957396594</v>
      </c>
      <c r="CH103" s="100">
        <v>5.8370945285467037</v>
      </c>
      <c r="CI103" s="100">
        <v>11837.627703892715</v>
      </c>
      <c r="CJ103" s="100">
        <v>6.4082806493411741</v>
      </c>
      <c r="CK103" s="100">
        <v>12995.9931568639</v>
      </c>
      <c r="CL103" s="100">
        <v>8.2521727229723609</v>
      </c>
      <c r="CM103" s="100">
        <v>16735.406282187949</v>
      </c>
      <c r="CN103" s="100">
        <v>15.304837163197728</v>
      </c>
      <c r="CO103" s="100">
        <v>31038.209766964992</v>
      </c>
      <c r="CP103" s="100">
        <v>15.241512953489861</v>
      </c>
      <c r="CQ103" s="100">
        <v>30909.78826967744</v>
      </c>
      <c r="CR103" s="100">
        <v>18.488355268376651</v>
      </c>
      <c r="CS103" s="100">
        <v>37494.384484267852</v>
      </c>
      <c r="CT103" s="100">
        <v>0</v>
      </c>
      <c r="CU103" s="100">
        <v>0</v>
      </c>
    </row>
    <row r="104" spans="2:99">
      <c r="C104" s="99" t="s">
        <v>270</v>
      </c>
      <c r="D104" s="100">
        <v>0</v>
      </c>
      <c r="E104" s="100">
        <v>0</v>
      </c>
      <c r="F104" s="100">
        <v>35.062943474023882</v>
      </c>
      <c r="G104" s="100">
        <v>72664.444055567103</v>
      </c>
      <c r="H104" s="100">
        <v>11.390095569070374</v>
      </c>
      <c r="I104" s="100">
        <v>23604.834057341443</v>
      </c>
      <c r="J104" s="100">
        <v>28.606732477164364</v>
      </c>
      <c r="K104" s="100">
        <v>59284.592385675431</v>
      </c>
      <c r="L104" s="100">
        <v>21.883454559320732</v>
      </c>
      <c r="M104" s="100">
        <v>45351.271228736288</v>
      </c>
      <c r="N104" s="100">
        <v>0</v>
      </c>
      <c r="O104" s="100">
        <v>0</v>
      </c>
      <c r="P104" s="100">
        <v>48.48837631014802</v>
      </c>
      <c r="Q104" s="100">
        <v>100487.31106515076</v>
      </c>
      <c r="R104" s="100">
        <v>0</v>
      </c>
      <c r="S104" s="100">
        <v>0</v>
      </c>
      <c r="T104" s="100">
        <v>12.425146429475429</v>
      </c>
      <c r="U104" s="100">
        <v>25749.87346044488</v>
      </c>
      <c r="V104" s="100">
        <v>8.1390185426377748</v>
      </c>
      <c r="W104" s="100">
        <v>16867.302027762526</v>
      </c>
      <c r="X104" s="100">
        <v>5.1620350831468746</v>
      </c>
      <c r="Y104" s="100">
        <v>10697.801506313583</v>
      </c>
      <c r="Z104" s="100">
        <v>8.2729852645183186</v>
      </c>
      <c r="AA104" s="100">
        <v>17144.934662187763</v>
      </c>
      <c r="AB104" s="100">
        <v>8.9424102183882646</v>
      </c>
      <c r="AC104" s="100">
        <v>18532.25093658784</v>
      </c>
      <c r="AD104" s="100">
        <v>0</v>
      </c>
      <c r="AE104" s="100">
        <v>0</v>
      </c>
      <c r="AF104" s="100">
        <v>14.011698307655589</v>
      </c>
      <c r="AG104" s="100">
        <v>29037.843572785445</v>
      </c>
      <c r="AH104" s="100">
        <v>6.3443721387856415</v>
      </c>
      <c r="AI104" s="100">
        <v>13148.076820419365</v>
      </c>
      <c r="AJ104" s="100">
        <v>13.05567624828463</v>
      </c>
      <c r="AK104" s="100">
        <v>27056.583456945067</v>
      </c>
      <c r="AL104" s="100">
        <v>14.026287747792672</v>
      </c>
      <c r="AM104" s="100">
        <v>29068.078728525536</v>
      </c>
      <c r="AN104" s="100">
        <v>12.165929188248544</v>
      </c>
      <c r="AO104" s="100">
        <v>25212.671649726282</v>
      </c>
      <c r="AP104" s="100">
        <v>13.653897063286594</v>
      </c>
      <c r="AQ104" s="100">
        <v>28296.336273955138</v>
      </c>
      <c r="AR104" s="100">
        <v>24.584442037794361</v>
      </c>
      <c r="AS104" s="100">
        <v>50948.797679125033</v>
      </c>
      <c r="AT104" s="100">
        <v>0</v>
      </c>
      <c r="AU104" s="100">
        <v>0</v>
      </c>
      <c r="AV104" s="100">
        <v>44.079354858430193</v>
      </c>
      <c r="AW104" s="100">
        <v>91350.05500861074</v>
      </c>
      <c r="AX104" s="100">
        <v>0</v>
      </c>
      <c r="AY104" s="100">
        <v>0</v>
      </c>
      <c r="AZ104" s="100">
        <v>15.98858465075895</v>
      </c>
      <c r="BA104" s="100">
        <v>33134.742830232848</v>
      </c>
      <c r="BB104" s="100">
        <v>28</v>
      </c>
      <c r="BC104" s="100">
        <v>58027.200000000004</v>
      </c>
      <c r="BD104" s="100">
        <v>31.981001156839326</v>
      </c>
      <c r="BE104" s="100">
        <v>66277.426797433829</v>
      </c>
      <c r="BF104" s="100">
        <v>0</v>
      </c>
      <c r="BG104" s="100">
        <v>0</v>
      </c>
      <c r="BH104" s="100">
        <v>15.594867739036911</v>
      </c>
      <c r="BI104" s="100">
        <v>32318.803902380096</v>
      </c>
      <c r="BJ104" s="100">
        <v>33.715515107989859</v>
      </c>
      <c r="BK104" s="100">
        <v>69872.033509798188</v>
      </c>
      <c r="BL104" s="100">
        <v>14.123249774837074</v>
      </c>
      <c r="BM104" s="100">
        <v>29269.022833372353</v>
      </c>
      <c r="BN104" s="100">
        <v>14.292978899265854</v>
      </c>
      <c r="BO104" s="100">
        <v>29620.769470838557</v>
      </c>
      <c r="BP104" s="100">
        <v>24.729071918175489</v>
      </c>
      <c r="BQ104" s="100">
        <v>51248.528643226884</v>
      </c>
      <c r="BR104" s="100">
        <v>0</v>
      </c>
      <c r="BS104" s="100">
        <v>0</v>
      </c>
      <c r="BT104" s="100">
        <v>58.76741091605124</v>
      </c>
      <c r="BU104" s="100">
        <v>121789.58238242459</v>
      </c>
      <c r="BV104" s="100">
        <v>0</v>
      </c>
      <c r="BW104" s="100">
        <v>0</v>
      </c>
      <c r="BX104" s="100">
        <v>50.900255028333831</v>
      </c>
      <c r="BY104" s="100">
        <v>105485.68852071904</v>
      </c>
      <c r="BZ104" s="100">
        <v>0</v>
      </c>
      <c r="CA104" s="100">
        <v>0</v>
      </c>
      <c r="CB104" s="100">
        <v>56.282915300916052</v>
      </c>
      <c r="CC104" s="100">
        <v>116640.71366961843</v>
      </c>
      <c r="CD104" s="100">
        <v>23.509897081016717</v>
      </c>
      <c r="CE104" s="100">
        <v>48721.910710699049</v>
      </c>
      <c r="CF104" s="100">
        <v>6.0445332284753128</v>
      </c>
      <c r="CG104" s="100">
        <v>12526.690662692239</v>
      </c>
      <c r="CH104" s="100">
        <v>5.4201592050790817</v>
      </c>
      <c r="CI104" s="100">
        <v>11232.737936605889</v>
      </c>
      <c r="CJ104" s="100">
        <v>6.4082806493411741</v>
      </c>
      <c r="CK104" s="100">
        <v>13280.520817694651</v>
      </c>
      <c r="CL104" s="100">
        <v>8.2521727229723609</v>
      </c>
      <c r="CM104" s="100">
        <v>17101.802751087922</v>
      </c>
      <c r="CN104" s="100">
        <v>15.893484746397643</v>
      </c>
      <c r="CO104" s="100">
        <v>32937.657788434481</v>
      </c>
      <c r="CP104" s="100">
        <v>15.241512953489861</v>
      </c>
      <c r="CQ104" s="100">
        <v>31586.51144481239</v>
      </c>
      <c r="CR104" s="100">
        <v>17.332833064103109</v>
      </c>
      <c r="CS104" s="100">
        <v>35920.563242047283</v>
      </c>
      <c r="CT104" s="100">
        <v>0</v>
      </c>
      <c r="CU104" s="100">
        <v>0</v>
      </c>
    </row>
    <row r="105" spans="2:99">
      <c r="C105" s="99" t="s">
        <v>271</v>
      </c>
      <c r="D105" s="100">
        <v>0</v>
      </c>
      <c r="E105" s="100">
        <v>0</v>
      </c>
      <c r="F105" s="100">
        <v>38.034379361653023</v>
      </c>
      <c r="G105" s="100">
        <v>75992.689964582736</v>
      </c>
      <c r="H105" s="100">
        <v>11.989574283231972</v>
      </c>
      <c r="I105" s="100">
        <v>23955.169417897479</v>
      </c>
      <c r="J105" s="100">
        <v>29.242437643323569</v>
      </c>
      <c r="K105" s="100">
        <v>58426.390411360495</v>
      </c>
      <c r="L105" s="100">
        <v>19.451959608285094</v>
      </c>
      <c r="M105" s="100">
        <v>38865.015297353617</v>
      </c>
      <c r="N105" s="100">
        <v>0</v>
      </c>
      <c r="O105" s="100">
        <v>0</v>
      </c>
      <c r="P105" s="100">
        <v>52.367446414959865</v>
      </c>
      <c r="Q105" s="100">
        <v>104630.15793708981</v>
      </c>
      <c r="R105" s="100">
        <v>0</v>
      </c>
      <c r="S105" s="100">
        <v>0</v>
      </c>
      <c r="T105" s="100">
        <v>10.768460238878706</v>
      </c>
      <c r="U105" s="100">
        <v>21515.383557279656</v>
      </c>
      <c r="V105" s="100">
        <v>7.7106491456568396</v>
      </c>
      <c r="W105" s="100">
        <v>15405.876993022366</v>
      </c>
      <c r="X105" s="100">
        <v>5.6313109997965896</v>
      </c>
      <c r="Y105" s="100">
        <v>11251.359377593586</v>
      </c>
      <c r="Z105" s="100">
        <v>7.721452913550432</v>
      </c>
      <c r="AA105" s="100">
        <v>15427.462921273764</v>
      </c>
      <c r="AB105" s="100">
        <v>7.7229906431535023</v>
      </c>
      <c r="AC105" s="100">
        <v>15430.535305020698</v>
      </c>
      <c r="AD105" s="100">
        <v>0</v>
      </c>
      <c r="AE105" s="100">
        <v>0</v>
      </c>
      <c r="AF105" s="100">
        <v>14.011698307655589</v>
      </c>
      <c r="AG105" s="100">
        <v>27995.373218695866</v>
      </c>
      <c r="AH105" s="100">
        <v>6.3443721387856415</v>
      </c>
      <c r="AI105" s="100">
        <v>12676.055533293711</v>
      </c>
      <c r="AJ105" s="100">
        <v>13.05567624828463</v>
      </c>
      <c r="AK105" s="100">
        <v>26085.24114407269</v>
      </c>
      <c r="AL105" s="100">
        <v>15.938963349764402</v>
      </c>
      <c r="AM105" s="100">
        <v>31846.048772829276</v>
      </c>
      <c r="AN105" s="100">
        <v>13.382522107073399</v>
      </c>
      <c r="AO105" s="100">
        <v>26738.279169932652</v>
      </c>
      <c r="AP105" s="100">
        <v>14.534793648014764</v>
      </c>
      <c r="AQ105" s="100">
        <v>29040.5177087335</v>
      </c>
      <c r="AR105" s="100">
        <v>24.980965296468465</v>
      </c>
      <c r="AS105" s="100">
        <v>49911.968662343992</v>
      </c>
      <c r="AT105" s="100">
        <v>0</v>
      </c>
      <c r="AU105" s="100">
        <v>0</v>
      </c>
      <c r="AV105" s="100">
        <v>44.079354858430193</v>
      </c>
      <c r="AW105" s="100">
        <v>88070.551007143527</v>
      </c>
      <c r="AX105" s="100">
        <v>0</v>
      </c>
      <c r="AY105" s="100">
        <v>0</v>
      </c>
      <c r="AZ105" s="100">
        <v>14.441302265201632</v>
      </c>
      <c r="BA105" s="100">
        <v>28853.721925872858</v>
      </c>
      <c r="BB105" s="100">
        <v>28</v>
      </c>
      <c r="BC105" s="100">
        <v>55944</v>
      </c>
      <c r="BD105" s="100">
        <v>27.518535879140817</v>
      </c>
      <c r="BE105" s="100">
        <v>54982.034686523351</v>
      </c>
      <c r="BF105" s="100">
        <v>0</v>
      </c>
      <c r="BG105" s="100">
        <v>0</v>
      </c>
      <c r="BH105" s="100">
        <v>15.240438926786069</v>
      </c>
      <c r="BI105" s="100">
        <v>30450.396975718566</v>
      </c>
      <c r="BJ105" s="100">
        <v>32.77897302165681</v>
      </c>
      <c r="BK105" s="100">
        <v>65492.388097270305</v>
      </c>
      <c r="BL105" s="100">
        <v>13.212072370008874</v>
      </c>
      <c r="BM105" s="100">
        <v>26397.720595277729</v>
      </c>
      <c r="BN105" s="100">
        <v>14.769411529241385</v>
      </c>
      <c r="BO105" s="100">
        <v>29509.284235424286</v>
      </c>
      <c r="BP105" s="100">
        <v>21.819769339566609</v>
      </c>
      <c r="BQ105" s="100">
        <v>43595.899140454087</v>
      </c>
      <c r="BR105" s="100">
        <v>0</v>
      </c>
      <c r="BS105" s="100">
        <v>0</v>
      </c>
      <c r="BT105" s="100">
        <v>56.507125880818492</v>
      </c>
      <c r="BU105" s="100">
        <v>112901.23750987535</v>
      </c>
      <c r="BV105" s="100">
        <v>0</v>
      </c>
      <c r="BW105" s="100">
        <v>0</v>
      </c>
      <c r="BX105" s="100">
        <v>57.498436235710436</v>
      </c>
      <c r="BY105" s="100">
        <v>114881.87559894945</v>
      </c>
      <c r="BZ105" s="100">
        <v>0</v>
      </c>
      <c r="CA105" s="100">
        <v>0</v>
      </c>
      <c r="CB105" s="100">
        <v>55.501208143958891</v>
      </c>
      <c r="CC105" s="100">
        <v>110891.41387162986</v>
      </c>
      <c r="CD105" s="100">
        <v>25.53661234662161</v>
      </c>
      <c r="CE105" s="100">
        <v>51022.151468549979</v>
      </c>
      <c r="CF105" s="100">
        <v>6.4762856019378354</v>
      </c>
      <c r="CG105" s="100">
        <v>12939.618632671794</v>
      </c>
      <c r="CH105" s="100">
        <v>5.8370945285467037</v>
      </c>
      <c r="CI105" s="100">
        <v>11662.514868036315</v>
      </c>
      <c r="CJ105" s="100">
        <v>6.4082806493411741</v>
      </c>
      <c r="CK105" s="100">
        <v>12803.744737383666</v>
      </c>
      <c r="CL105" s="100">
        <v>7.7020278747742035</v>
      </c>
      <c r="CM105" s="100">
        <v>15388.651693798858</v>
      </c>
      <c r="CN105" s="100">
        <v>15.304837163197728</v>
      </c>
      <c r="CO105" s="100">
        <v>30579.064652069061</v>
      </c>
      <c r="CP105" s="100">
        <v>15.90418742972855</v>
      </c>
      <c r="CQ105" s="100">
        <v>31776.566484597643</v>
      </c>
      <c r="CR105" s="100">
        <v>17.910594166239882</v>
      </c>
      <c r="CS105" s="100">
        <v>35785.367144147283</v>
      </c>
      <c r="CT105" s="100">
        <v>0</v>
      </c>
      <c r="CU105" s="100">
        <v>0</v>
      </c>
    </row>
    <row r="107" spans="2:99">
      <c r="B107" s="104" t="s">
        <v>276</v>
      </c>
    </row>
    <row r="108" spans="2:99">
      <c r="C108" s="99" t="s">
        <v>277</v>
      </c>
      <c r="D108" s="99" t="s">
        <v>92</v>
      </c>
      <c r="E108" s="99" t="s">
        <v>93</v>
      </c>
      <c r="F108" s="99" t="s">
        <v>94</v>
      </c>
      <c r="G108" s="99" t="s">
        <v>95</v>
      </c>
      <c r="H108" s="99" t="s">
        <v>96</v>
      </c>
      <c r="I108" s="99" t="s">
        <v>97</v>
      </c>
      <c r="J108" s="99" t="s">
        <v>98</v>
      </c>
      <c r="K108" s="99" t="s">
        <v>99</v>
      </c>
      <c r="L108" s="99" t="s">
        <v>100</v>
      </c>
      <c r="M108" s="99" t="s">
        <v>101</v>
      </c>
      <c r="N108" s="99" t="s">
        <v>102</v>
      </c>
      <c r="O108" s="99" t="s">
        <v>103</v>
      </c>
    </row>
    <row r="109" spans="2:99">
      <c r="C109" s="99" t="s">
        <v>126</v>
      </c>
      <c r="D109" s="100">
        <f>SUM(D$6:D$19)+SUM(F$6:F$19)+SUM(H$6:H$19)+SUM(J$6:J$19)</f>
        <v>680</v>
      </c>
      <c r="E109" s="100">
        <f>SUM(L$6:L$19)+SUM(N$6:N$19)+SUM(P$6:P$19)+SUM(R$6:R$19)</f>
        <v>1034</v>
      </c>
      <c r="F109" s="100">
        <f>SUM(T$6:T$19)+SUM(V$6:V$19)+SUM(X$6:X$19)+SUM(Z$6:Z$19)</f>
        <v>1862</v>
      </c>
      <c r="G109" s="100">
        <f>SUM(AB$6:AB$19)+SUM(AD$6:AD$19)+SUM(AF$6:AF$19)+SUM(AH$6:AH$19)</f>
        <v>494</v>
      </c>
      <c r="H109" s="100">
        <f>SUM(AJ$6:AJ$19)+SUM(AL$6:AL$19)+SUM(AN$6:AN$19)+SUM(AP$6:AP$19)</f>
        <v>676</v>
      </c>
      <c r="I109" s="100">
        <f>SUM(AR$6:AR$19)+SUM(AT$6:AT$19)+SUM(AV$6:AV$19)+SUM(AX$6:AX$19)</f>
        <v>836</v>
      </c>
      <c r="J109" s="100">
        <f>SUM(AZ$6:AZ$19)+SUM(BB$6:BB$19)+SUM(BD$6:BD$19)+SUM(BF$6:BF$19)</f>
        <v>2056</v>
      </c>
      <c r="K109" s="100">
        <f>SUM(BH$6:BH$19)+SUM(BJ$6:BJ$19)+SUM(BL$6:BL$19)+SUM(BN$6:BN$19)</f>
        <v>588</v>
      </c>
      <c r="L109" s="100">
        <f>SUM(BP$6:BP$19)+SUM(BR$6:BR$19)+SUM(BT$6:BT$19)+SUM(BV$6:BV$19)</f>
        <v>684</v>
      </c>
      <c r="M109" s="100">
        <f>SUM(BX$6:BX$19)+SUM(BZ$6:BZ$19)+SUM(CB$6:CB$19)+SUM(CD$6:CD$19)</f>
        <v>1967</v>
      </c>
      <c r="N109" s="100">
        <f>SUM(CF$6:CF$19)+SUM(CH$6:CH$19)+SUM(CJ$6:CJ$19)+SUM(CL$6:CL$19)</f>
        <v>2520</v>
      </c>
      <c r="O109" s="100">
        <f>SUM(CN$6:CN$19)+SUM(CP$6:CP$19)+SUM(CR$6:CR$19)+SUM(CT$6:CT$19)</f>
        <v>736</v>
      </c>
    </row>
    <row r="110" spans="2:99">
      <c r="C110" s="99" t="s">
        <v>127</v>
      </c>
      <c r="D110" s="100">
        <f>SUM(D$20:D$36)+SUM(F$20:F$36)+SUM(H$20:H$36)+SUM(J$20:J$36)</f>
        <v>1117</v>
      </c>
      <c r="E110" s="100">
        <f>SUM(L$20:L$36)+SUM(N$20:N$36)+SUM(P$20:P$36)+SUM(R$20:R$36)</f>
        <v>2900</v>
      </c>
      <c r="F110" s="100">
        <f>SUM(T$20:T$36)+SUM(V$20:V$36)+SUM(X$20:X$36)+SUM(Z$20:Z$36)</f>
        <v>2670</v>
      </c>
      <c r="G110" s="100">
        <f>SUM(AB$20:AB$36)+SUM(AD$20:AD$36)+SUM(AF$20:AF$36)+SUM(AH$20:AH$36)</f>
        <v>1086</v>
      </c>
      <c r="H110" s="100">
        <f>SUM(AJ$20:AJ$36)+SUM(AL$20:AL$36)+SUM(AN$20:AN$36)+SUM(AP$20:AP$36)</f>
        <v>1400</v>
      </c>
      <c r="I110" s="100">
        <f>SUM(AR$20:AR$36)+SUM(AT$20:AT$36)+SUM(AV$20:AV$36)+SUM(AX$20:AX$36)</f>
        <v>1273</v>
      </c>
      <c r="J110" s="100">
        <f>SUM(AZ$20:AZ$36)+SUM(BB$20:BB$36)+SUM(BD$20:BD$36)+SUM(BF$20:BF$36)</f>
        <v>2596</v>
      </c>
      <c r="K110" s="100">
        <f>SUM(BH$20:BH$36)+SUM(BJ$20:BJ$36)+SUM(BL$20:BL$36)+SUM(BN$20:BN$36)</f>
        <v>1316</v>
      </c>
      <c r="L110" s="100">
        <f>SUM(BP$20:BP$36)+SUM(BR$20:BR$36)+SUM(BT$20:BT$36)+SUM(BV$20:BV$36)</f>
        <v>5231</v>
      </c>
      <c r="M110" s="100">
        <f>SUM(BX$20:BX$36)+SUM(BZ$20:BZ$36)+SUM(CB$20:CB$36)+SUM(CD$20:CD$36)</f>
        <v>1663</v>
      </c>
      <c r="N110" s="100">
        <f>SUM(CF$20:CF$36)+SUM(CH$20:CH$36)+SUM(CJ$20:CJ$36)+SUM(CL$20:CL$36)</f>
        <v>1401</v>
      </c>
      <c r="O110" s="100">
        <f>SUM(CN$20:CN$36)+SUM(CP$20:CP$36)+SUM(CR$20:CR$36)+SUM(CT$20:CT$36)</f>
        <v>3984</v>
      </c>
    </row>
    <row r="111" spans="2:99">
      <c r="C111" s="99" t="s">
        <v>128</v>
      </c>
      <c r="D111" s="100">
        <f>SUM(D$37:D$48)+SUM(F$37:F$48)+SUM(H$37:H$48)+SUM(J$37:J$48)</f>
        <v>5225</v>
      </c>
      <c r="E111" s="100">
        <f>SUM(L$37:L$48)+SUM(N$37:N$48)+SUM(P$37:P$48)+SUM(R$37:R$48)</f>
        <v>3881</v>
      </c>
      <c r="F111" s="100">
        <f>SUM(T$37:T$48)+SUM(V$37:V$48)+SUM(X$37:X$48)+SUM(Z$37:Z$48)</f>
        <v>464</v>
      </c>
      <c r="G111" s="100">
        <f>SUM(AB$37:AB$48)+SUM(AD$37:AD$48)+SUM(AF$37:AF$48)+SUM(AH$37:AH$48)</f>
        <v>1762</v>
      </c>
      <c r="H111" s="100">
        <f>SUM(AJ$37:AJ$48)+SUM(AL$37:AL$48)+SUM(AN$37:AN$48)+SUM(AP$37:AP$48)</f>
        <v>4089</v>
      </c>
      <c r="I111" s="100">
        <f>SUM(AR$37:AR$48)+SUM(AT$37:AT$48)+SUM(AV$37:AV$48)+SUM(AX$37:AX$48)</f>
        <v>2884</v>
      </c>
      <c r="J111" s="100">
        <f>SUM(AZ$37:AZ$48)+SUM(BB$37:BB$48)+SUM(BD$37:BD$48)+SUM(BF$37:BF$48)</f>
        <v>3302</v>
      </c>
      <c r="K111" s="100">
        <f>SUM(BH$37:BH$48)+SUM(BJ$37:BJ$48)+SUM(BL$37:BL$48)+SUM(BN$37:BN$48)</f>
        <v>2856</v>
      </c>
      <c r="L111" s="100">
        <f>SUM(BP$37:BP$48)+SUM(BR$37:BR$48)+SUM(BT$37:BT$48)+SUM(BV$37:BV$48)</f>
        <v>1363</v>
      </c>
      <c r="M111" s="100">
        <f>SUM(BX$37:BX$48)+SUM(BZ$37:BZ$48)+SUM(CB$37:CB$48)+SUM(CD$37:CD$48)</f>
        <v>2195</v>
      </c>
      <c r="N111" s="100">
        <f>SUM(CF$37:CF$48)+SUM(CH$37:CH$48)+SUM(CJ$37:CJ$48)+SUM(CL$37:CL$48)</f>
        <v>1380</v>
      </c>
      <c r="O111" s="100">
        <f>SUM(CN$37:CN$48)+SUM(CP$37:CP$48)+SUM(CR$37:CR$48)+SUM(CT$37:CT$48)</f>
        <v>473</v>
      </c>
    </row>
    <row r="112" spans="2:99">
      <c r="C112" s="99" t="s">
        <v>129</v>
      </c>
      <c r="D112" s="100">
        <f>SUM(D$49:D$70)+SUM(F$49:F$70)+SUM(H$49:H$70)+SUM(J$49:J$70)</f>
        <v>3738.7211892525256</v>
      </c>
      <c r="E112" s="100">
        <f>SUM(L$49:L$70)+SUM(N$49:N$70)+SUM(P$49:P$70)+SUM(R$49:R$70)</f>
        <v>4562.7726970234689</v>
      </c>
      <c r="F112" s="100">
        <f>SUM(T$49:T$70)+SUM(V$49:V$70)+SUM(X$49:X$70)+SUM(Z$49:Z$70)</f>
        <v>634.56607436401669</v>
      </c>
      <c r="G112" s="100">
        <f>SUM(AB$49:AB$70)+SUM(AD$49:AD$70)+SUM(AF$49:AF$70)+SUM(AH$49:AH$70)</f>
        <v>1567.9170318060385</v>
      </c>
      <c r="H112" s="100">
        <f>SUM(AJ$49:AJ$70)+SUM(AL$49:AL$70)+SUM(AN$49:AN$70)+SUM(AP$49:AP$70)</f>
        <v>2240.4602552646111</v>
      </c>
      <c r="I112" s="100">
        <f>SUM(AR$49:AR$70)+SUM(AT$49:AT$70)+SUM(AV$49:AV$70)+SUM(AX$49:AX$70)</f>
        <v>1271.5870451819817</v>
      </c>
      <c r="J112" s="100">
        <f>SUM(AZ$49:AZ$70)+SUM(BB$49:BB$70)+SUM(BD$49:BD$70)+SUM(BF$49:BF$70)</f>
        <v>3802.3734151502126</v>
      </c>
      <c r="K112" s="100">
        <f>SUM(BH$49:BH$70)+SUM(BJ$49:BJ$70)+SUM(BL$49:BL$70)+SUM(BN$49:BN$70)</f>
        <v>1232.9151610723075</v>
      </c>
      <c r="L112" s="100">
        <f>SUM(BP$49:BP$70)+SUM(BR$49:BR$70)+SUM(BT$49:BT$70)+SUM(BV$49:BV$70)</f>
        <v>1948.5883444379665</v>
      </c>
      <c r="M112" s="100">
        <f>SUM(BX$49:BX$70)+SUM(BZ$49:BZ$70)+SUM(CB$49:CB$70)+SUM(CD$49:CD$70)</f>
        <v>2353.8643404499444</v>
      </c>
      <c r="N112" s="100">
        <f>SUM(CF$49:CF$70)+SUM(CH$49:CH$70)+SUM(CJ$49:CJ$70)+SUM(CL$49:CL$70)</f>
        <v>3508.0419452460565</v>
      </c>
      <c r="O112" s="100">
        <f>SUM(CN$49:CN$70)+SUM(CP$49:CP$70)+SUM(CR$49:CR$70)+SUM(CT$49:CT$70)</f>
        <v>1278.3599061115833</v>
      </c>
    </row>
    <row r="113" spans="2:15">
      <c r="C113" s="99" t="s">
        <v>130</v>
      </c>
      <c r="D113" s="100">
        <f>SUM(D$71:D$86)+SUM(F$71:F$86)+SUM(H$71:H$86)+SUM(J$71:J$86)</f>
        <v>617.44241456250461</v>
      </c>
      <c r="E113" s="100">
        <f>SUM(L$71:L$86)+SUM(N$71:N$86)+SUM(P$71:P$86)+SUM(R$71:R$86)</f>
        <v>265.98901419647711</v>
      </c>
      <c r="F113" s="100">
        <f>SUM(T$71:T$86)+SUM(V$71:V$86)+SUM(X$71:X$86)+SUM(Z$71:Z$86)</f>
        <v>1412.3575163347975</v>
      </c>
      <c r="G113" s="100">
        <f>SUM(AB$71:AB$86)+SUM(AD$71:AD$86)+SUM(AF$71:AF$86)+SUM(AH$71:AH$86)</f>
        <v>1176.2196944340969</v>
      </c>
      <c r="H113" s="100">
        <f>SUM(AJ$71:AJ$86)+SUM(AL$71:AL$86)+SUM(AN$71:AN$86)+SUM(AP$71:AP$86)</f>
        <v>476.02367856571476</v>
      </c>
      <c r="I113" s="100">
        <f>SUM(AR$71:AR$86)+SUM(AT$71:AT$86)+SUM(AV$71:AV$86)+SUM(AX$71:AX$86)</f>
        <v>320.27534390760519</v>
      </c>
      <c r="J113" s="100">
        <f>SUM(AZ$71:AZ$86)+SUM(BB$71:BB$86)+SUM(BD$71:BD$86)+SUM(BF$71:BF$86)</f>
        <v>413.83148828457388</v>
      </c>
      <c r="K113" s="100">
        <f>SUM(BH$71:BH$86)+SUM(BJ$71:BJ$86)+SUM(BL$71:BL$86)+SUM(BN$71:BN$86)</f>
        <v>710.1010896862922</v>
      </c>
      <c r="L113" s="100">
        <f>SUM(BP$71:BP$86)+SUM(BR$71:BR$86)+SUM(BT$71:BT$86)+SUM(BV$71:BV$86)</f>
        <v>208.03643417408216</v>
      </c>
      <c r="M113" s="100">
        <f>SUM(BX$71:BX$86)+SUM(BZ$71:BZ$86)+SUM(CB$71:CB$86)+SUM(CD$71:CD$86)</f>
        <v>394.15028917044833</v>
      </c>
      <c r="N113" s="100">
        <f>SUM(CF$71:CF$86)+SUM(CH$71:CH$86)+SUM(CJ$71:CJ$86)+SUM(CL$71:CL$86)</f>
        <v>1066.1244763508532</v>
      </c>
      <c r="O113" s="100">
        <f>SUM(CN$71:CN$86)+SUM(CP$71:CP$86)+SUM(CR$71:CR$86)+SUM(CT$71:CT$86)</f>
        <v>348.94852239140255</v>
      </c>
    </row>
    <row r="114" spans="2:15">
      <c r="C114" s="99" t="s">
        <v>131</v>
      </c>
      <c r="D114" s="100">
        <f>SUM(D$87:D$94)+SUM(F$87:F$94)+SUM(H$87:H$94)+SUM(J$87:J$94)</f>
        <v>340.06653093706751</v>
      </c>
      <c r="E114" s="100">
        <f>SUM(L$87:L$94)+SUM(N$87:N$94)+SUM(P$87:P$94)+SUM(R$87:R$94)</f>
        <v>91.353808226414571</v>
      </c>
      <c r="F114" s="100">
        <f>SUM(T$87:T$94)+SUM(V$87:V$94)+SUM(X$87:X$94)+SUM(Z$87:Z$94)</f>
        <v>361.02459359009771</v>
      </c>
      <c r="G114" s="100">
        <f>SUM(AB$87:AB$94)+SUM(AD$87:AD$94)+SUM(AF$87:AF$94)+SUM(AH$87:AH$94)</f>
        <v>167.38683101036688</v>
      </c>
      <c r="H114" s="100">
        <f>SUM(AJ$87:AJ$94)+SUM(AL$87:AL$94)+SUM(AN$87:AN$94)+SUM(AP$87:AP$94)</f>
        <v>471.57151700843201</v>
      </c>
      <c r="I114" s="100">
        <f>SUM(AR$87:AR$94)+SUM(AT$87:AT$94)+SUM(AV$87:AV$94)+SUM(AX$87:AX$94)</f>
        <v>84.289388691008057</v>
      </c>
      <c r="J114" s="100">
        <f>SUM(AZ$87:AZ$94)+SUM(BB$87:BB$94)+SUM(BD$87:BD$94)+SUM(BF$87:BF$94)</f>
        <v>168.78120395747646</v>
      </c>
      <c r="K114" s="100">
        <f>SUM(BH$87:BH$94)+SUM(BJ$87:BJ$94)+SUM(BL$87:BL$94)+SUM(BN$87:BN$94)</f>
        <v>538.48813174714246</v>
      </c>
      <c r="L114" s="100">
        <f>SUM(BP$87:BP$94)+SUM(BR$87:BR$94)+SUM(BT$87:BT$94)+SUM(BV$87:BV$94)</f>
        <v>123.45825543422848</v>
      </c>
      <c r="M114" s="100">
        <f>SUM(BX$87:BX$94)+SUM(BZ$87:BZ$94)+SUM(CB$87:CB$94)+SUM(CD$87:CD$94)</f>
        <v>133.20245315101852</v>
      </c>
      <c r="N114" s="100">
        <f>SUM(CF$87:CF$94)+SUM(CH$87:CH$94)+SUM(CJ$87:CJ$94)+SUM(CL$87:CL$94)</f>
        <v>160.87043022509175</v>
      </c>
      <c r="O114" s="100">
        <f>SUM(CN$87:CN$94)+SUM(CP$87:CP$94)+SUM(CR$87:CR$94)+SUM(CT$87:CT$94)</f>
        <v>327.24694565485095</v>
      </c>
    </row>
    <row r="115" spans="2:15">
      <c r="C115" s="99" t="s">
        <v>132</v>
      </c>
      <c r="D115" s="100">
        <f>SUM(D$95:D$105)+SUM(F$95:F$105)+SUM(H$95:H$105)+SUM(J$95:J$105)</f>
        <v>870.80505322366776</v>
      </c>
      <c r="E115" s="100">
        <f>SUM(L$95:L$105)+SUM(N$95:N$105)+SUM(P$95:P$105)+SUM(R$95:R$105)</f>
        <v>810.97994350624526</v>
      </c>
      <c r="F115" s="100">
        <f>SUM(T$95:T$105)+SUM(V$95:V$105)+SUM(X$95:X$105)+SUM(Z$95:Z$105)</f>
        <v>363.87758729876401</v>
      </c>
      <c r="G115" s="100">
        <f>SUM(AB$95:AB$105)+SUM(AD$95:AD$105)+SUM(AF$95:AF$105)+SUM(AH$95:AH$105)</f>
        <v>317.93706001963835</v>
      </c>
      <c r="H115" s="100">
        <f>SUM(AJ$95:AJ$105)+SUM(AL$95:AL$105)+SUM(AN$95:AN$105)+SUM(AP$95:AP$105)</f>
        <v>626.40516643138267</v>
      </c>
      <c r="I115" s="100">
        <f>SUM(AR$95:AR$105)+SUM(AT$95:AT$105)+SUM(AV$95:AV$105)+SUM(AX$95:AX$105)</f>
        <v>840.94368517201042</v>
      </c>
      <c r="J115" s="100">
        <f>SUM(AZ$95:AZ$105)+SUM(BB$95:BB$105)+SUM(BD$95:BD$105)+SUM(BF$95:BF$105)</f>
        <v>835.47450987787795</v>
      </c>
      <c r="K115" s="100">
        <f>SUM(BH$95:BH$105)+SUM(BJ$95:BJ$105)+SUM(BL$95:BL$105)+SUM(BN$95:BN$105)</f>
        <v>837.32138908193349</v>
      </c>
      <c r="L115" s="100">
        <f>SUM(BP$95:BP$105)+SUM(BR$95:BR$105)+SUM(BT$95:BT$105)+SUM(BV$95:BV$105)</f>
        <v>884.01242890632818</v>
      </c>
      <c r="M115" s="100">
        <f>SUM(BX$95:BX$105)+SUM(BZ$95:BZ$105)+SUM(CB$95:CB$105)+SUM(CD$95:CD$105)</f>
        <v>1482.6086888162645</v>
      </c>
      <c r="N115" s="100">
        <f>SUM(CF$95:CF$105)+SUM(CH$95:CH$105)+SUM(CJ$95:CJ$105)+SUM(CL$95:CL$105)</f>
        <v>290.42376544813942</v>
      </c>
      <c r="O115" s="100">
        <f>SUM(CN$95:CN$105)+SUM(CP$95:CP$105)+SUM(CR$95:CR$105)+SUM(CT$95:CT$105)</f>
        <v>551.54008879476851</v>
      </c>
    </row>
    <row r="116" spans="2:15">
      <c r="C116" s="99" t="s">
        <v>278</v>
      </c>
      <c r="D116" s="100">
        <f t="shared" ref="D116:O116" si="0">SUM(D$109:D$115)</f>
        <v>12589.035187975767</v>
      </c>
      <c r="E116" s="100">
        <f t="shared" si="0"/>
        <v>13546.095462952606</v>
      </c>
      <c r="F116" s="100">
        <f t="shared" si="0"/>
        <v>7767.8257715876762</v>
      </c>
      <c r="G116" s="100">
        <f t="shared" si="0"/>
        <v>6571.4606172701406</v>
      </c>
      <c r="H116" s="100">
        <f t="shared" si="0"/>
        <v>9979.4606172701388</v>
      </c>
      <c r="I116" s="100">
        <f t="shared" si="0"/>
        <v>7510.095462952605</v>
      </c>
      <c r="J116" s="100">
        <f t="shared" si="0"/>
        <v>13174.460617270141</v>
      </c>
      <c r="K116" s="100">
        <f t="shared" si="0"/>
        <v>8078.8257715876753</v>
      </c>
      <c r="L116" s="100">
        <f t="shared" si="0"/>
        <v>10442.095462952606</v>
      </c>
      <c r="M116" s="100">
        <f t="shared" si="0"/>
        <v>10188.825771587675</v>
      </c>
      <c r="N116" s="100">
        <f t="shared" si="0"/>
        <v>10326.460617270139</v>
      </c>
      <c r="O116" s="100">
        <f t="shared" si="0"/>
        <v>7699.0954629526059</v>
      </c>
    </row>
    <row r="118" spans="2:15">
      <c r="B118" s="103" t="s">
        <v>279</v>
      </c>
    </row>
    <row r="119" spans="2:15">
      <c r="C119" s="99" t="s">
        <v>277</v>
      </c>
      <c r="D119" s="99" t="s">
        <v>92</v>
      </c>
      <c r="E119" s="99" t="s">
        <v>93</v>
      </c>
      <c r="F119" s="99" t="s">
        <v>94</v>
      </c>
      <c r="G119" s="99" t="s">
        <v>95</v>
      </c>
      <c r="H119" s="99" t="s">
        <v>96</v>
      </c>
      <c r="I119" s="99" t="s">
        <v>97</v>
      </c>
      <c r="J119" s="99" t="s">
        <v>98</v>
      </c>
      <c r="K119" s="99" t="s">
        <v>99</v>
      </c>
      <c r="L119" s="99" t="s">
        <v>100</v>
      </c>
      <c r="M119" s="99" t="s">
        <v>101</v>
      </c>
      <c r="N119" s="99" t="s">
        <v>102</v>
      </c>
      <c r="O119" s="99" t="s">
        <v>103</v>
      </c>
    </row>
    <row r="120" spans="2:15">
      <c r="C120" s="99" t="s">
        <v>126</v>
      </c>
      <c r="D120" s="100">
        <f>D109*pricing!D15*2000</f>
        <v>3911222.1336865788</v>
      </c>
      <c r="E120" s="100">
        <f>E109*pricing!E15*2000</f>
        <v>4443278.3482912323</v>
      </c>
      <c r="F120" s="100">
        <f>F109*pricing!F15*2000</f>
        <v>6923031.7375652436</v>
      </c>
      <c r="G120" s="100">
        <f>G109*pricing!G15*2000</f>
        <v>3379279.729281419</v>
      </c>
      <c r="H120" s="100">
        <f>H109*pricing!H15*2000</f>
        <v>4034526.9288776708</v>
      </c>
      <c r="I120" s="100">
        <f>I109*pricing!I15*2000</f>
        <v>4272949.3962584287</v>
      </c>
      <c r="J120" s="100">
        <f>J109*pricing!J15*2000</f>
        <v>6999976.9588456247</v>
      </c>
      <c r="K120" s="100">
        <f>K109*pricing!K15*2000</f>
        <v>3944225.5556843029</v>
      </c>
      <c r="L120" s="100">
        <f>L109*pricing!L15*2000</f>
        <v>4189000.4877167996</v>
      </c>
      <c r="M120" s="100">
        <f>M109*pricing!M15*2000</f>
        <v>7223327.1477783956</v>
      </c>
      <c r="N120" s="100">
        <f>N109*pricing!N15*2000</f>
        <v>7649050.0955172433</v>
      </c>
      <c r="O120" s="100">
        <f>O109*pricing!O15*2000</f>
        <v>4920868.2060181024</v>
      </c>
    </row>
    <row r="121" spans="2:15">
      <c r="C121" s="99" t="s">
        <v>127</v>
      </c>
      <c r="D121" s="100">
        <f>D110*pricing!D16*2000</f>
        <v>7949262.9507009583</v>
      </c>
      <c r="E121" s="100">
        <f>E110*pricing!E16*2000</f>
        <v>10978148.766957572</v>
      </c>
      <c r="F121" s="100">
        <f>F110*pricing!F16*2000</f>
        <v>13250062.343948847</v>
      </c>
      <c r="G121" s="100">
        <f>G110*pricing!G16*2000</f>
        <v>7604641.1687469017</v>
      </c>
      <c r="H121" s="100">
        <f>H110*pricing!H16*2000</f>
        <v>7894048.7250090269</v>
      </c>
      <c r="I121" s="100">
        <f>I110*pricing!I16*2000</f>
        <v>8134606.1941585448</v>
      </c>
      <c r="J121" s="100">
        <f>J110*pricing!J16*2000</f>
        <v>11268236.383495979</v>
      </c>
      <c r="K121" s="100">
        <f>K110*pricing!K16*2000</f>
        <v>8635883.303179469</v>
      </c>
      <c r="L121" s="100">
        <f>L110*pricing!L16*2000</f>
        <v>17317328.174241923</v>
      </c>
      <c r="M121" s="100">
        <f>M110*pricing!M16*2000</f>
        <v>9990258.5387573466</v>
      </c>
      <c r="N121" s="100">
        <f>N110*pricing!N16*2000</f>
        <v>9350987.0643818602</v>
      </c>
      <c r="O121" s="100">
        <f>O110*pricing!O16*2000</f>
        <v>15726959.081272732</v>
      </c>
    </row>
    <row r="122" spans="2:15">
      <c r="C122" s="99" t="s">
        <v>128</v>
      </c>
      <c r="D122" s="100">
        <f>D111*pricing!D17*2000</f>
        <v>11376164.926109536</v>
      </c>
      <c r="E122" s="100">
        <f>E111*pricing!E17*2000</f>
        <v>9004472.7044875845</v>
      </c>
      <c r="F122" s="100">
        <f>F111*pricing!F17*2000</f>
        <v>3111923.6141732368</v>
      </c>
      <c r="G122" s="100">
        <f>G111*pricing!G17*2000</f>
        <v>6538844.4985024594</v>
      </c>
      <c r="H122" s="100">
        <f>H111*pricing!H17*2000</f>
        <v>9977793.8802334331</v>
      </c>
      <c r="I122" s="100">
        <f>I111*pricing!I17*2000</f>
        <v>8054834.415761427</v>
      </c>
      <c r="J122" s="100">
        <f>J111*pricing!J17*2000</f>
        <v>8268778.1996662542</v>
      </c>
      <c r="K122" s="100">
        <f>K111*pricing!K17*2000</f>
        <v>7821982.4563583275</v>
      </c>
      <c r="L122" s="100">
        <f>L111*pricing!L17*2000</f>
        <v>5988803.8277768362</v>
      </c>
      <c r="M122" s="100">
        <f>M111*pricing!M17*2000</f>
        <v>6621481.7936707279</v>
      </c>
      <c r="N122" s="100">
        <f>N111*pricing!N17*2000</f>
        <v>6018590.8414634336</v>
      </c>
      <c r="O122" s="100">
        <f>O111*pricing!O17*2000</f>
        <v>3328832.9477760661</v>
      </c>
    </row>
    <row r="123" spans="2:15">
      <c r="C123" s="99" t="s">
        <v>129</v>
      </c>
      <c r="D123" s="100">
        <f>D112*pricing!D18*2000</f>
        <v>9630683.0682034101</v>
      </c>
      <c r="E123" s="100">
        <f>E112*pricing!E18*2000</f>
        <v>11451082.616310181</v>
      </c>
      <c r="F123" s="100">
        <f>F112*pricing!F18*2000</f>
        <v>4538508.7206737492</v>
      </c>
      <c r="G123" s="100">
        <f>G112*pricing!G18*2000</f>
        <v>7029818.8252069801</v>
      </c>
      <c r="H123" s="100">
        <f>H112*pricing!H18*2000</f>
        <v>8507786.3952097222</v>
      </c>
      <c r="I123" s="100">
        <f>I112*pricing!I18*2000</f>
        <v>6163508.6464629946</v>
      </c>
      <c r="J123" s="100">
        <f>J112*pricing!J18*2000</f>
        <v>11413154.085108386</v>
      </c>
      <c r="K123" s="100">
        <f>K112*pricing!K18*2000</f>
        <v>6203806.1467637774</v>
      </c>
      <c r="L123" s="100">
        <f>L112*pricing!L18*2000</f>
        <v>8133939.5128491689</v>
      </c>
      <c r="M123" s="100">
        <f>M112*pricing!M18*2000</f>
        <v>8823571.8639337979</v>
      </c>
      <c r="N123" s="100">
        <f>N112*pricing!N18*2000</f>
        <v>9625862.3090421148</v>
      </c>
      <c r="O123" s="100">
        <f>O112*pricing!O18*2000</f>
        <v>6285813.7430622429</v>
      </c>
    </row>
    <row r="124" spans="2:15">
      <c r="C124" s="99" t="s">
        <v>130</v>
      </c>
      <c r="D124" s="100">
        <f>D113*pricing!D19*2000</f>
        <v>2647501.9003418363</v>
      </c>
      <c r="E124" s="100">
        <f>E113*pricing!E19*2000</f>
        <v>1348303.3019113571</v>
      </c>
      <c r="F124" s="100">
        <f>F113*pricing!F19*2000</f>
        <v>5521085.5265229251</v>
      </c>
      <c r="G124" s="100">
        <f>G113*pricing!G19*2000</f>
        <v>4085724.930764209</v>
      </c>
      <c r="H124" s="100">
        <f>H113*pricing!H19*2000</f>
        <v>2859755.1392901363</v>
      </c>
      <c r="I124" s="100">
        <f>I113*pricing!I19*2000</f>
        <v>1896192.2801887679</v>
      </c>
      <c r="J124" s="100">
        <f>J113*pricing!J19*2000</f>
        <v>2627830.5459849839</v>
      </c>
      <c r="K124" s="100">
        <f>K113*pricing!K19*2000</f>
        <v>3499449.539179448</v>
      </c>
      <c r="L124" s="100">
        <f>L113*pricing!L19*2000</f>
        <v>1477774.9905565919</v>
      </c>
      <c r="M124" s="100">
        <f>M113*pricing!M19*2000</f>
        <v>2714711.4436230669</v>
      </c>
      <c r="N124" s="100">
        <f>N113*pricing!N19*2000</f>
        <v>3934875.190771942</v>
      </c>
      <c r="O124" s="100">
        <f>O113*pricing!O19*2000</f>
        <v>2504360.9229673804</v>
      </c>
    </row>
    <row r="125" spans="2:15">
      <c r="C125" s="99" t="s">
        <v>131</v>
      </c>
      <c r="D125" s="100">
        <f>D114*pricing!D20*2000</f>
        <v>1249492.1220959174</v>
      </c>
      <c r="E125" s="100">
        <f>E114*pricing!E20*2000</f>
        <v>414218.36490264704</v>
      </c>
      <c r="F125" s="100">
        <f>F114*pricing!F20*2000</f>
        <v>1560660.1006785543</v>
      </c>
      <c r="G125" s="100">
        <f>G114*pricing!G20*2000</f>
        <v>766020.95756037591</v>
      </c>
      <c r="H125" s="100">
        <f>H114*pricing!H20*2000</f>
        <v>1627747.4059217293</v>
      </c>
      <c r="I125" s="100">
        <f>I114*pricing!I20*2000</f>
        <v>511466.13974201633</v>
      </c>
      <c r="J125" s="100">
        <f>J114*pricing!J20*2000</f>
        <v>1055973.1671552169</v>
      </c>
      <c r="K125" s="100">
        <f>K114*pricing!K20*2000</f>
        <v>1828603.1496827072</v>
      </c>
      <c r="L125" s="100">
        <f>L114*pricing!L20*2000</f>
        <v>711777.1327646696</v>
      </c>
      <c r="M125" s="100">
        <f>M114*pricing!M20*2000</f>
        <v>940161.3985564824</v>
      </c>
      <c r="N125" s="100">
        <f>N114*pricing!N20*2000</f>
        <v>978782.77434748923</v>
      </c>
      <c r="O125" s="100">
        <f>O114*pricing!O20*2000</f>
        <v>1318419.962807318</v>
      </c>
    </row>
    <row r="126" spans="2:15">
      <c r="C126" s="99" t="s">
        <v>132</v>
      </c>
      <c r="D126" s="100">
        <f>D115*pricing!D21*2000</f>
        <v>2461007.4300884171</v>
      </c>
      <c r="E126" s="100">
        <f>E115*pricing!E21*2000</f>
        <v>1648192.5050033177</v>
      </c>
      <c r="F126" s="100">
        <f>F115*pricing!F21*2000</f>
        <v>1835344.7108066943</v>
      </c>
      <c r="G126" s="100">
        <f>G115*pricing!G21*2000</f>
        <v>1494075.2027089042</v>
      </c>
      <c r="H126" s="100">
        <f>H115*pricing!H21*2000</f>
        <v>2494641.9604997444</v>
      </c>
      <c r="I126" s="100">
        <f>I115*pricing!I21*2000</f>
        <v>2172454.7195384186</v>
      </c>
      <c r="J126" s="100">
        <f>J115*pricing!J21*2000</f>
        <v>2928825.1362090269</v>
      </c>
      <c r="K126" s="100">
        <f>K115*pricing!K21*2000</f>
        <v>2844073.3751675566</v>
      </c>
      <c r="L126" s="100">
        <f>L115*pricing!L21*2000</f>
        <v>2169007.4470812799</v>
      </c>
      <c r="M126" s="100">
        <f>M115*pricing!M21*2000</f>
        <v>4005945.0699112341</v>
      </c>
      <c r="N126" s="100">
        <f>N115*pricing!N21*2000</f>
        <v>1451998.2234534628</v>
      </c>
      <c r="O126" s="100">
        <f>O115*pricing!O21*2000</f>
        <v>1991421.813737567</v>
      </c>
    </row>
    <row r="127" spans="2:15">
      <c r="C127" s="99" t="s">
        <v>278</v>
      </c>
      <c r="D127" s="100">
        <f t="shared" ref="D127:O127" si="1">SUM(D$120:D$126)</f>
        <v>39225334.531226657</v>
      </c>
      <c r="E127" s="100">
        <f t="shared" si="1"/>
        <v>39287696.607863888</v>
      </c>
      <c r="F127" s="100">
        <f t="shared" si="1"/>
        <v>36740616.754369259</v>
      </c>
      <c r="G127" s="100">
        <f t="shared" si="1"/>
        <v>30898405.31277125</v>
      </c>
      <c r="H127" s="100">
        <f t="shared" si="1"/>
        <v>37396300.435041457</v>
      </c>
      <c r="I127" s="100">
        <f t="shared" si="1"/>
        <v>31206011.7921106</v>
      </c>
      <c r="J127" s="100">
        <f t="shared" si="1"/>
        <v>44562774.476465464</v>
      </c>
      <c r="K127" s="100">
        <f t="shared" si="1"/>
        <v>34778023.526015595</v>
      </c>
      <c r="L127" s="100">
        <f t="shared" si="1"/>
        <v>39987631.572987266</v>
      </c>
      <c r="M127" s="100">
        <f t="shared" si="1"/>
        <v>40319457.256231055</v>
      </c>
      <c r="N127" s="100">
        <f t="shared" si="1"/>
        <v>39010146.498977549</v>
      </c>
      <c r="O127" s="100">
        <f t="shared" si="1"/>
        <v>36076676.677641407</v>
      </c>
    </row>
    <row r="129" spans="2:15">
      <c r="B129" s="103" t="s">
        <v>280</v>
      </c>
    </row>
    <row r="130" spans="2:15">
      <c r="C130" s="105" t="s">
        <v>277</v>
      </c>
      <c r="D130" s="105" t="s">
        <v>92</v>
      </c>
      <c r="E130" s="105" t="s">
        <v>93</v>
      </c>
      <c r="F130" s="105" t="s">
        <v>94</v>
      </c>
      <c r="G130" s="105" t="s">
        <v>95</v>
      </c>
      <c r="H130" s="105" t="s">
        <v>96</v>
      </c>
      <c r="I130" s="105" t="s">
        <v>97</v>
      </c>
      <c r="J130" s="105" t="s">
        <v>98</v>
      </c>
      <c r="K130" s="105" t="s">
        <v>99</v>
      </c>
      <c r="L130" s="105" t="s">
        <v>100</v>
      </c>
      <c r="M130" s="105" t="s">
        <v>101</v>
      </c>
      <c r="N130" s="105" t="s">
        <v>102</v>
      </c>
      <c r="O130" s="105" t="s">
        <v>103</v>
      </c>
    </row>
    <row r="131" spans="2:15">
      <c r="C131" s="105" t="s">
        <v>126</v>
      </c>
      <c r="D131" s="106">
        <f>SUM(E$6:E$19)+SUM(G$6:G$19)+SUM(I$6:I$19)+SUM(K$6:K$19)</f>
        <v>342376.8</v>
      </c>
      <c r="E131" s="106">
        <f>SUM(M$6:M$19)+SUM(O$6:O$19)+SUM(Q$6:Q$19)+SUM(S$6:S$19)</f>
        <v>520557.59999999992</v>
      </c>
      <c r="F131" s="106">
        <f>SUM(U$6:U$19)+SUM(W$6:W$19)+SUM(Y$6:Y$19)+SUM(AA$6:AA$19)</f>
        <v>939262.79999999993</v>
      </c>
      <c r="G131" s="106">
        <f>SUM(AC$6:AC$19)+SUM(AE$6:AE$19)+SUM(AG$6:AG$19)+SUM(AI$6:AI$19)</f>
        <v>251059.20000000001</v>
      </c>
      <c r="H131" s="106">
        <f>SUM(AK$6:AK$19)+SUM(AM$6:AM$19)+SUM(AO$6:AO$19)+SUM(AQ$6:AQ$19)</f>
        <v>340369.2</v>
      </c>
      <c r="I131" s="106">
        <f>SUM(AS$6:AS$19)+SUM(AU$6:AU$19)+SUM(AW$6:AW$19)+SUM(AY$6:AY$19)</f>
        <v>419389.19999999995</v>
      </c>
      <c r="J131" s="106">
        <f>SUM(BA$6:BA$19)+SUM(BC$6:BC$19)+SUM(BE$6:BE$19)+SUM(BG$6:BG$19)</f>
        <v>1029970.8</v>
      </c>
      <c r="K131" s="106">
        <f>SUM(BI$6:BI$19)+SUM(BK$6:BK$19)+SUM(BM$6:BM$19)+SUM(BO$6:BO$19)</f>
        <v>297975.59999999998</v>
      </c>
      <c r="L131" s="106">
        <f>SUM(BQ$6:BQ$19)+SUM(BS$6:BS$19)+SUM(BU$6:BU$19)+SUM(BW$6:BW$19)</f>
        <v>345387.6</v>
      </c>
      <c r="M131" s="106">
        <f>SUM(BY$6:BY$19)+SUM(CA$6:CA$19)+SUM(CC$6:CC$19)+SUM(CE$6:CE$19)</f>
        <v>989955.6</v>
      </c>
      <c r="N131" s="106">
        <f>SUM(CG$6:CG$19)+SUM(CI$6:CI$19)+SUM(CK$6:CK$19)+SUM(CM$6:CM$19)</f>
        <v>1273309.1999999997</v>
      </c>
      <c r="O131" s="106">
        <f>SUM(CO$6:CO$19)+SUM(CQ$6:CQ$19)+SUM(CS$6:CS$19)+SUM(CU$6:CU$19)</f>
        <v>371900.39999999997</v>
      </c>
    </row>
    <row r="132" spans="2:15">
      <c r="C132" s="105" t="s">
        <v>127</v>
      </c>
      <c r="D132" s="106">
        <f>SUM(E$20:E$36)+SUM(G$20:G$36)+SUM(I$20:I$36)+SUM(K$20:K$36)</f>
        <v>477026.4</v>
      </c>
      <c r="E132" s="106">
        <f>SUM(M$20:M$36)+SUM(O$20:O$36)+SUM(Q$20:Q$36)+SUM(S$20:S$36)</f>
        <v>1236369.6000000001</v>
      </c>
      <c r="F132" s="106">
        <f>SUM(U$20:U$36)+SUM(W$20:W$36)+SUM(Y$20:Y$36)+SUM(AA$20:AA$36)</f>
        <v>1138105.2</v>
      </c>
      <c r="G132" s="106">
        <f>SUM(AC$20:AC$36)+SUM(AE$20:AE$36)+SUM(AG$20:AG$36)+SUM(AI$20:AI$36)</f>
        <v>465148.80000000005</v>
      </c>
      <c r="H132" s="106">
        <f>SUM(AK$20:AK$36)+SUM(AM$20:AM$36)+SUM(AO$20:AO$36)+SUM(AQ$20:AQ$36)</f>
        <v>601694.39999999991</v>
      </c>
      <c r="I132" s="106">
        <f>SUM(AS$20:AS$36)+SUM(AU$20:AU$36)+SUM(AW$20:AW$36)+SUM(AY$20:AY$36)</f>
        <v>547704</v>
      </c>
      <c r="J132" s="106">
        <f>SUM(BA$20:BA$36)+SUM(BC$20:BC$36)+SUM(BE$20:BE$36)+SUM(BG$20:BG$36)</f>
        <v>1107057.6000000001</v>
      </c>
      <c r="K132" s="106">
        <f>SUM(BI$20:BI$36)+SUM(BK$20:BK$36)+SUM(BM$20:BM$36)+SUM(BO$20:BO$36)</f>
        <v>564637.19999999995</v>
      </c>
      <c r="L132" s="106">
        <f>SUM(BQ$20:BQ$36)+SUM(BS$20:BS$36)+SUM(BU$20:BU$36)+SUM(BW$20:BW$36)</f>
        <v>2219736</v>
      </c>
      <c r="M132" s="106">
        <f>SUM(BY$20:BY$36)+SUM(CA$20:CA$36)+SUM(CC$20:CC$36)+SUM(CE$20:CE$36)</f>
        <v>707629.2</v>
      </c>
      <c r="N132" s="106">
        <f>SUM(CG$20:CG$36)+SUM(CI$20:CI$36)+SUM(CK$20:CK$36)+SUM(CM$20:CM$36)</f>
        <v>604017.6</v>
      </c>
      <c r="O132" s="106">
        <f>SUM(CO$20:CO$36)+SUM(CQ$20:CQ$36)+SUM(CS$20:CS$36)+SUM(CU$20:CU$36)</f>
        <v>1705140</v>
      </c>
    </row>
    <row r="133" spans="2:15">
      <c r="C133" s="105" t="s">
        <v>128</v>
      </c>
      <c r="D133" s="106">
        <f>SUM(E$37:E$48)+SUM(G$37:G$48)+SUM(I$37:I$48)+SUM(K$37:K$48)</f>
        <v>5459980.7999999998</v>
      </c>
      <c r="E133" s="106">
        <f>SUM(M$37:M$48)+SUM(O$37:O$48)+SUM(Q$37:Q$48)+SUM(S$37:S$48)</f>
        <v>4035999.5999999996</v>
      </c>
      <c r="F133" s="106">
        <f>SUM(U$37:U$48)+SUM(W$37:W$48)+SUM(Y$37:Y$48)+SUM(AA$37:AA$48)</f>
        <v>489112.8</v>
      </c>
      <c r="G133" s="106">
        <f>SUM(AC$37:AC$48)+SUM(AE$37:AE$48)+SUM(AG$37:AG$48)+SUM(AI$37:AI$48)</f>
        <v>1842676.7999999998</v>
      </c>
      <c r="H133" s="106">
        <f>SUM(AK$37:AK$48)+SUM(AM$37:AM$48)+SUM(AO$37:AO$48)+SUM(AQ$37:AQ$48)</f>
        <v>4273128</v>
      </c>
      <c r="I133" s="106">
        <f>SUM(AS$37:AS$48)+SUM(AU$37:AU$48)+SUM(AW$37:AW$48)+SUM(AY$37:AY$48)</f>
        <v>3015681.6</v>
      </c>
      <c r="J133" s="106">
        <f>SUM(BA$37:BA$48)+SUM(BC$37:BC$48)+SUM(BE$37:BE$48)+SUM(BG$37:BG$48)</f>
        <v>3450004.8</v>
      </c>
      <c r="K133" s="106">
        <f>SUM(BI$37:BI$48)+SUM(BK$37:BK$48)+SUM(BM$37:BM$48)+SUM(BO$37:BO$48)</f>
        <v>3001533.5999999996</v>
      </c>
      <c r="L133" s="106">
        <f>SUM(BQ$37:BQ$48)+SUM(BS$37:BS$48)+SUM(BU$37:BU$48)+SUM(BW$37:BW$48)</f>
        <v>1426819.2</v>
      </c>
      <c r="M133" s="106">
        <f>SUM(BY$37:BY$48)+SUM(CA$37:CA$48)+SUM(CC$37:CC$48)+SUM(CE$37:CE$48)</f>
        <v>2292547.2000000002</v>
      </c>
      <c r="N133" s="106">
        <f>SUM(CG$37:CG$48)+SUM(CI$37:CI$48)+SUM(CK$37:CK$48)+SUM(CM$37:CM$48)</f>
        <v>1448604</v>
      </c>
      <c r="O133" s="106">
        <f>SUM(CO$37:CO$48)+SUM(CQ$37:CQ$48)+SUM(CS$37:CS$48)+SUM(CU$37:CU$48)</f>
        <v>495126</v>
      </c>
    </row>
    <row r="134" spans="2:15">
      <c r="C134" s="105" t="s">
        <v>129</v>
      </c>
      <c r="D134" s="106">
        <f>SUM(E$49:E$70)+SUM(G$49:G$70)+SUM(I$49:I$70)+SUM(K$49:K$70)</f>
        <v>3049103.1014329959</v>
      </c>
      <c r="E134" s="106">
        <f>SUM(M$49:M$70)+SUM(O$49:O$70)+SUM(Q$49:Q$70)+SUM(S$49:S$70)</f>
        <v>3698389.7077317303</v>
      </c>
      <c r="F134" s="106">
        <f>SUM(U$49:U$70)+SUM(W$49:W$70)+SUM(Y$49:Y$70)+SUM(AA$49:AA$70)</f>
        <v>531136.94562825921</v>
      </c>
      <c r="G134" s="106">
        <f>SUM(AC$49:AC$70)+SUM(AE$49:AE$70)+SUM(AG$49:AG$70)+SUM(AI$49:AI$70)</f>
        <v>1297790.4171087791</v>
      </c>
      <c r="H134" s="106">
        <f>SUM(AK$49:AK$70)+SUM(AM$49:AM$70)+SUM(AO$49:AO$70)+SUM(AQ$49:AQ$70)</f>
        <v>1857618.4828297778</v>
      </c>
      <c r="I134" s="106">
        <f>SUM(AS$49:AS$70)+SUM(AU$49:AU$70)+SUM(AW$49:AW$70)+SUM(AY$49:AY$70)</f>
        <v>1048736.8328195885</v>
      </c>
      <c r="J134" s="106">
        <f>SUM(BA$49:BA$70)+SUM(BC$49:BC$70)+SUM(BE$49:BE$70)+SUM(BG$49:BG$70)</f>
        <v>3154683.3293525735</v>
      </c>
      <c r="K134" s="106">
        <f>SUM(BI$49:BI$70)+SUM(BK$49:BK$70)+SUM(BM$49:BM$70)+SUM(BO$49:BO$70)</f>
        <v>1022554.5002412687</v>
      </c>
      <c r="L134" s="106">
        <f>SUM(BQ$49:BQ$70)+SUM(BS$49:BS$70)+SUM(BU$49:BU$70)+SUM(BW$49:BW$70)</f>
        <v>1590520.4634171142</v>
      </c>
      <c r="M134" s="106">
        <f>SUM(BY$49:BY$70)+SUM(CA$49:CA$70)+SUM(CC$49:CC$70)+SUM(CE$49:CE$70)</f>
        <v>1949923.5777906291</v>
      </c>
      <c r="N134" s="106">
        <f>SUM(CG$49:CG$70)+SUM(CI$49:CI$70)+SUM(CK$49:CK$70)+SUM(CM$49:CM$70)</f>
        <v>2869025.3048480609</v>
      </c>
      <c r="O134" s="106">
        <f>SUM(CO$49:CO$70)+SUM(CQ$49:CQ$70)+SUM(CS$49:CS$70)+SUM(CU$49:CU$70)</f>
        <v>1062668.5482029456</v>
      </c>
    </row>
    <row r="135" spans="2:15">
      <c r="C135" s="105" t="s">
        <v>130</v>
      </c>
      <c r="D135" s="106">
        <f>SUM(E$71:E$86)+SUM(G$71:G$86)+SUM(I$71:I$86)+SUM(K$71:K$86)</f>
        <v>343904.03038277524</v>
      </c>
      <c r="E135" s="106">
        <f>SUM(M$71:M$86)+SUM(O$71:O$86)+SUM(Q$71:Q$86)+SUM(S$71:S$86)</f>
        <v>149851.78061502834</v>
      </c>
      <c r="F135" s="106">
        <f>SUM(U$71:U$86)+SUM(W$71:W$86)+SUM(Y$71:Y$86)+SUM(AA$71:AA$86)</f>
        <v>790544.10251041793</v>
      </c>
      <c r="G135" s="106">
        <f>SUM(AC$71:AC$86)+SUM(AE$71:AE$86)+SUM(AG$71:AG$86)+SUM(AI$71:AI$86)</f>
        <v>653960.36278307752</v>
      </c>
      <c r="H135" s="106">
        <f>SUM(AK$71:AK$86)+SUM(AM$71:AM$86)+SUM(AO$71:AO$86)+SUM(AQ$71:AQ$86)</f>
        <v>264909.47636027349</v>
      </c>
      <c r="I135" s="106">
        <f>SUM(AS$71:AS$86)+SUM(AU$71:AU$86)+SUM(AW$71:AW$86)+SUM(AY$71:AY$86)</f>
        <v>179044.22294156876</v>
      </c>
      <c r="J135" s="106">
        <f>SUM(BA$71:BA$86)+SUM(BC$71:BC$86)+SUM(BE$71:BE$86)+SUM(BG$71:BG$86)</f>
        <v>230285.34219196855</v>
      </c>
      <c r="K135" s="106">
        <f>SUM(BI$71:BI$86)+SUM(BK$71:BK$86)+SUM(BM$71:BM$86)+SUM(BO$71:BO$86)</f>
        <v>396630.39255615108</v>
      </c>
      <c r="L135" s="106">
        <f>SUM(BQ$71:BQ$86)+SUM(BS$71:BS$86)+SUM(BU$71:BU$86)+SUM(BW$71:BW$86)</f>
        <v>116375.45648519133</v>
      </c>
      <c r="M135" s="106">
        <f>SUM(BY$71:BY$86)+SUM(CA$71:CA$86)+SUM(CC$71:CC$86)+SUM(CE$71:CE$86)</f>
        <v>220419.77912401943</v>
      </c>
      <c r="N135" s="106">
        <f>SUM(CG$71:CG$86)+SUM(CI$71:CI$86)+SUM(CK$71:CK$86)+SUM(CM$71:CM$86)</f>
        <v>593254.30697422079</v>
      </c>
      <c r="O135" s="106">
        <f>SUM(CO$71:CO$86)+SUM(CQ$71:CQ$86)+SUM(CS$71:CS$86)+SUM(CU$71:CU$86)</f>
        <v>197336.13836151696</v>
      </c>
    </row>
    <row r="136" spans="2:15">
      <c r="C136" s="105" t="s">
        <v>131</v>
      </c>
      <c r="D136" s="106">
        <f>SUM(E$87:E$94)+SUM(G$87:G$94)+SUM(I$87:I$94)+SUM(K$87:K$94)</f>
        <v>690054.11338657117</v>
      </c>
      <c r="E136" s="106">
        <f>SUM(M$87:M$94)+SUM(O$87:O$94)+SUM(Q$87:Q$94)+SUM(S$87:S$94)</f>
        <v>185571.6903499667</v>
      </c>
      <c r="F136" s="106">
        <f>SUM(U$87:U$94)+SUM(W$87:W$94)+SUM(Y$87:Y$94)+SUM(AA$87:AA$94)</f>
        <v>734454.21805894584</v>
      </c>
      <c r="G136" s="106">
        <f>SUM(AC$87:AC$94)+SUM(AE$87:AE$94)+SUM(AG$87:AG$94)+SUM(AI$87:AI$94)</f>
        <v>337900.41352193349</v>
      </c>
      <c r="H136" s="106">
        <f>SUM(AK$87:AK$94)+SUM(AM$87:AM$94)+SUM(AO$87:AO$94)+SUM(AQ$87:AQ$94)</f>
        <v>958736.80464744021</v>
      </c>
      <c r="I136" s="106">
        <f>SUM(AS$87:AS$94)+SUM(AU$87:AU$94)+SUM(AW$87:AW$94)+SUM(AY$87:AY$94)</f>
        <v>171828.69764014118</v>
      </c>
      <c r="J136" s="106">
        <f>SUM(BA$87:BA$94)+SUM(BC$87:BC$94)+SUM(BE$87:BE$94)+SUM(BG$87:BG$94)</f>
        <v>344948.17643742176</v>
      </c>
      <c r="K136" s="106">
        <f>SUM(BI$87:BI$94)+SUM(BK$87:BK$94)+SUM(BM$87:BM$94)+SUM(BO$87:BO$94)</f>
        <v>1091886.1954092667</v>
      </c>
      <c r="L136" s="106">
        <f>SUM(BQ$87:BQ$94)+SUM(BS$87:BS$94)+SUM(BU$87:BU$94)+SUM(BW$87:BW$94)</f>
        <v>251477.82955132404</v>
      </c>
      <c r="M136" s="106">
        <f>SUM(BY$87:BY$94)+SUM(CA$87:CA$94)+SUM(CC$87:CC$94)+SUM(CE$87:CE$94)</f>
        <v>270162.90124773735</v>
      </c>
      <c r="N136" s="106">
        <f>SUM(CG$87:CG$94)+SUM(CI$87:CI$94)+SUM(CK$87:CK$94)+SUM(CM$87:CM$94)</f>
        <v>327969.65782702202</v>
      </c>
      <c r="O136" s="106">
        <f>SUM(CO$87:CO$94)+SUM(CQ$87:CQ$94)+SUM(CS$87:CS$94)+SUM(CU$87:CU$94)</f>
        <v>665370.98309679737</v>
      </c>
    </row>
    <row r="137" spans="2:15">
      <c r="C137" s="105" t="s">
        <v>132</v>
      </c>
      <c r="D137" s="106">
        <f>SUM(E$95:E$105)+SUM(G$95:G$105)+SUM(I$95:I$105)+SUM(K$95:K$105)</f>
        <v>1615218.0165111956</v>
      </c>
      <c r="E137" s="106">
        <f>SUM(M$95:M$105)+SUM(O$95:O$105)+SUM(Q$95:Q$105)+SUM(S$95:S$105)</f>
        <v>1479740.0399784644</v>
      </c>
      <c r="F137" s="106">
        <f>SUM(U$95:U$105)+SUM(W$95:W$105)+SUM(Y$95:Y$105)+SUM(AA$95:AA$105)</f>
        <v>692299.13640407182</v>
      </c>
      <c r="G137" s="106">
        <f>SUM(AC$95:AC$105)+SUM(AE$95:AE$105)+SUM(AG$95:AG$105)+SUM(AI$95:AI$105)</f>
        <v>608578.65603417321</v>
      </c>
      <c r="H137" s="106">
        <f>SUM(AK$95:AK$105)+SUM(AM$95:AM$105)+SUM(AO$95:AO$105)+SUM(AQ$95:AQ$105)</f>
        <v>1187513.9447700863</v>
      </c>
      <c r="I137" s="106">
        <f>SUM(AS$95:AS$105)+SUM(AU$95:AU$105)+SUM(AW$95:AW$105)+SUM(AY$95:AY$105)</f>
        <v>1560733.0990225945</v>
      </c>
      <c r="J137" s="106">
        <f>SUM(BA$95:BA$105)+SUM(BC$95:BC$105)+SUM(BE$95:BE$105)+SUM(BG$95:BG$105)</f>
        <v>1564282.6992727085</v>
      </c>
      <c r="K137" s="106">
        <f>SUM(BI$95:BI$105)+SUM(BK$95:BK$105)+SUM(BM$95:BM$105)+SUM(BO$95:BO$105)</f>
        <v>1567701.3619543281</v>
      </c>
      <c r="L137" s="106">
        <f>SUM(BQ$95:BQ$105)+SUM(BS$95:BS$105)+SUM(BU$95:BU$105)+SUM(BW$95:BW$105)</f>
        <v>1634596.1387782691</v>
      </c>
      <c r="M137" s="106">
        <f>SUM(BY$95:BY$105)+SUM(CA$95:CA$105)+SUM(CC$95:CC$105)+SUM(CE$95:CE$105)</f>
        <v>2742614.1841837987</v>
      </c>
      <c r="N137" s="106">
        <f>SUM(CG$95:CG$105)+SUM(CI$95:CI$105)+SUM(CK$95:CK$105)+SUM(CM$95:CM$105)</f>
        <v>554155.75823756016</v>
      </c>
      <c r="O137" s="106">
        <f>SUM(CO$95:CO$105)+SUM(CQ$95:CQ$105)+SUM(CS$95:CS$105)+SUM(CU$95:CU$105)</f>
        <v>1033591.2579883661</v>
      </c>
    </row>
    <row r="138" spans="2:15">
      <c r="C138" s="105" t="s">
        <v>278</v>
      </c>
      <c r="D138" s="100">
        <f t="shared" ref="D138:O138" si="2">SUM(D$131:D$137)</f>
        <v>11977663.261713538</v>
      </c>
      <c r="E138" s="100">
        <f t="shared" si="2"/>
        <v>11306480.018675189</v>
      </c>
      <c r="F138" s="100">
        <f t="shared" si="2"/>
        <v>5314915.2026016945</v>
      </c>
      <c r="G138" s="100">
        <f t="shared" si="2"/>
        <v>5457114.6494479626</v>
      </c>
      <c r="H138" s="100">
        <f t="shared" si="2"/>
        <v>9483970.3086075764</v>
      </c>
      <c r="I138" s="100">
        <f t="shared" si="2"/>
        <v>6943117.6524238931</v>
      </c>
      <c r="J138" s="100">
        <f t="shared" si="2"/>
        <v>10881232.747254673</v>
      </c>
      <c r="K138" s="100">
        <f t="shared" si="2"/>
        <v>7942918.8501610141</v>
      </c>
      <c r="L138" s="100">
        <f t="shared" si="2"/>
        <v>7584912.6882318985</v>
      </c>
      <c r="M138" s="100">
        <f t="shared" si="2"/>
        <v>9173252.4423461854</v>
      </c>
      <c r="N138" s="100">
        <f t="shared" si="2"/>
        <v>7670335.8278868636</v>
      </c>
      <c r="O138" s="100">
        <f t="shared" si="2"/>
        <v>5531133.3276496259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38"/>
  <sheetViews>
    <sheetView workbookViewId="0"/>
  </sheetViews>
  <sheetFormatPr baseColWidth="10" defaultColWidth="8.83203125" defaultRowHeight="12" x14ac:dyDescent="0"/>
  <cols>
    <col min="1" max="16384" width="8.83203125" style="100"/>
  </cols>
  <sheetData>
    <row r="2" spans="1:99">
      <c r="B2" s="102" t="s">
        <v>272</v>
      </c>
    </row>
    <row r="3" spans="1:99">
      <c r="B3" s="103" t="s">
        <v>281</v>
      </c>
    </row>
    <row r="4" spans="1:99">
      <c r="A4" s="101"/>
      <c r="B4" s="101"/>
      <c r="C4" s="99" t="s">
        <v>274</v>
      </c>
      <c r="D4" s="99" t="s">
        <v>92</v>
      </c>
      <c r="E4" s="101"/>
      <c r="F4" s="101"/>
      <c r="G4" s="101"/>
      <c r="H4" s="101"/>
      <c r="I4" s="101"/>
      <c r="J4" s="101"/>
      <c r="K4" s="101"/>
      <c r="L4" s="99" t="s">
        <v>93</v>
      </c>
      <c r="M4" s="101"/>
      <c r="N4" s="101"/>
      <c r="O4" s="101"/>
      <c r="P4" s="101"/>
      <c r="Q4" s="101"/>
      <c r="R4" s="101"/>
      <c r="S4" s="101"/>
      <c r="T4" s="99" t="s">
        <v>94</v>
      </c>
      <c r="U4" s="101"/>
      <c r="V4" s="101"/>
      <c r="W4" s="101"/>
      <c r="X4" s="101"/>
      <c r="Y4" s="101"/>
      <c r="Z4" s="101"/>
      <c r="AA4" s="101"/>
      <c r="AB4" s="99" t="s">
        <v>95</v>
      </c>
      <c r="AC4" s="101"/>
      <c r="AD4" s="101"/>
      <c r="AE4" s="101"/>
      <c r="AF4" s="101"/>
      <c r="AG4" s="101"/>
      <c r="AH4" s="101"/>
      <c r="AI4" s="101"/>
      <c r="AJ4" s="99" t="s">
        <v>96</v>
      </c>
      <c r="AK4" s="101"/>
      <c r="AL4" s="101"/>
      <c r="AM4" s="101"/>
      <c r="AN4" s="101"/>
      <c r="AO4" s="101"/>
      <c r="AP4" s="101"/>
      <c r="AQ4" s="101"/>
      <c r="AR4" s="99" t="s">
        <v>97</v>
      </c>
      <c r="AS4" s="101"/>
      <c r="AT4" s="101"/>
      <c r="AU4" s="101"/>
      <c r="AV4" s="101"/>
      <c r="AW4" s="101"/>
      <c r="AX4" s="101"/>
      <c r="AY4" s="101"/>
      <c r="AZ4" s="99" t="s">
        <v>98</v>
      </c>
      <c r="BA4" s="101"/>
      <c r="BB4" s="101"/>
      <c r="BC4" s="101"/>
      <c r="BD4" s="101"/>
      <c r="BE4" s="101"/>
      <c r="BF4" s="101"/>
      <c r="BG4" s="101"/>
      <c r="BH4" s="99" t="s">
        <v>99</v>
      </c>
      <c r="BI4" s="101"/>
      <c r="BJ4" s="101"/>
      <c r="BK4" s="101"/>
      <c r="BL4" s="101"/>
      <c r="BM4" s="101"/>
      <c r="BN4" s="101"/>
      <c r="BO4" s="101"/>
      <c r="BP4" s="99" t="s">
        <v>100</v>
      </c>
      <c r="BQ4" s="101"/>
      <c r="BR4" s="101"/>
      <c r="BS4" s="101"/>
      <c r="BT4" s="101"/>
      <c r="BU4" s="101"/>
      <c r="BV4" s="101"/>
      <c r="BW4" s="101"/>
      <c r="BX4" s="99" t="s">
        <v>101</v>
      </c>
      <c r="BY4" s="101"/>
      <c r="BZ4" s="101"/>
      <c r="CA4" s="101"/>
      <c r="CB4" s="101"/>
      <c r="CC4" s="101"/>
      <c r="CD4" s="101"/>
      <c r="CE4" s="101"/>
      <c r="CF4" s="99" t="s">
        <v>102</v>
      </c>
      <c r="CG4" s="101"/>
      <c r="CH4" s="101"/>
      <c r="CI4" s="101"/>
      <c r="CJ4" s="101"/>
      <c r="CK4" s="101"/>
      <c r="CL4" s="101"/>
      <c r="CM4" s="101"/>
      <c r="CN4" s="99" t="s">
        <v>103</v>
      </c>
      <c r="CO4" s="101"/>
      <c r="CP4" s="101"/>
      <c r="CQ4" s="101"/>
      <c r="CR4" s="101"/>
      <c r="CS4" s="101"/>
      <c r="CT4" s="101"/>
      <c r="CU4" s="101"/>
    </row>
    <row r="5" spans="1:99">
      <c r="B5" s="99" t="s">
        <v>167</v>
      </c>
      <c r="C5" s="99" t="s">
        <v>275</v>
      </c>
      <c r="D5" s="99">
        <v>1</v>
      </c>
      <c r="E5" s="99"/>
      <c r="F5" s="99">
        <v>2</v>
      </c>
      <c r="G5" s="99"/>
      <c r="H5" s="99">
        <v>3</v>
      </c>
      <c r="I5" s="99"/>
      <c r="J5" s="99">
        <v>4</v>
      </c>
      <c r="K5" s="99"/>
      <c r="L5" s="99">
        <v>1</v>
      </c>
      <c r="M5" s="99"/>
      <c r="N5" s="99">
        <v>2</v>
      </c>
      <c r="O5" s="99"/>
      <c r="P5" s="99">
        <v>3</v>
      </c>
      <c r="Q5" s="99"/>
      <c r="R5" s="99">
        <v>4</v>
      </c>
      <c r="S5" s="99"/>
      <c r="T5" s="99">
        <v>1</v>
      </c>
      <c r="U5" s="99"/>
      <c r="V5" s="99">
        <v>2</v>
      </c>
      <c r="W5" s="99"/>
      <c r="X5" s="99">
        <v>3</v>
      </c>
      <c r="Y5" s="99"/>
      <c r="Z5" s="99">
        <v>4</v>
      </c>
      <c r="AA5" s="99"/>
      <c r="AB5" s="99">
        <v>1</v>
      </c>
      <c r="AC5" s="99"/>
      <c r="AD5" s="99">
        <v>2</v>
      </c>
      <c r="AE5" s="99"/>
      <c r="AF5" s="99">
        <v>3</v>
      </c>
      <c r="AG5" s="99"/>
      <c r="AH5" s="99">
        <v>4</v>
      </c>
      <c r="AI5" s="99"/>
      <c r="AJ5" s="99">
        <v>1</v>
      </c>
      <c r="AK5" s="99"/>
      <c r="AL5" s="99">
        <v>2</v>
      </c>
      <c r="AM5" s="99"/>
      <c r="AN5" s="99">
        <v>3</v>
      </c>
      <c r="AO5" s="99"/>
      <c r="AP5" s="99">
        <v>4</v>
      </c>
      <c r="AQ5" s="99"/>
      <c r="AR5" s="99">
        <v>1</v>
      </c>
      <c r="AS5" s="99"/>
      <c r="AT5" s="99">
        <v>2</v>
      </c>
      <c r="AU5" s="99"/>
      <c r="AV5" s="99">
        <v>3</v>
      </c>
      <c r="AW5" s="99"/>
      <c r="AX5" s="99">
        <v>4</v>
      </c>
      <c r="AY5" s="99"/>
      <c r="AZ5" s="99">
        <v>1</v>
      </c>
      <c r="BA5" s="99"/>
      <c r="BB5" s="99">
        <v>2</v>
      </c>
      <c r="BC5" s="99"/>
      <c r="BD5" s="99">
        <v>3</v>
      </c>
      <c r="BE5" s="99"/>
      <c r="BF5" s="99">
        <v>4</v>
      </c>
      <c r="BG5" s="99"/>
      <c r="BH5" s="99">
        <v>1</v>
      </c>
      <c r="BI5" s="99"/>
      <c r="BJ5" s="99">
        <v>2</v>
      </c>
      <c r="BK5" s="99"/>
      <c r="BL5" s="99">
        <v>3</v>
      </c>
      <c r="BM5" s="99"/>
      <c r="BN5" s="99">
        <v>4</v>
      </c>
      <c r="BO5" s="99"/>
      <c r="BP5" s="99">
        <v>1</v>
      </c>
      <c r="BQ5" s="99"/>
      <c r="BR5" s="99">
        <v>2</v>
      </c>
      <c r="BS5" s="99"/>
      <c r="BT5" s="99">
        <v>3</v>
      </c>
      <c r="BU5" s="99"/>
      <c r="BV5" s="99">
        <v>4</v>
      </c>
      <c r="BW5" s="99"/>
      <c r="BX5" s="99">
        <v>1</v>
      </c>
      <c r="BY5" s="99"/>
      <c r="BZ5" s="99">
        <v>2</v>
      </c>
      <c r="CA5" s="99"/>
      <c r="CB5" s="99">
        <v>3</v>
      </c>
      <c r="CC5" s="99"/>
      <c r="CD5" s="99">
        <v>4</v>
      </c>
      <c r="CE5" s="99"/>
      <c r="CF5" s="99">
        <v>1</v>
      </c>
      <c r="CG5" s="99"/>
      <c r="CH5" s="99">
        <v>2</v>
      </c>
      <c r="CI5" s="99"/>
      <c r="CJ5" s="99">
        <v>3</v>
      </c>
      <c r="CK5" s="99"/>
      <c r="CL5" s="99">
        <v>4</v>
      </c>
      <c r="CM5" s="99"/>
      <c r="CN5" s="99">
        <v>1</v>
      </c>
      <c r="CO5" s="99"/>
      <c r="CP5" s="99">
        <v>2</v>
      </c>
      <c r="CQ5" s="99"/>
      <c r="CR5" s="99">
        <v>3</v>
      </c>
      <c r="CS5" s="99"/>
      <c r="CT5" s="99">
        <v>4</v>
      </c>
      <c r="CU5" s="99"/>
    </row>
    <row r="6" spans="1:99">
      <c r="B6" s="99" t="s">
        <v>126</v>
      </c>
      <c r="C6" s="99" t="s">
        <v>172</v>
      </c>
      <c r="D6" s="100">
        <v>8</v>
      </c>
      <c r="E6" s="100">
        <v>4627.2</v>
      </c>
      <c r="F6" s="100">
        <v>5</v>
      </c>
      <c r="G6" s="100">
        <v>2892</v>
      </c>
      <c r="H6" s="100">
        <v>7</v>
      </c>
      <c r="I6" s="100">
        <v>4048.7999999999997</v>
      </c>
      <c r="J6" s="100">
        <v>9</v>
      </c>
      <c r="K6" s="100">
        <v>5205.5999999999995</v>
      </c>
      <c r="L6" s="100">
        <v>45</v>
      </c>
      <c r="M6" s="100">
        <v>26028</v>
      </c>
      <c r="N6" s="100">
        <v>41</v>
      </c>
      <c r="O6" s="100">
        <v>23714.399999999998</v>
      </c>
      <c r="P6" s="100">
        <v>43</v>
      </c>
      <c r="Q6" s="100">
        <v>24871.200000000001</v>
      </c>
      <c r="R6" s="100">
        <v>25</v>
      </c>
      <c r="S6" s="100">
        <v>14460</v>
      </c>
      <c r="T6" s="100">
        <v>73</v>
      </c>
      <c r="U6" s="100">
        <v>42223.199999999997</v>
      </c>
      <c r="V6" s="100">
        <v>80</v>
      </c>
      <c r="W6" s="100">
        <v>46272</v>
      </c>
      <c r="X6" s="100">
        <v>69</v>
      </c>
      <c r="Y6" s="100">
        <v>39909.599999999999</v>
      </c>
      <c r="Z6" s="100">
        <v>120</v>
      </c>
      <c r="AA6" s="100">
        <v>69408</v>
      </c>
      <c r="AB6" s="100">
        <v>7</v>
      </c>
      <c r="AC6" s="100">
        <v>4048.7999999999997</v>
      </c>
      <c r="AD6" s="100">
        <v>11</v>
      </c>
      <c r="AE6" s="100">
        <v>6362.4</v>
      </c>
      <c r="AF6" s="100">
        <v>8</v>
      </c>
      <c r="AG6" s="100">
        <v>4627.2</v>
      </c>
      <c r="AH6" s="100">
        <v>11</v>
      </c>
      <c r="AI6" s="100">
        <v>6362.4</v>
      </c>
      <c r="AJ6" s="100">
        <v>11</v>
      </c>
      <c r="AK6" s="100">
        <v>6362.4</v>
      </c>
      <c r="AL6" s="100">
        <v>7</v>
      </c>
      <c r="AM6" s="100">
        <v>4048.7999999999997</v>
      </c>
      <c r="AN6" s="100">
        <v>9</v>
      </c>
      <c r="AO6" s="100">
        <v>5205.5999999999995</v>
      </c>
      <c r="AP6" s="100">
        <v>10</v>
      </c>
      <c r="AQ6" s="100">
        <v>5784</v>
      </c>
      <c r="AR6" s="100">
        <v>33</v>
      </c>
      <c r="AS6" s="100">
        <v>19087.2</v>
      </c>
      <c r="AT6" s="100">
        <v>45</v>
      </c>
      <c r="AU6" s="100">
        <v>26028</v>
      </c>
      <c r="AV6" s="100">
        <v>33</v>
      </c>
      <c r="AW6" s="100">
        <v>19087.2</v>
      </c>
      <c r="AX6" s="100">
        <v>49</v>
      </c>
      <c r="AY6" s="100">
        <v>28341.599999999999</v>
      </c>
      <c r="AZ6" s="100">
        <v>20</v>
      </c>
      <c r="BA6" s="100">
        <v>11568</v>
      </c>
      <c r="BB6" s="100">
        <v>28</v>
      </c>
      <c r="BC6" s="100">
        <v>16195.199999999999</v>
      </c>
      <c r="BD6" s="100">
        <v>34</v>
      </c>
      <c r="BE6" s="100">
        <v>19665.599999999999</v>
      </c>
      <c r="BF6" s="100">
        <v>23</v>
      </c>
      <c r="BG6" s="100">
        <v>13303.199999999999</v>
      </c>
      <c r="BH6" s="100">
        <v>47</v>
      </c>
      <c r="BI6" s="100">
        <v>27184.799999999999</v>
      </c>
      <c r="BJ6" s="100">
        <v>55</v>
      </c>
      <c r="BK6" s="100">
        <v>31812</v>
      </c>
      <c r="BL6" s="100">
        <v>50</v>
      </c>
      <c r="BM6" s="100">
        <v>28920</v>
      </c>
      <c r="BN6" s="100">
        <v>45</v>
      </c>
      <c r="BO6" s="100">
        <v>26028</v>
      </c>
      <c r="BP6" s="100">
        <v>72</v>
      </c>
      <c r="BQ6" s="100">
        <v>41644.799999999996</v>
      </c>
      <c r="BR6" s="100">
        <v>98</v>
      </c>
      <c r="BS6" s="100">
        <v>56683.199999999997</v>
      </c>
      <c r="BT6" s="100">
        <v>89</v>
      </c>
      <c r="BU6" s="100">
        <v>51477.599999999999</v>
      </c>
      <c r="BV6" s="100">
        <v>96</v>
      </c>
      <c r="BW6" s="100">
        <v>55526.399999999994</v>
      </c>
      <c r="BX6" s="100">
        <v>12</v>
      </c>
      <c r="BY6" s="100">
        <v>6940.7999999999993</v>
      </c>
      <c r="BZ6" s="100">
        <v>9</v>
      </c>
      <c r="CA6" s="100">
        <v>5205.5999999999995</v>
      </c>
      <c r="CB6" s="100">
        <v>14</v>
      </c>
      <c r="CC6" s="100">
        <v>8097.5999999999995</v>
      </c>
      <c r="CD6" s="100">
        <v>12</v>
      </c>
      <c r="CE6" s="100">
        <v>6940.7999999999993</v>
      </c>
      <c r="CF6" s="100">
        <v>19</v>
      </c>
      <c r="CG6" s="100">
        <v>10989.6</v>
      </c>
      <c r="CH6" s="100">
        <v>23</v>
      </c>
      <c r="CI6" s="100">
        <v>13303.199999999999</v>
      </c>
      <c r="CJ6" s="100">
        <v>34</v>
      </c>
      <c r="CK6" s="100">
        <v>19665.599999999999</v>
      </c>
      <c r="CL6" s="100">
        <v>36</v>
      </c>
      <c r="CM6" s="100">
        <v>20822.399999999998</v>
      </c>
      <c r="CN6" s="100">
        <v>20</v>
      </c>
      <c r="CO6" s="100">
        <v>11568</v>
      </c>
      <c r="CP6" s="100">
        <v>20</v>
      </c>
      <c r="CQ6" s="100">
        <v>11568</v>
      </c>
      <c r="CR6" s="100">
        <v>23</v>
      </c>
      <c r="CS6" s="100">
        <v>13303.199999999999</v>
      </c>
      <c r="CT6" s="100">
        <v>15</v>
      </c>
      <c r="CU6" s="100">
        <v>8676</v>
      </c>
    </row>
    <row r="7" spans="1:99">
      <c r="C7" s="99" t="s">
        <v>173</v>
      </c>
      <c r="D7" s="100">
        <v>8</v>
      </c>
      <c r="E7" s="100">
        <v>6307.2</v>
      </c>
      <c r="F7" s="100">
        <v>5</v>
      </c>
      <c r="G7" s="100">
        <v>3942</v>
      </c>
      <c r="H7" s="100">
        <v>8</v>
      </c>
      <c r="I7" s="100">
        <v>6307.2</v>
      </c>
      <c r="J7" s="100">
        <v>8</v>
      </c>
      <c r="K7" s="100">
        <v>6307.2</v>
      </c>
      <c r="L7" s="100">
        <v>43</v>
      </c>
      <c r="M7" s="100">
        <v>33901.199999999997</v>
      </c>
      <c r="N7" s="100">
        <v>36</v>
      </c>
      <c r="O7" s="100">
        <v>28382.399999999998</v>
      </c>
      <c r="P7" s="100">
        <v>40</v>
      </c>
      <c r="Q7" s="100">
        <v>31536</v>
      </c>
      <c r="R7" s="100">
        <v>24</v>
      </c>
      <c r="S7" s="100">
        <v>18921.599999999999</v>
      </c>
      <c r="T7" s="100">
        <v>79</v>
      </c>
      <c r="U7" s="100">
        <v>62283.6</v>
      </c>
      <c r="V7" s="100">
        <v>75</v>
      </c>
      <c r="W7" s="100">
        <v>59130</v>
      </c>
      <c r="X7" s="100">
        <v>71</v>
      </c>
      <c r="Y7" s="100">
        <v>55976.4</v>
      </c>
      <c r="Z7" s="100">
        <v>110</v>
      </c>
      <c r="AA7" s="100">
        <v>86724</v>
      </c>
      <c r="AB7" s="100">
        <v>8</v>
      </c>
      <c r="AC7" s="100">
        <v>6307.2</v>
      </c>
      <c r="AD7" s="100">
        <v>12</v>
      </c>
      <c r="AE7" s="100">
        <v>9460.7999999999993</v>
      </c>
      <c r="AF7" s="100">
        <v>7</v>
      </c>
      <c r="AG7" s="100">
        <v>5518.8</v>
      </c>
      <c r="AH7" s="100">
        <v>11</v>
      </c>
      <c r="AI7" s="100">
        <v>8672.4</v>
      </c>
      <c r="AJ7" s="100">
        <v>11</v>
      </c>
      <c r="AK7" s="100">
        <v>8672.4</v>
      </c>
      <c r="AL7" s="100">
        <v>7</v>
      </c>
      <c r="AM7" s="100">
        <v>5518.8</v>
      </c>
      <c r="AN7" s="100">
        <v>8</v>
      </c>
      <c r="AO7" s="100">
        <v>6307.2</v>
      </c>
      <c r="AP7" s="100">
        <v>10</v>
      </c>
      <c r="AQ7" s="100">
        <v>7884</v>
      </c>
      <c r="AR7" s="100">
        <v>31</v>
      </c>
      <c r="AS7" s="100">
        <v>24440.399999999998</v>
      </c>
      <c r="AT7" s="100">
        <v>46</v>
      </c>
      <c r="AU7" s="100">
        <v>36266.400000000001</v>
      </c>
      <c r="AV7" s="100">
        <v>30</v>
      </c>
      <c r="AW7" s="100">
        <v>23652</v>
      </c>
      <c r="AX7" s="100">
        <v>48</v>
      </c>
      <c r="AY7" s="100">
        <v>37843.199999999997</v>
      </c>
      <c r="AZ7" s="100">
        <v>22</v>
      </c>
      <c r="BA7" s="100">
        <v>17344.8</v>
      </c>
      <c r="BB7" s="100">
        <v>27</v>
      </c>
      <c r="BC7" s="100">
        <v>21286.799999999999</v>
      </c>
      <c r="BD7" s="100">
        <v>37</v>
      </c>
      <c r="BE7" s="100">
        <v>29170.799999999999</v>
      </c>
      <c r="BF7" s="100">
        <v>19</v>
      </c>
      <c r="BG7" s="100">
        <v>14979.6</v>
      </c>
      <c r="BH7" s="100">
        <v>50</v>
      </c>
      <c r="BI7" s="100">
        <v>39420</v>
      </c>
      <c r="BJ7" s="100">
        <v>51</v>
      </c>
      <c r="BK7" s="100">
        <v>40208.400000000001</v>
      </c>
      <c r="BL7" s="100">
        <v>50</v>
      </c>
      <c r="BM7" s="100">
        <v>39420</v>
      </c>
      <c r="BN7" s="100">
        <v>48</v>
      </c>
      <c r="BO7" s="100">
        <v>37843.199999999997</v>
      </c>
      <c r="BP7" s="100">
        <v>65</v>
      </c>
      <c r="BQ7" s="100">
        <v>51246</v>
      </c>
      <c r="BR7" s="100">
        <v>98</v>
      </c>
      <c r="BS7" s="100">
        <v>77263.199999999997</v>
      </c>
      <c r="BT7" s="100">
        <v>82</v>
      </c>
      <c r="BU7" s="100">
        <v>64648.799999999996</v>
      </c>
      <c r="BV7" s="100">
        <v>94</v>
      </c>
      <c r="BW7" s="100">
        <v>74109.599999999991</v>
      </c>
      <c r="BX7" s="100">
        <v>14</v>
      </c>
      <c r="BY7" s="100">
        <v>11037.6</v>
      </c>
      <c r="BZ7" s="100">
        <v>9</v>
      </c>
      <c r="CA7" s="100">
        <v>7095.5999999999995</v>
      </c>
      <c r="CB7" s="100">
        <v>14</v>
      </c>
      <c r="CC7" s="100">
        <v>11037.6</v>
      </c>
      <c r="CD7" s="100">
        <v>11</v>
      </c>
      <c r="CE7" s="100">
        <v>8672.4</v>
      </c>
      <c r="CF7" s="100">
        <v>21</v>
      </c>
      <c r="CG7" s="100">
        <v>16556.399999999998</v>
      </c>
      <c r="CH7" s="100">
        <v>23</v>
      </c>
      <c r="CI7" s="100">
        <v>18133.2</v>
      </c>
      <c r="CJ7" s="100">
        <v>34</v>
      </c>
      <c r="CK7" s="100">
        <v>26805.599999999999</v>
      </c>
      <c r="CL7" s="100">
        <v>36</v>
      </c>
      <c r="CM7" s="100">
        <v>28382.399999999998</v>
      </c>
      <c r="CN7" s="100">
        <v>22</v>
      </c>
      <c r="CO7" s="100">
        <v>17344.8</v>
      </c>
      <c r="CP7" s="100">
        <v>22</v>
      </c>
      <c r="CQ7" s="100">
        <v>17344.8</v>
      </c>
      <c r="CR7" s="100">
        <v>21</v>
      </c>
      <c r="CS7" s="100">
        <v>16556.399999999998</v>
      </c>
      <c r="CT7" s="100">
        <v>15</v>
      </c>
      <c r="CU7" s="100">
        <v>11826</v>
      </c>
    </row>
    <row r="8" spans="1:99">
      <c r="C8" s="99" t="s">
        <v>174</v>
      </c>
      <c r="D8" s="100">
        <v>8</v>
      </c>
      <c r="E8" s="100">
        <v>2476.7999999999997</v>
      </c>
      <c r="F8" s="100">
        <v>6</v>
      </c>
      <c r="G8" s="100">
        <v>1857.6</v>
      </c>
      <c r="H8" s="100">
        <v>8</v>
      </c>
      <c r="I8" s="100">
        <v>2476.7999999999997</v>
      </c>
      <c r="J8" s="100">
        <v>9</v>
      </c>
      <c r="K8" s="100">
        <v>2786.3999999999996</v>
      </c>
      <c r="L8" s="100">
        <v>46</v>
      </c>
      <c r="M8" s="100">
        <v>14241.599999999999</v>
      </c>
      <c r="N8" s="100">
        <v>35</v>
      </c>
      <c r="O8" s="100">
        <v>10835.999999999998</v>
      </c>
      <c r="P8" s="100">
        <v>40</v>
      </c>
      <c r="Q8" s="100">
        <v>12383.999999999998</v>
      </c>
      <c r="R8" s="100">
        <v>29</v>
      </c>
      <c r="S8" s="100">
        <v>8978.4</v>
      </c>
      <c r="T8" s="100">
        <v>84</v>
      </c>
      <c r="U8" s="100">
        <v>26006.399999999998</v>
      </c>
      <c r="V8" s="100">
        <v>86</v>
      </c>
      <c r="W8" s="100">
        <v>26625.599999999999</v>
      </c>
      <c r="X8" s="100">
        <v>70</v>
      </c>
      <c r="Y8" s="100">
        <v>21671.999999999996</v>
      </c>
      <c r="Z8" s="100">
        <v>120</v>
      </c>
      <c r="AA8" s="100">
        <v>37151.999999999993</v>
      </c>
      <c r="AB8" s="100">
        <v>8</v>
      </c>
      <c r="AC8" s="100">
        <v>2476.7999999999997</v>
      </c>
      <c r="AD8" s="100">
        <v>12</v>
      </c>
      <c r="AE8" s="100">
        <v>3715.2</v>
      </c>
      <c r="AF8" s="100">
        <v>8</v>
      </c>
      <c r="AG8" s="100">
        <v>2476.7999999999997</v>
      </c>
      <c r="AH8" s="100">
        <v>10</v>
      </c>
      <c r="AI8" s="100">
        <v>3095.9999999999995</v>
      </c>
      <c r="AJ8" s="100">
        <v>10</v>
      </c>
      <c r="AK8" s="100">
        <v>3095.9999999999995</v>
      </c>
      <c r="AL8" s="100">
        <v>8</v>
      </c>
      <c r="AM8" s="100">
        <v>2476.7999999999997</v>
      </c>
      <c r="AN8" s="100">
        <v>8</v>
      </c>
      <c r="AO8" s="100">
        <v>2476.7999999999997</v>
      </c>
      <c r="AP8" s="100">
        <v>12</v>
      </c>
      <c r="AQ8" s="100">
        <v>3715.2</v>
      </c>
      <c r="AR8" s="100">
        <v>36</v>
      </c>
      <c r="AS8" s="100">
        <v>11145.599999999999</v>
      </c>
      <c r="AT8" s="100">
        <v>50</v>
      </c>
      <c r="AU8" s="100">
        <v>15479.999999999998</v>
      </c>
      <c r="AV8" s="100">
        <v>34</v>
      </c>
      <c r="AW8" s="100">
        <v>10526.4</v>
      </c>
      <c r="AX8" s="100">
        <v>53</v>
      </c>
      <c r="AY8" s="100">
        <v>16408.8</v>
      </c>
      <c r="AZ8" s="100">
        <v>22</v>
      </c>
      <c r="BA8" s="100">
        <v>6811.1999999999989</v>
      </c>
      <c r="BB8" s="100">
        <v>25</v>
      </c>
      <c r="BC8" s="100">
        <v>7739.9999999999991</v>
      </c>
      <c r="BD8" s="100">
        <v>39</v>
      </c>
      <c r="BE8" s="100">
        <v>12074.399999999998</v>
      </c>
      <c r="BF8" s="100">
        <v>21</v>
      </c>
      <c r="BG8" s="100">
        <v>6501.5999999999995</v>
      </c>
      <c r="BH8" s="100">
        <v>53</v>
      </c>
      <c r="BI8" s="100">
        <v>16408.8</v>
      </c>
      <c r="BJ8" s="100">
        <v>54</v>
      </c>
      <c r="BK8" s="100">
        <v>16718.399999999998</v>
      </c>
      <c r="BL8" s="100">
        <v>56</v>
      </c>
      <c r="BM8" s="100">
        <v>17337.599999999999</v>
      </c>
      <c r="BN8" s="100">
        <v>46</v>
      </c>
      <c r="BO8" s="100">
        <v>14241.599999999999</v>
      </c>
      <c r="BP8" s="100">
        <v>83</v>
      </c>
      <c r="BQ8" s="100">
        <v>25696.799999999996</v>
      </c>
      <c r="BR8" s="100">
        <v>115</v>
      </c>
      <c r="BS8" s="100">
        <v>35603.999999999993</v>
      </c>
      <c r="BT8" s="100">
        <v>89</v>
      </c>
      <c r="BU8" s="100">
        <v>27554.399999999998</v>
      </c>
      <c r="BV8" s="100">
        <v>110</v>
      </c>
      <c r="BW8" s="100">
        <v>34055.999999999993</v>
      </c>
      <c r="BX8" s="100">
        <v>13</v>
      </c>
      <c r="BY8" s="100">
        <v>4024.7999999999997</v>
      </c>
      <c r="BZ8" s="100">
        <v>9</v>
      </c>
      <c r="CA8" s="100">
        <v>2786.3999999999996</v>
      </c>
      <c r="CB8" s="100">
        <v>14</v>
      </c>
      <c r="CC8" s="100">
        <v>4334.3999999999996</v>
      </c>
      <c r="CD8" s="100">
        <v>11</v>
      </c>
      <c r="CE8" s="100">
        <v>3405.5999999999995</v>
      </c>
      <c r="CF8" s="100">
        <v>22</v>
      </c>
      <c r="CG8" s="100">
        <v>6811.1999999999989</v>
      </c>
      <c r="CH8" s="100">
        <v>24</v>
      </c>
      <c r="CI8" s="100">
        <v>7430.4</v>
      </c>
      <c r="CJ8" s="100">
        <v>32</v>
      </c>
      <c r="CK8" s="100">
        <v>9907.1999999999989</v>
      </c>
      <c r="CL8" s="100">
        <v>40</v>
      </c>
      <c r="CM8" s="100">
        <v>12383.999999999998</v>
      </c>
      <c r="CN8" s="100">
        <v>22</v>
      </c>
      <c r="CO8" s="100">
        <v>6811.1999999999989</v>
      </c>
      <c r="CP8" s="100">
        <v>21</v>
      </c>
      <c r="CQ8" s="100">
        <v>6501.5999999999995</v>
      </c>
      <c r="CR8" s="100">
        <v>22</v>
      </c>
      <c r="CS8" s="100">
        <v>6811.1999999999989</v>
      </c>
      <c r="CT8" s="100">
        <v>16</v>
      </c>
      <c r="CU8" s="100">
        <v>4953.5999999999995</v>
      </c>
    </row>
    <row r="9" spans="1:99">
      <c r="C9" s="99" t="s">
        <v>175</v>
      </c>
      <c r="D9" s="100">
        <v>8</v>
      </c>
      <c r="E9" s="100">
        <v>5616</v>
      </c>
      <c r="F9" s="100">
        <v>5</v>
      </c>
      <c r="G9" s="100">
        <v>3510</v>
      </c>
      <c r="H9" s="100">
        <v>8</v>
      </c>
      <c r="I9" s="100">
        <v>5616</v>
      </c>
      <c r="J9" s="100">
        <v>8</v>
      </c>
      <c r="K9" s="100">
        <v>5616</v>
      </c>
      <c r="L9" s="100">
        <v>37</v>
      </c>
      <c r="M9" s="100">
        <v>25974</v>
      </c>
      <c r="N9" s="100">
        <v>40</v>
      </c>
      <c r="O9" s="100">
        <v>28080</v>
      </c>
      <c r="P9" s="100">
        <v>39</v>
      </c>
      <c r="Q9" s="100">
        <v>27378</v>
      </c>
      <c r="R9" s="100">
        <v>28</v>
      </c>
      <c r="S9" s="100">
        <v>19656</v>
      </c>
      <c r="T9" s="100">
        <v>69</v>
      </c>
      <c r="U9" s="100">
        <v>48438</v>
      </c>
      <c r="V9" s="100">
        <v>83</v>
      </c>
      <c r="W9" s="100">
        <v>58266</v>
      </c>
      <c r="X9" s="100">
        <v>70</v>
      </c>
      <c r="Y9" s="100">
        <v>49140</v>
      </c>
      <c r="Z9" s="100">
        <v>117</v>
      </c>
      <c r="AA9" s="100">
        <v>82134</v>
      </c>
      <c r="AB9" s="100">
        <v>8</v>
      </c>
      <c r="AC9" s="100">
        <v>5616</v>
      </c>
      <c r="AD9" s="100">
        <v>10</v>
      </c>
      <c r="AE9" s="100">
        <v>7020</v>
      </c>
      <c r="AF9" s="100">
        <v>8</v>
      </c>
      <c r="AG9" s="100">
        <v>5616</v>
      </c>
      <c r="AH9" s="100">
        <v>11</v>
      </c>
      <c r="AI9" s="100">
        <v>7722</v>
      </c>
      <c r="AJ9" s="100">
        <v>12</v>
      </c>
      <c r="AK9" s="100">
        <v>8424</v>
      </c>
      <c r="AL9" s="100">
        <v>7</v>
      </c>
      <c r="AM9" s="100">
        <v>4914</v>
      </c>
      <c r="AN9" s="100">
        <v>9</v>
      </c>
      <c r="AO9" s="100">
        <v>6318</v>
      </c>
      <c r="AP9" s="100">
        <v>10</v>
      </c>
      <c r="AQ9" s="100">
        <v>7020</v>
      </c>
      <c r="AR9" s="100">
        <v>35</v>
      </c>
      <c r="AS9" s="100">
        <v>24570</v>
      </c>
      <c r="AT9" s="100">
        <v>41</v>
      </c>
      <c r="AU9" s="100">
        <v>28782</v>
      </c>
      <c r="AV9" s="100">
        <v>31</v>
      </c>
      <c r="AW9" s="100">
        <v>21762</v>
      </c>
      <c r="AX9" s="100">
        <v>49</v>
      </c>
      <c r="AY9" s="100">
        <v>34398</v>
      </c>
      <c r="AZ9" s="100">
        <v>19</v>
      </c>
      <c r="BA9" s="100">
        <v>13338</v>
      </c>
      <c r="BB9" s="100">
        <v>24</v>
      </c>
      <c r="BC9" s="100">
        <v>16848</v>
      </c>
      <c r="BD9" s="100">
        <v>33</v>
      </c>
      <c r="BE9" s="100">
        <v>23166</v>
      </c>
      <c r="BF9" s="100">
        <v>20</v>
      </c>
      <c r="BG9" s="100">
        <v>14040</v>
      </c>
      <c r="BH9" s="100">
        <v>49</v>
      </c>
      <c r="BI9" s="100">
        <v>34398</v>
      </c>
      <c r="BJ9" s="100">
        <v>48</v>
      </c>
      <c r="BK9" s="100">
        <v>33696</v>
      </c>
      <c r="BL9" s="100">
        <v>53</v>
      </c>
      <c r="BM9" s="100">
        <v>37206</v>
      </c>
      <c r="BN9" s="100">
        <v>48</v>
      </c>
      <c r="BO9" s="100">
        <v>33696</v>
      </c>
      <c r="BP9" s="100">
        <v>73</v>
      </c>
      <c r="BQ9" s="100">
        <v>51246</v>
      </c>
      <c r="BR9" s="100">
        <v>103</v>
      </c>
      <c r="BS9" s="100">
        <v>72306</v>
      </c>
      <c r="BT9" s="100">
        <v>83</v>
      </c>
      <c r="BU9" s="100">
        <v>58266</v>
      </c>
      <c r="BV9" s="100">
        <v>100</v>
      </c>
      <c r="BW9" s="100">
        <v>70200</v>
      </c>
      <c r="BX9" s="100">
        <v>12</v>
      </c>
      <c r="BY9" s="100">
        <v>8424</v>
      </c>
      <c r="BZ9" s="100">
        <v>9</v>
      </c>
      <c r="CA9" s="100">
        <v>6318</v>
      </c>
      <c r="CB9" s="100">
        <v>13</v>
      </c>
      <c r="CC9" s="100">
        <v>9126</v>
      </c>
      <c r="CD9" s="100">
        <v>11</v>
      </c>
      <c r="CE9" s="100">
        <v>7722</v>
      </c>
      <c r="CF9" s="100">
        <v>19</v>
      </c>
      <c r="CG9" s="100">
        <v>13338</v>
      </c>
      <c r="CH9" s="100">
        <v>26</v>
      </c>
      <c r="CI9" s="100">
        <v>18252</v>
      </c>
      <c r="CJ9" s="100">
        <v>32</v>
      </c>
      <c r="CK9" s="100">
        <v>22464</v>
      </c>
      <c r="CL9" s="100">
        <v>39</v>
      </c>
      <c r="CM9" s="100">
        <v>27378</v>
      </c>
      <c r="CN9" s="100">
        <v>20</v>
      </c>
      <c r="CO9" s="100">
        <v>14040</v>
      </c>
      <c r="CP9" s="100">
        <v>22</v>
      </c>
      <c r="CQ9" s="100">
        <v>15444</v>
      </c>
      <c r="CR9" s="100">
        <v>23</v>
      </c>
      <c r="CS9" s="100">
        <v>16146</v>
      </c>
      <c r="CT9" s="100">
        <v>15</v>
      </c>
      <c r="CU9" s="100">
        <v>10530</v>
      </c>
    </row>
    <row r="10" spans="1:99">
      <c r="C10" s="99" t="s">
        <v>176</v>
      </c>
      <c r="D10" s="100">
        <v>8</v>
      </c>
      <c r="E10" s="100">
        <v>4358.3999999999996</v>
      </c>
      <c r="F10" s="100">
        <v>6</v>
      </c>
      <c r="G10" s="100">
        <v>3268.7999999999997</v>
      </c>
      <c r="H10" s="100">
        <v>8</v>
      </c>
      <c r="I10" s="100">
        <v>4358.3999999999996</v>
      </c>
      <c r="J10" s="100">
        <v>8</v>
      </c>
      <c r="K10" s="100">
        <v>4358.3999999999996</v>
      </c>
      <c r="L10" s="100">
        <v>37</v>
      </c>
      <c r="M10" s="100">
        <v>20157.599999999999</v>
      </c>
      <c r="N10" s="100">
        <v>41</v>
      </c>
      <c r="O10" s="100">
        <v>22336.799999999999</v>
      </c>
      <c r="P10" s="100">
        <v>42</v>
      </c>
      <c r="Q10" s="100">
        <v>22881.599999999999</v>
      </c>
      <c r="R10" s="100">
        <v>28</v>
      </c>
      <c r="S10" s="100">
        <v>15254.399999999998</v>
      </c>
      <c r="T10" s="100">
        <v>68</v>
      </c>
      <c r="U10" s="100">
        <v>37046.399999999994</v>
      </c>
      <c r="V10" s="100">
        <v>81</v>
      </c>
      <c r="W10" s="100">
        <v>44128.799999999996</v>
      </c>
      <c r="X10" s="100">
        <v>78</v>
      </c>
      <c r="Y10" s="100">
        <v>42494.399999999994</v>
      </c>
      <c r="Z10" s="100">
        <v>110</v>
      </c>
      <c r="AA10" s="100">
        <v>59927.999999999993</v>
      </c>
      <c r="AB10" s="100">
        <v>8</v>
      </c>
      <c r="AC10" s="100">
        <v>4358.3999999999996</v>
      </c>
      <c r="AD10" s="100">
        <v>11</v>
      </c>
      <c r="AE10" s="100">
        <v>5992.7999999999993</v>
      </c>
      <c r="AF10" s="100">
        <v>8</v>
      </c>
      <c r="AG10" s="100">
        <v>4358.3999999999996</v>
      </c>
      <c r="AH10" s="100">
        <v>11</v>
      </c>
      <c r="AI10" s="100">
        <v>5992.7999999999993</v>
      </c>
      <c r="AJ10" s="100">
        <v>11</v>
      </c>
      <c r="AK10" s="100">
        <v>5992.7999999999993</v>
      </c>
      <c r="AL10" s="100">
        <v>7</v>
      </c>
      <c r="AM10" s="100">
        <v>3813.5999999999995</v>
      </c>
      <c r="AN10" s="100">
        <v>9</v>
      </c>
      <c r="AO10" s="100">
        <v>4903.2</v>
      </c>
      <c r="AP10" s="100">
        <v>11</v>
      </c>
      <c r="AQ10" s="100">
        <v>5992.7999999999993</v>
      </c>
      <c r="AR10" s="100">
        <v>37</v>
      </c>
      <c r="AS10" s="100">
        <v>20157.599999999999</v>
      </c>
      <c r="AT10" s="100">
        <v>46</v>
      </c>
      <c r="AU10" s="100">
        <v>25060.799999999999</v>
      </c>
      <c r="AV10" s="100">
        <v>31</v>
      </c>
      <c r="AW10" s="100">
        <v>16888.8</v>
      </c>
      <c r="AX10" s="100">
        <v>50</v>
      </c>
      <c r="AY10" s="100">
        <v>27239.999999999996</v>
      </c>
      <c r="AZ10" s="100">
        <v>21</v>
      </c>
      <c r="BA10" s="100">
        <v>11440.8</v>
      </c>
      <c r="BB10" s="100">
        <v>25</v>
      </c>
      <c r="BC10" s="100">
        <v>13619.999999999998</v>
      </c>
      <c r="BD10" s="100">
        <v>40</v>
      </c>
      <c r="BE10" s="100">
        <v>21792</v>
      </c>
      <c r="BF10" s="100">
        <v>23</v>
      </c>
      <c r="BG10" s="100">
        <v>12530.4</v>
      </c>
      <c r="BH10" s="100">
        <v>47</v>
      </c>
      <c r="BI10" s="100">
        <v>25605.599999999999</v>
      </c>
      <c r="BJ10" s="100">
        <v>51</v>
      </c>
      <c r="BK10" s="100">
        <v>27784.799999999999</v>
      </c>
      <c r="BL10" s="100">
        <v>56</v>
      </c>
      <c r="BM10" s="100">
        <v>30508.799999999996</v>
      </c>
      <c r="BN10" s="100">
        <v>49</v>
      </c>
      <c r="BO10" s="100">
        <v>26695.199999999997</v>
      </c>
      <c r="BP10" s="100">
        <v>74</v>
      </c>
      <c r="BQ10" s="100">
        <v>40315.199999999997</v>
      </c>
      <c r="BR10" s="100">
        <v>115</v>
      </c>
      <c r="BS10" s="100">
        <v>62651.999999999993</v>
      </c>
      <c r="BT10" s="100">
        <v>102</v>
      </c>
      <c r="BU10" s="100">
        <v>55569.599999999999</v>
      </c>
      <c r="BV10" s="100">
        <v>99</v>
      </c>
      <c r="BW10" s="100">
        <v>53935.199999999997</v>
      </c>
      <c r="BX10" s="100">
        <v>14</v>
      </c>
      <c r="BY10" s="100">
        <v>7627.1999999999989</v>
      </c>
      <c r="BZ10" s="100">
        <v>10</v>
      </c>
      <c r="CA10" s="100">
        <v>5448</v>
      </c>
      <c r="CB10" s="100">
        <v>14</v>
      </c>
      <c r="CC10" s="100">
        <v>7627.1999999999989</v>
      </c>
      <c r="CD10" s="100">
        <v>12</v>
      </c>
      <c r="CE10" s="100">
        <v>6537.5999999999995</v>
      </c>
      <c r="CF10" s="100">
        <v>23</v>
      </c>
      <c r="CG10" s="100">
        <v>12530.4</v>
      </c>
      <c r="CH10" s="100">
        <v>23</v>
      </c>
      <c r="CI10" s="100">
        <v>12530.4</v>
      </c>
      <c r="CJ10" s="100">
        <v>32</v>
      </c>
      <c r="CK10" s="100">
        <v>17433.599999999999</v>
      </c>
      <c r="CL10" s="100">
        <v>37</v>
      </c>
      <c r="CM10" s="100">
        <v>20157.599999999999</v>
      </c>
      <c r="CN10" s="100">
        <v>22</v>
      </c>
      <c r="CO10" s="100">
        <v>11985.599999999999</v>
      </c>
      <c r="CP10" s="100">
        <v>20</v>
      </c>
      <c r="CQ10" s="100">
        <v>10896</v>
      </c>
      <c r="CR10" s="100">
        <v>22</v>
      </c>
      <c r="CS10" s="100">
        <v>11985.599999999999</v>
      </c>
      <c r="CT10" s="100">
        <v>16</v>
      </c>
      <c r="CU10" s="100">
        <v>8716.7999999999993</v>
      </c>
    </row>
    <row r="11" spans="1:99">
      <c r="C11" s="99" t="s">
        <v>177</v>
      </c>
      <c r="D11" s="100">
        <v>9</v>
      </c>
      <c r="E11" s="100">
        <v>4795.2</v>
      </c>
      <c r="F11" s="100">
        <v>5</v>
      </c>
      <c r="G11" s="100">
        <v>2664</v>
      </c>
      <c r="H11" s="100">
        <v>8</v>
      </c>
      <c r="I11" s="100">
        <v>4262.3999999999996</v>
      </c>
      <c r="J11" s="100">
        <v>8</v>
      </c>
      <c r="K11" s="100">
        <v>4262.3999999999996</v>
      </c>
      <c r="L11" s="100">
        <v>41</v>
      </c>
      <c r="M11" s="100">
        <v>21844.799999999999</v>
      </c>
      <c r="N11" s="100">
        <v>40</v>
      </c>
      <c r="O11" s="100">
        <v>21312</v>
      </c>
      <c r="P11" s="100">
        <v>40</v>
      </c>
      <c r="Q11" s="100">
        <v>21312</v>
      </c>
      <c r="R11" s="100">
        <v>25</v>
      </c>
      <c r="S11" s="100">
        <v>13319.999999999998</v>
      </c>
      <c r="T11" s="100">
        <v>79</v>
      </c>
      <c r="U11" s="100">
        <v>42091.199999999997</v>
      </c>
      <c r="V11" s="100">
        <v>82</v>
      </c>
      <c r="W11" s="100">
        <v>43689.599999999999</v>
      </c>
      <c r="X11" s="100">
        <v>79</v>
      </c>
      <c r="Y11" s="100">
        <v>42091.199999999997</v>
      </c>
      <c r="Z11" s="100">
        <v>116</v>
      </c>
      <c r="AA11" s="100">
        <v>61804.799999999996</v>
      </c>
      <c r="AB11" s="100">
        <v>7</v>
      </c>
      <c r="AC11" s="100">
        <v>3729.5999999999995</v>
      </c>
      <c r="AD11" s="100">
        <v>10</v>
      </c>
      <c r="AE11" s="100">
        <v>5328</v>
      </c>
      <c r="AF11" s="100">
        <v>8</v>
      </c>
      <c r="AG11" s="100">
        <v>4262.3999999999996</v>
      </c>
      <c r="AH11" s="100">
        <v>11</v>
      </c>
      <c r="AI11" s="100">
        <v>5860.7999999999993</v>
      </c>
      <c r="AJ11" s="100">
        <v>10</v>
      </c>
      <c r="AK11" s="100">
        <v>5328</v>
      </c>
      <c r="AL11" s="100">
        <v>8</v>
      </c>
      <c r="AM11" s="100">
        <v>4262.3999999999996</v>
      </c>
      <c r="AN11" s="100">
        <v>8</v>
      </c>
      <c r="AO11" s="100">
        <v>4262.3999999999996</v>
      </c>
      <c r="AP11" s="100">
        <v>10</v>
      </c>
      <c r="AQ11" s="100">
        <v>5328</v>
      </c>
      <c r="AR11" s="100">
        <v>37</v>
      </c>
      <c r="AS11" s="100">
        <v>19713.599999999999</v>
      </c>
      <c r="AT11" s="100">
        <v>40</v>
      </c>
      <c r="AU11" s="100">
        <v>21312</v>
      </c>
      <c r="AV11" s="100">
        <v>30</v>
      </c>
      <c r="AW11" s="100">
        <v>15983.999999999998</v>
      </c>
      <c r="AX11" s="100">
        <v>45</v>
      </c>
      <c r="AY11" s="100">
        <v>23975.999999999996</v>
      </c>
      <c r="AZ11" s="100">
        <v>23</v>
      </c>
      <c r="BA11" s="100">
        <v>12254.4</v>
      </c>
      <c r="BB11" s="100">
        <v>29</v>
      </c>
      <c r="BC11" s="100">
        <v>15451.199999999999</v>
      </c>
      <c r="BD11" s="100">
        <v>39</v>
      </c>
      <c r="BE11" s="100">
        <v>20779.199999999997</v>
      </c>
      <c r="BF11" s="100">
        <v>21</v>
      </c>
      <c r="BG11" s="100">
        <v>11188.8</v>
      </c>
      <c r="BH11" s="100">
        <v>46</v>
      </c>
      <c r="BI11" s="100">
        <v>24508.799999999999</v>
      </c>
      <c r="BJ11" s="100">
        <v>48</v>
      </c>
      <c r="BK11" s="100">
        <v>25574.399999999998</v>
      </c>
      <c r="BL11" s="100">
        <v>61</v>
      </c>
      <c r="BM11" s="100">
        <v>32500.799999999996</v>
      </c>
      <c r="BN11" s="100">
        <v>50</v>
      </c>
      <c r="BO11" s="100">
        <v>26639.999999999996</v>
      </c>
      <c r="BP11" s="100">
        <v>77</v>
      </c>
      <c r="BQ11" s="100">
        <v>41025.599999999999</v>
      </c>
      <c r="BR11" s="100">
        <v>116</v>
      </c>
      <c r="BS11" s="100">
        <v>61804.799999999996</v>
      </c>
      <c r="BT11" s="100">
        <v>89</v>
      </c>
      <c r="BU11" s="100">
        <v>47419.199999999997</v>
      </c>
      <c r="BV11" s="100">
        <v>92</v>
      </c>
      <c r="BW11" s="100">
        <v>49017.599999999999</v>
      </c>
      <c r="BX11" s="100">
        <v>14</v>
      </c>
      <c r="BY11" s="100">
        <v>7459.1999999999989</v>
      </c>
      <c r="BZ11" s="100">
        <v>9</v>
      </c>
      <c r="CA11" s="100">
        <v>4795.2</v>
      </c>
      <c r="CB11" s="100">
        <v>14</v>
      </c>
      <c r="CC11" s="100">
        <v>7459.1999999999989</v>
      </c>
      <c r="CD11" s="100">
        <v>12</v>
      </c>
      <c r="CE11" s="100">
        <v>6393.5999999999995</v>
      </c>
      <c r="CF11" s="100">
        <v>20</v>
      </c>
      <c r="CG11" s="100">
        <v>10656</v>
      </c>
      <c r="CH11" s="100">
        <v>23</v>
      </c>
      <c r="CI11" s="100">
        <v>12254.4</v>
      </c>
      <c r="CJ11" s="100">
        <v>37</v>
      </c>
      <c r="CK11" s="100">
        <v>19713.599999999999</v>
      </c>
      <c r="CL11" s="100">
        <v>37</v>
      </c>
      <c r="CM11" s="100">
        <v>19713.599999999999</v>
      </c>
      <c r="CN11" s="100">
        <v>22</v>
      </c>
      <c r="CO11" s="100">
        <v>11721.599999999999</v>
      </c>
      <c r="CP11" s="100">
        <v>20</v>
      </c>
      <c r="CQ11" s="100">
        <v>10656</v>
      </c>
      <c r="CR11" s="100">
        <v>24</v>
      </c>
      <c r="CS11" s="100">
        <v>12787.199999999999</v>
      </c>
      <c r="CT11" s="100">
        <v>16</v>
      </c>
      <c r="CU11" s="100">
        <v>8524.7999999999993</v>
      </c>
    </row>
    <row r="12" spans="1:99">
      <c r="C12" s="99" t="s">
        <v>178</v>
      </c>
      <c r="D12" s="100">
        <v>7</v>
      </c>
      <c r="E12" s="100">
        <v>3939.5999999999995</v>
      </c>
      <c r="F12" s="100">
        <v>5</v>
      </c>
      <c r="G12" s="100">
        <v>2814</v>
      </c>
      <c r="H12" s="100">
        <v>8</v>
      </c>
      <c r="I12" s="100">
        <v>4502.3999999999996</v>
      </c>
      <c r="J12" s="100">
        <v>9</v>
      </c>
      <c r="K12" s="100">
        <v>5065.2</v>
      </c>
      <c r="L12" s="100">
        <v>44</v>
      </c>
      <c r="M12" s="100">
        <v>24763.199999999997</v>
      </c>
      <c r="N12" s="100">
        <v>36</v>
      </c>
      <c r="O12" s="100">
        <v>20260.8</v>
      </c>
      <c r="P12" s="100">
        <v>44</v>
      </c>
      <c r="Q12" s="100">
        <v>24763.199999999997</v>
      </c>
      <c r="R12" s="100">
        <v>27</v>
      </c>
      <c r="S12" s="100">
        <v>15195.599999999999</v>
      </c>
      <c r="T12" s="100">
        <v>80</v>
      </c>
      <c r="U12" s="100">
        <v>45024</v>
      </c>
      <c r="V12" s="100">
        <v>85</v>
      </c>
      <c r="W12" s="100">
        <v>47837.999999999993</v>
      </c>
      <c r="X12" s="100">
        <v>80</v>
      </c>
      <c r="Y12" s="100">
        <v>45024</v>
      </c>
      <c r="Z12" s="100">
        <v>102</v>
      </c>
      <c r="AA12" s="100">
        <v>57405.599999999999</v>
      </c>
      <c r="AB12" s="100">
        <v>7</v>
      </c>
      <c r="AC12" s="100">
        <v>3939.5999999999995</v>
      </c>
      <c r="AD12" s="100">
        <v>11</v>
      </c>
      <c r="AE12" s="100">
        <v>6190.7999999999993</v>
      </c>
      <c r="AF12" s="100">
        <v>8</v>
      </c>
      <c r="AG12" s="100">
        <v>4502.3999999999996</v>
      </c>
      <c r="AH12" s="100">
        <v>10</v>
      </c>
      <c r="AI12" s="100">
        <v>5628</v>
      </c>
      <c r="AJ12" s="100">
        <v>12</v>
      </c>
      <c r="AK12" s="100">
        <v>6753.5999999999995</v>
      </c>
      <c r="AL12" s="100">
        <v>8</v>
      </c>
      <c r="AM12" s="100">
        <v>4502.3999999999996</v>
      </c>
      <c r="AN12" s="100">
        <v>8</v>
      </c>
      <c r="AO12" s="100">
        <v>4502.3999999999996</v>
      </c>
      <c r="AP12" s="100">
        <v>11</v>
      </c>
      <c r="AQ12" s="100">
        <v>6190.7999999999993</v>
      </c>
      <c r="AR12" s="100">
        <v>32</v>
      </c>
      <c r="AS12" s="100">
        <v>18009.599999999999</v>
      </c>
      <c r="AT12" s="100">
        <v>42</v>
      </c>
      <c r="AU12" s="100">
        <v>23637.599999999999</v>
      </c>
      <c r="AV12" s="100">
        <v>33</v>
      </c>
      <c r="AW12" s="100">
        <v>18572.399999999998</v>
      </c>
      <c r="AX12" s="100">
        <v>49</v>
      </c>
      <c r="AY12" s="100">
        <v>27577.199999999997</v>
      </c>
      <c r="AZ12" s="100">
        <v>21</v>
      </c>
      <c r="BA12" s="100">
        <v>11818.8</v>
      </c>
      <c r="BB12" s="100">
        <v>26</v>
      </c>
      <c r="BC12" s="100">
        <v>14632.8</v>
      </c>
      <c r="BD12" s="100">
        <v>40</v>
      </c>
      <c r="BE12" s="100">
        <v>22512</v>
      </c>
      <c r="BF12" s="100">
        <v>23</v>
      </c>
      <c r="BG12" s="100">
        <v>12944.4</v>
      </c>
      <c r="BH12" s="100">
        <v>51</v>
      </c>
      <c r="BI12" s="100">
        <v>28702.799999999999</v>
      </c>
      <c r="BJ12" s="100">
        <v>50</v>
      </c>
      <c r="BK12" s="100">
        <v>28139.999999999996</v>
      </c>
      <c r="BL12" s="100">
        <v>52</v>
      </c>
      <c r="BM12" s="100">
        <v>29265.599999999999</v>
      </c>
      <c r="BN12" s="100">
        <v>47</v>
      </c>
      <c r="BO12" s="100">
        <v>26451.599999999999</v>
      </c>
      <c r="BP12" s="100">
        <v>81</v>
      </c>
      <c r="BQ12" s="100">
        <v>45586.799999999996</v>
      </c>
      <c r="BR12" s="100">
        <v>115</v>
      </c>
      <c r="BS12" s="100">
        <v>64721.999999999993</v>
      </c>
      <c r="BT12" s="100">
        <v>88</v>
      </c>
      <c r="BU12" s="100">
        <v>49526.399999999994</v>
      </c>
      <c r="BV12" s="100">
        <v>104</v>
      </c>
      <c r="BW12" s="100">
        <v>58531.199999999997</v>
      </c>
      <c r="BX12" s="100">
        <v>13</v>
      </c>
      <c r="BY12" s="100">
        <v>7316.4</v>
      </c>
      <c r="BZ12" s="100">
        <v>10</v>
      </c>
      <c r="CA12" s="100">
        <v>5628</v>
      </c>
      <c r="CB12" s="100">
        <v>15</v>
      </c>
      <c r="CC12" s="100">
        <v>8442</v>
      </c>
      <c r="CD12" s="100">
        <v>11</v>
      </c>
      <c r="CE12" s="100">
        <v>6190.7999999999993</v>
      </c>
      <c r="CF12" s="100">
        <v>21</v>
      </c>
      <c r="CG12" s="100">
        <v>11818.8</v>
      </c>
      <c r="CH12" s="100">
        <v>27</v>
      </c>
      <c r="CI12" s="100">
        <v>15195.599999999999</v>
      </c>
      <c r="CJ12" s="100">
        <v>31</v>
      </c>
      <c r="CK12" s="100">
        <v>17446.8</v>
      </c>
      <c r="CL12" s="100">
        <v>42</v>
      </c>
      <c r="CM12" s="100">
        <v>23637.599999999999</v>
      </c>
      <c r="CN12" s="100">
        <v>22</v>
      </c>
      <c r="CO12" s="100">
        <v>12381.599999999999</v>
      </c>
      <c r="CP12" s="100">
        <v>21</v>
      </c>
      <c r="CQ12" s="100">
        <v>11818.8</v>
      </c>
      <c r="CR12" s="100">
        <v>22</v>
      </c>
      <c r="CS12" s="100">
        <v>12381.599999999999</v>
      </c>
      <c r="CT12" s="100">
        <v>15</v>
      </c>
      <c r="CU12" s="100">
        <v>8442</v>
      </c>
    </row>
    <row r="13" spans="1:99">
      <c r="C13" s="99" t="s">
        <v>179</v>
      </c>
      <c r="D13" s="100">
        <v>8</v>
      </c>
      <c r="E13" s="100">
        <v>681.6</v>
      </c>
      <c r="F13" s="100">
        <v>5</v>
      </c>
      <c r="G13" s="100">
        <v>426</v>
      </c>
      <c r="H13" s="100">
        <v>7</v>
      </c>
      <c r="I13" s="100">
        <v>596.4</v>
      </c>
      <c r="J13" s="100">
        <v>8</v>
      </c>
      <c r="K13" s="100">
        <v>681.6</v>
      </c>
      <c r="L13" s="100">
        <v>44</v>
      </c>
      <c r="M13" s="100">
        <v>3748.8</v>
      </c>
      <c r="N13" s="100">
        <v>44</v>
      </c>
      <c r="O13" s="100">
        <v>3748.8</v>
      </c>
      <c r="P13" s="100">
        <v>44</v>
      </c>
      <c r="Q13" s="100">
        <v>3748.8</v>
      </c>
      <c r="R13" s="100">
        <v>29</v>
      </c>
      <c r="S13" s="100">
        <v>2470.8000000000002</v>
      </c>
      <c r="T13" s="100">
        <v>85</v>
      </c>
      <c r="U13" s="100">
        <v>7242</v>
      </c>
      <c r="V13" s="100">
        <v>85</v>
      </c>
      <c r="W13" s="100">
        <v>7242</v>
      </c>
      <c r="X13" s="100">
        <v>74</v>
      </c>
      <c r="Y13" s="100">
        <v>6304.8</v>
      </c>
      <c r="Z13" s="100">
        <v>112</v>
      </c>
      <c r="AA13" s="100">
        <v>9542.4</v>
      </c>
      <c r="AB13" s="100">
        <v>7</v>
      </c>
      <c r="AC13" s="100">
        <v>596.4</v>
      </c>
      <c r="AD13" s="100">
        <v>11</v>
      </c>
      <c r="AE13" s="100">
        <v>937.2</v>
      </c>
      <c r="AF13" s="100">
        <v>7</v>
      </c>
      <c r="AG13" s="100">
        <v>596.4</v>
      </c>
      <c r="AH13" s="100">
        <v>11</v>
      </c>
      <c r="AI13" s="100">
        <v>937.2</v>
      </c>
      <c r="AJ13" s="100">
        <v>10</v>
      </c>
      <c r="AK13" s="100">
        <v>852</v>
      </c>
      <c r="AL13" s="100">
        <v>7</v>
      </c>
      <c r="AM13" s="100">
        <v>596.4</v>
      </c>
      <c r="AN13" s="100">
        <v>9</v>
      </c>
      <c r="AO13" s="100">
        <v>766.80000000000007</v>
      </c>
      <c r="AP13" s="100">
        <v>12</v>
      </c>
      <c r="AQ13" s="100">
        <v>1022.4000000000001</v>
      </c>
      <c r="AR13" s="100">
        <v>35</v>
      </c>
      <c r="AS13" s="100">
        <v>2982</v>
      </c>
      <c r="AT13" s="100">
        <v>49</v>
      </c>
      <c r="AU13" s="100">
        <v>4174.8</v>
      </c>
      <c r="AV13" s="100">
        <v>36</v>
      </c>
      <c r="AW13" s="100">
        <v>3067.2000000000003</v>
      </c>
      <c r="AX13" s="100">
        <v>47</v>
      </c>
      <c r="AY13" s="100">
        <v>4004.4</v>
      </c>
      <c r="AZ13" s="100">
        <v>23</v>
      </c>
      <c r="BA13" s="100">
        <v>1959.6000000000001</v>
      </c>
      <c r="BB13" s="100">
        <v>25</v>
      </c>
      <c r="BC13" s="100">
        <v>2130</v>
      </c>
      <c r="BD13" s="100">
        <v>42</v>
      </c>
      <c r="BE13" s="100">
        <v>3578.4</v>
      </c>
      <c r="BF13" s="100">
        <v>21</v>
      </c>
      <c r="BG13" s="100">
        <v>1789.2</v>
      </c>
      <c r="BH13" s="100">
        <v>54</v>
      </c>
      <c r="BI13" s="100">
        <v>4600.8</v>
      </c>
      <c r="BJ13" s="100">
        <v>53</v>
      </c>
      <c r="BK13" s="100">
        <v>4515.6000000000004</v>
      </c>
      <c r="BL13" s="100">
        <v>63</v>
      </c>
      <c r="BM13" s="100">
        <v>5367.6</v>
      </c>
      <c r="BN13" s="100">
        <v>55</v>
      </c>
      <c r="BO13" s="100">
        <v>4686</v>
      </c>
      <c r="BP13" s="100">
        <v>76</v>
      </c>
      <c r="BQ13" s="100">
        <v>6475.2</v>
      </c>
      <c r="BR13" s="100">
        <v>107</v>
      </c>
      <c r="BS13" s="100">
        <v>9116.4</v>
      </c>
      <c r="BT13" s="100">
        <v>108</v>
      </c>
      <c r="BU13" s="100">
        <v>9201.6</v>
      </c>
      <c r="BV13" s="100">
        <v>118</v>
      </c>
      <c r="BW13" s="100">
        <v>10053.6</v>
      </c>
      <c r="BX13" s="100">
        <v>12</v>
      </c>
      <c r="BY13" s="100">
        <v>1022.4000000000001</v>
      </c>
      <c r="BZ13" s="100">
        <v>10</v>
      </c>
      <c r="CA13" s="100">
        <v>852</v>
      </c>
      <c r="CB13" s="100">
        <v>15</v>
      </c>
      <c r="CC13" s="100">
        <v>1278</v>
      </c>
      <c r="CD13" s="100">
        <v>12</v>
      </c>
      <c r="CE13" s="100">
        <v>1022.4000000000001</v>
      </c>
      <c r="CF13" s="100">
        <v>20</v>
      </c>
      <c r="CG13" s="100">
        <v>1704</v>
      </c>
      <c r="CH13" s="100">
        <v>26</v>
      </c>
      <c r="CI13" s="100">
        <v>2215.2000000000003</v>
      </c>
      <c r="CJ13" s="100">
        <v>33</v>
      </c>
      <c r="CK13" s="100">
        <v>2811.6</v>
      </c>
      <c r="CL13" s="100">
        <v>43</v>
      </c>
      <c r="CM13" s="100">
        <v>3663.6</v>
      </c>
      <c r="CN13" s="100">
        <v>20</v>
      </c>
      <c r="CO13" s="100">
        <v>1704</v>
      </c>
      <c r="CP13" s="100">
        <v>20</v>
      </c>
      <c r="CQ13" s="100">
        <v>1704</v>
      </c>
      <c r="CR13" s="100">
        <v>21</v>
      </c>
      <c r="CS13" s="100">
        <v>1789.2</v>
      </c>
      <c r="CT13" s="100">
        <v>16</v>
      </c>
      <c r="CU13" s="100">
        <v>1363.2</v>
      </c>
    </row>
    <row r="14" spans="1:99">
      <c r="C14" s="99" t="s">
        <v>180</v>
      </c>
      <c r="D14" s="100">
        <v>7</v>
      </c>
      <c r="E14" s="100">
        <v>3418.7999999999997</v>
      </c>
      <c r="F14" s="100">
        <v>5</v>
      </c>
      <c r="G14" s="100">
        <v>2442</v>
      </c>
      <c r="H14" s="100">
        <v>8</v>
      </c>
      <c r="I14" s="100">
        <v>3907.2</v>
      </c>
      <c r="J14" s="100">
        <v>9</v>
      </c>
      <c r="K14" s="100">
        <v>4395.5999999999995</v>
      </c>
      <c r="L14" s="100">
        <v>38</v>
      </c>
      <c r="M14" s="100">
        <v>18559.2</v>
      </c>
      <c r="N14" s="100">
        <v>37</v>
      </c>
      <c r="O14" s="100">
        <v>18070.8</v>
      </c>
      <c r="P14" s="100">
        <v>43</v>
      </c>
      <c r="Q14" s="100">
        <v>21001.200000000001</v>
      </c>
      <c r="R14" s="100">
        <v>26</v>
      </c>
      <c r="S14" s="100">
        <v>12698.4</v>
      </c>
      <c r="T14" s="100">
        <v>76</v>
      </c>
      <c r="U14" s="100">
        <v>37118.400000000001</v>
      </c>
      <c r="V14" s="100">
        <v>87</v>
      </c>
      <c r="W14" s="100">
        <v>42490.799999999996</v>
      </c>
      <c r="X14" s="100">
        <v>80</v>
      </c>
      <c r="Y14" s="100">
        <v>39072</v>
      </c>
      <c r="Z14" s="100">
        <v>106</v>
      </c>
      <c r="AA14" s="100">
        <v>51770.399999999994</v>
      </c>
      <c r="AB14" s="100">
        <v>8</v>
      </c>
      <c r="AC14" s="100">
        <v>3907.2</v>
      </c>
      <c r="AD14" s="100">
        <v>11</v>
      </c>
      <c r="AE14" s="100">
        <v>5372.4</v>
      </c>
      <c r="AF14" s="100">
        <v>7</v>
      </c>
      <c r="AG14" s="100">
        <v>3418.7999999999997</v>
      </c>
      <c r="AH14" s="100">
        <v>11</v>
      </c>
      <c r="AI14" s="100">
        <v>5372.4</v>
      </c>
      <c r="AJ14" s="100">
        <v>12</v>
      </c>
      <c r="AK14" s="100">
        <v>5860.7999999999993</v>
      </c>
      <c r="AL14" s="100">
        <v>7</v>
      </c>
      <c r="AM14" s="100">
        <v>3418.7999999999997</v>
      </c>
      <c r="AN14" s="100">
        <v>9</v>
      </c>
      <c r="AO14" s="100">
        <v>4395.5999999999995</v>
      </c>
      <c r="AP14" s="100">
        <v>10</v>
      </c>
      <c r="AQ14" s="100">
        <v>4884</v>
      </c>
      <c r="AR14" s="100">
        <v>37</v>
      </c>
      <c r="AS14" s="100">
        <v>18070.8</v>
      </c>
      <c r="AT14" s="100">
        <v>42</v>
      </c>
      <c r="AU14" s="100">
        <v>20512.8</v>
      </c>
      <c r="AV14" s="100">
        <v>34</v>
      </c>
      <c r="AW14" s="100">
        <v>16605.599999999999</v>
      </c>
      <c r="AX14" s="100">
        <v>49</v>
      </c>
      <c r="AY14" s="100">
        <v>23931.599999999999</v>
      </c>
      <c r="AZ14" s="100">
        <v>23</v>
      </c>
      <c r="BA14" s="100">
        <v>11233.199999999999</v>
      </c>
      <c r="BB14" s="100">
        <v>28</v>
      </c>
      <c r="BC14" s="100">
        <v>13675.199999999999</v>
      </c>
      <c r="BD14" s="100">
        <v>37</v>
      </c>
      <c r="BE14" s="100">
        <v>18070.8</v>
      </c>
      <c r="BF14" s="100">
        <v>23</v>
      </c>
      <c r="BG14" s="100">
        <v>11233.199999999999</v>
      </c>
      <c r="BH14" s="100">
        <v>48</v>
      </c>
      <c r="BI14" s="100">
        <v>23443.199999999997</v>
      </c>
      <c r="BJ14" s="100">
        <v>49</v>
      </c>
      <c r="BK14" s="100">
        <v>23931.599999999999</v>
      </c>
      <c r="BL14" s="100">
        <v>59</v>
      </c>
      <c r="BM14" s="100">
        <v>28815.599999999999</v>
      </c>
      <c r="BN14" s="100">
        <v>52</v>
      </c>
      <c r="BO14" s="100">
        <v>25396.799999999999</v>
      </c>
      <c r="BP14" s="100">
        <v>81</v>
      </c>
      <c r="BQ14" s="100">
        <v>39560.400000000001</v>
      </c>
      <c r="BR14" s="100">
        <v>115</v>
      </c>
      <c r="BS14" s="100">
        <v>56166</v>
      </c>
      <c r="BT14" s="100">
        <v>90</v>
      </c>
      <c r="BU14" s="100">
        <v>43956</v>
      </c>
      <c r="BV14" s="100">
        <v>102</v>
      </c>
      <c r="BW14" s="100">
        <v>49816.799999999996</v>
      </c>
      <c r="BX14" s="100">
        <v>14</v>
      </c>
      <c r="BY14" s="100">
        <v>6837.5999999999995</v>
      </c>
      <c r="BZ14" s="100">
        <v>9</v>
      </c>
      <c r="CA14" s="100">
        <v>4395.5999999999995</v>
      </c>
      <c r="CB14" s="100">
        <v>15</v>
      </c>
      <c r="CC14" s="100">
        <v>7326</v>
      </c>
      <c r="CD14" s="100">
        <v>12</v>
      </c>
      <c r="CE14" s="100">
        <v>5860.7999999999993</v>
      </c>
      <c r="CF14" s="100">
        <v>21</v>
      </c>
      <c r="CG14" s="100">
        <v>10256.4</v>
      </c>
      <c r="CH14" s="100">
        <v>26</v>
      </c>
      <c r="CI14" s="100">
        <v>12698.4</v>
      </c>
      <c r="CJ14" s="100">
        <v>33</v>
      </c>
      <c r="CK14" s="100">
        <v>16117.199999999999</v>
      </c>
      <c r="CL14" s="100">
        <v>38</v>
      </c>
      <c r="CM14" s="100">
        <v>18559.2</v>
      </c>
      <c r="CN14" s="100">
        <v>22</v>
      </c>
      <c r="CO14" s="100">
        <v>10744.8</v>
      </c>
      <c r="CP14" s="100">
        <v>19</v>
      </c>
      <c r="CQ14" s="100">
        <v>9279.6</v>
      </c>
      <c r="CR14" s="100">
        <v>24</v>
      </c>
      <c r="CS14" s="100">
        <v>11721.599999999999</v>
      </c>
      <c r="CT14" s="100">
        <v>16</v>
      </c>
      <c r="CU14" s="100">
        <v>7814.4</v>
      </c>
    </row>
    <row r="15" spans="1:99">
      <c r="C15" s="99" t="s">
        <v>181</v>
      </c>
      <c r="D15" s="100">
        <v>8</v>
      </c>
      <c r="E15" s="100">
        <v>6105.5999999999995</v>
      </c>
      <c r="F15" s="100">
        <v>5</v>
      </c>
      <c r="G15" s="100">
        <v>3815.9999999999995</v>
      </c>
      <c r="H15" s="100">
        <v>8</v>
      </c>
      <c r="I15" s="100">
        <v>6105.5999999999995</v>
      </c>
      <c r="J15" s="100">
        <v>9</v>
      </c>
      <c r="K15" s="100">
        <v>6868.7999999999993</v>
      </c>
      <c r="L15" s="100">
        <v>40</v>
      </c>
      <c r="M15" s="100">
        <v>30527.999999999996</v>
      </c>
      <c r="N15" s="100">
        <v>37</v>
      </c>
      <c r="O15" s="100">
        <v>28238.399999999998</v>
      </c>
      <c r="P15" s="100">
        <v>38</v>
      </c>
      <c r="Q15" s="100">
        <v>29001.599999999999</v>
      </c>
      <c r="R15" s="100">
        <v>27</v>
      </c>
      <c r="S15" s="100">
        <v>20606.399999999998</v>
      </c>
      <c r="T15" s="100">
        <v>71</v>
      </c>
      <c r="U15" s="100">
        <v>54187.199999999997</v>
      </c>
      <c r="V15" s="100">
        <v>83</v>
      </c>
      <c r="W15" s="100">
        <v>63345.599999999991</v>
      </c>
      <c r="X15" s="100">
        <v>66</v>
      </c>
      <c r="Y15" s="100">
        <v>50371.199999999997</v>
      </c>
      <c r="Z15" s="100">
        <v>117</v>
      </c>
      <c r="AA15" s="100">
        <v>89294.399999999994</v>
      </c>
      <c r="AB15" s="100">
        <v>7</v>
      </c>
      <c r="AC15" s="100">
        <v>5342.4</v>
      </c>
      <c r="AD15" s="100">
        <v>11</v>
      </c>
      <c r="AE15" s="100">
        <v>8395.1999999999989</v>
      </c>
      <c r="AF15" s="100">
        <v>8</v>
      </c>
      <c r="AG15" s="100">
        <v>6105.5999999999995</v>
      </c>
      <c r="AH15" s="100">
        <v>11</v>
      </c>
      <c r="AI15" s="100">
        <v>8395.1999999999989</v>
      </c>
      <c r="AJ15" s="100">
        <v>12</v>
      </c>
      <c r="AK15" s="100">
        <v>9158.4</v>
      </c>
      <c r="AL15" s="100">
        <v>7</v>
      </c>
      <c r="AM15" s="100">
        <v>5342.4</v>
      </c>
      <c r="AN15" s="100">
        <v>9</v>
      </c>
      <c r="AO15" s="100">
        <v>6868.7999999999993</v>
      </c>
      <c r="AP15" s="100">
        <v>12</v>
      </c>
      <c r="AQ15" s="100">
        <v>9158.4</v>
      </c>
      <c r="AR15" s="100">
        <v>33</v>
      </c>
      <c r="AS15" s="100">
        <v>25185.599999999999</v>
      </c>
      <c r="AT15" s="100">
        <v>39</v>
      </c>
      <c r="AU15" s="100">
        <v>29764.799999999996</v>
      </c>
      <c r="AV15" s="100">
        <v>34</v>
      </c>
      <c r="AW15" s="100">
        <v>25948.799999999999</v>
      </c>
      <c r="AX15" s="100">
        <v>48</v>
      </c>
      <c r="AY15" s="100">
        <v>36633.599999999999</v>
      </c>
      <c r="AZ15" s="100">
        <v>19</v>
      </c>
      <c r="BA15" s="100">
        <v>14500.8</v>
      </c>
      <c r="BB15" s="100">
        <v>27</v>
      </c>
      <c r="BC15" s="100">
        <v>20606.399999999998</v>
      </c>
      <c r="BD15" s="100">
        <v>33</v>
      </c>
      <c r="BE15" s="100">
        <v>25185.599999999999</v>
      </c>
      <c r="BF15" s="100">
        <v>20</v>
      </c>
      <c r="BG15" s="100">
        <v>15263.999999999998</v>
      </c>
      <c r="BH15" s="100">
        <v>45</v>
      </c>
      <c r="BI15" s="100">
        <v>34344</v>
      </c>
      <c r="BJ15" s="100">
        <v>48</v>
      </c>
      <c r="BK15" s="100">
        <v>36633.599999999999</v>
      </c>
      <c r="BL15" s="100">
        <v>50</v>
      </c>
      <c r="BM15" s="100">
        <v>38160</v>
      </c>
      <c r="BN15" s="100">
        <v>52</v>
      </c>
      <c r="BO15" s="100">
        <v>39686.399999999994</v>
      </c>
      <c r="BP15" s="100">
        <v>73</v>
      </c>
      <c r="BQ15" s="100">
        <v>55713.599999999999</v>
      </c>
      <c r="BR15" s="100">
        <v>109</v>
      </c>
      <c r="BS15" s="100">
        <v>83188.799999999988</v>
      </c>
      <c r="BT15" s="100">
        <v>85</v>
      </c>
      <c r="BU15" s="100">
        <v>64871.999999999993</v>
      </c>
      <c r="BV15" s="100">
        <v>99</v>
      </c>
      <c r="BW15" s="100">
        <v>75556.799999999988</v>
      </c>
      <c r="BX15" s="100">
        <v>12</v>
      </c>
      <c r="BY15" s="100">
        <v>9158.4</v>
      </c>
      <c r="BZ15" s="100">
        <v>9</v>
      </c>
      <c r="CA15" s="100">
        <v>6868.7999999999993</v>
      </c>
      <c r="CB15" s="100">
        <v>14</v>
      </c>
      <c r="CC15" s="100">
        <v>10684.8</v>
      </c>
      <c r="CD15" s="100">
        <v>11</v>
      </c>
      <c r="CE15" s="100">
        <v>8395.1999999999989</v>
      </c>
      <c r="CF15" s="100">
        <v>21</v>
      </c>
      <c r="CG15" s="100">
        <v>16027.199999999999</v>
      </c>
      <c r="CH15" s="100">
        <v>26</v>
      </c>
      <c r="CI15" s="100">
        <v>19843.199999999997</v>
      </c>
      <c r="CJ15" s="100">
        <v>32</v>
      </c>
      <c r="CK15" s="100">
        <v>24422.399999999998</v>
      </c>
      <c r="CL15" s="100">
        <v>35</v>
      </c>
      <c r="CM15" s="100">
        <v>26711.999999999996</v>
      </c>
      <c r="CN15" s="100">
        <v>22</v>
      </c>
      <c r="CO15" s="100">
        <v>16790.399999999998</v>
      </c>
      <c r="CP15" s="100">
        <v>21</v>
      </c>
      <c r="CQ15" s="100">
        <v>16027.199999999999</v>
      </c>
      <c r="CR15" s="100">
        <v>20</v>
      </c>
      <c r="CS15" s="100">
        <v>15263.999999999998</v>
      </c>
      <c r="CT15" s="100">
        <v>17</v>
      </c>
      <c r="CU15" s="100">
        <v>12974.4</v>
      </c>
    </row>
    <row r="16" spans="1:99">
      <c r="C16" s="99" t="s">
        <v>182</v>
      </c>
      <c r="D16" s="100">
        <v>8</v>
      </c>
      <c r="E16" s="100">
        <v>2726.4</v>
      </c>
      <c r="F16" s="100">
        <v>5</v>
      </c>
      <c r="G16" s="100">
        <v>1704</v>
      </c>
      <c r="H16" s="100">
        <v>8</v>
      </c>
      <c r="I16" s="100">
        <v>2726.4</v>
      </c>
      <c r="J16" s="100">
        <v>9</v>
      </c>
      <c r="K16" s="100">
        <v>3067.2000000000003</v>
      </c>
      <c r="L16" s="100">
        <v>40</v>
      </c>
      <c r="M16" s="100">
        <v>13632</v>
      </c>
      <c r="N16" s="100">
        <v>38</v>
      </c>
      <c r="O16" s="100">
        <v>12950.4</v>
      </c>
      <c r="P16" s="100">
        <v>43</v>
      </c>
      <c r="Q16" s="100">
        <v>14654.4</v>
      </c>
      <c r="R16" s="100">
        <v>28</v>
      </c>
      <c r="S16" s="100">
        <v>9542.4</v>
      </c>
      <c r="T16" s="100">
        <v>73</v>
      </c>
      <c r="U16" s="100">
        <v>24878.400000000001</v>
      </c>
      <c r="V16" s="100">
        <v>87</v>
      </c>
      <c r="W16" s="100">
        <v>29649.600000000002</v>
      </c>
      <c r="X16" s="100">
        <v>77</v>
      </c>
      <c r="Y16" s="100">
        <v>26241.600000000002</v>
      </c>
      <c r="Z16" s="100">
        <v>117</v>
      </c>
      <c r="AA16" s="100">
        <v>39873.599999999999</v>
      </c>
      <c r="AB16" s="100">
        <v>7</v>
      </c>
      <c r="AC16" s="100">
        <v>2385.6</v>
      </c>
      <c r="AD16" s="100">
        <v>11</v>
      </c>
      <c r="AE16" s="100">
        <v>3748.8</v>
      </c>
      <c r="AF16" s="100">
        <v>7</v>
      </c>
      <c r="AG16" s="100">
        <v>2385.6</v>
      </c>
      <c r="AH16" s="100">
        <v>11</v>
      </c>
      <c r="AI16" s="100">
        <v>3748.8</v>
      </c>
      <c r="AJ16" s="100">
        <v>12</v>
      </c>
      <c r="AK16" s="100">
        <v>4089.6000000000004</v>
      </c>
      <c r="AL16" s="100">
        <v>8</v>
      </c>
      <c r="AM16" s="100">
        <v>2726.4</v>
      </c>
      <c r="AN16" s="100">
        <v>8</v>
      </c>
      <c r="AO16" s="100">
        <v>2726.4</v>
      </c>
      <c r="AP16" s="100">
        <v>11</v>
      </c>
      <c r="AQ16" s="100">
        <v>3748.8</v>
      </c>
      <c r="AR16" s="100">
        <v>33</v>
      </c>
      <c r="AS16" s="100">
        <v>11246.4</v>
      </c>
      <c r="AT16" s="100">
        <v>43</v>
      </c>
      <c r="AU16" s="100">
        <v>14654.4</v>
      </c>
      <c r="AV16" s="100">
        <v>37</v>
      </c>
      <c r="AW16" s="100">
        <v>12609.6</v>
      </c>
      <c r="AX16" s="100">
        <v>44</v>
      </c>
      <c r="AY16" s="100">
        <v>14995.2</v>
      </c>
      <c r="AZ16" s="100">
        <v>22</v>
      </c>
      <c r="BA16" s="100">
        <v>7497.6</v>
      </c>
      <c r="BB16" s="100">
        <v>28</v>
      </c>
      <c r="BC16" s="100">
        <v>9542.4</v>
      </c>
      <c r="BD16" s="100">
        <v>39</v>
      </c>
      <c r="BE16" s="100">
        <v>13291.2</v>
      </c>
      <c r="BF16" s="100">
        <v>22</v>
      </c>
      <c r="BG16" s="100">
        <v>7497.6</v>
      </c>
      <c r="BH16" s="100">
        <v>49</v>
      </c>
      <c r="BI16" s="100">
        <v>16699.2</v>
      </c>
      <c r="BJ16" s="100">
        <v>51</v>
      </c>
      <c r="BK16" s="100">
        <v>17380.8</v>
      </c>
      <c r="BL16" s="100">
        <v>56</v>
      </c>
      <c r="BM16" s="100">
        <v>19084.8</v>
      </c>
      <c r="BN16" s="100">
        <v>53</v>
      </c>
      <c r="BO16" s="100">
        <v>18062.400000000001</v>
      </c>
      <c r="BP16" s="100">
        <v>76</v>
      </c>
      <c r="BQ16" s="100">
        <v>25900.799999999999</v>
      </c>
      <c r="BR16" s="100">
        <v>117</v>
      </c>
      <c r="BS16" s="100">
        <v>39873.599999999999</v>
      </c>
      <c r="BT16" s="100">
        <v>88</v>
      </c>
      <c r="BU16" s="100">
        <v>29990.400000000001</v>
      </c>
      <c r="BV16" s="100">
        <v>95</v>
      </c>
      <c r="BW16" s="100">
        <v>32376</v>
      </c>
      <c r="BX16" s="100">
        <v>14</v>
      </c>
      <c r="BY16" s="100">
        <v>4771.2</v>
      </c>
      <c r="BZ16" s="100">
        <v>10</v>
      </c>
      <c r="CA16" s="100">
        <v>3408</v>
      </c>
      <c r="CB16" s="100">
        <v>13</v>
      </c>
      <c r="CC16" s="100">
        <v>4430.4000000000005</v>
      </c>
      <c r="CD16" s="100">
        <v>12</v>
      </c>
      <c r="CE16" s="100">
        <v>4089.6000000000004</v>
      </c>
      <c r="CF16" s="100">
        <v>21</v>
      </c>
      <c r="CG16" s="100">
        <v>7156.8</v>
      </c>
      <c r="CH16" s="100">
        <v>25</v>
      </c>
      <c r="CI16" s="100">
        <v>8520</v>
      </c>
      <c r="CJ16" s="100">
        <v>36</v>
      </c>
      <c r="CK16" s="100">
        <v>12268.800000000001</v>
      </c>
      <c r="CL16" s="100">
        <v>37</v>
      </c>
      <c r="CM16" s="100">
        <v>12609.6</v>
      </c>
      <c r="CN16" s="100">
        <v>21</v>
      </c>
      <c r="CO16" s="100">
        <v>7156.8</v>
      </c>
      <c r="CP16" s="100">
        <v>20</v>
      </c>
      <c r="CQ16" s="100">
        <v>6816</v>
      </c>
      <c r="CR16" s="100">
        <v>22</v>
      </c>
      <c r="CS16" s="100">
        <v>7497.6</v>
      </c>
      <c r="CT16" s="100">
        <v>15</v>
      </c>
      <c r="CU16" s="100">
        <v>5112</v>
      </c>
    </row>
    <row r="17" spans="2:99">
      <c r="C17" s="99" t="s">
        <v>183</v>
      </c>
      <c r="D17" s="100">
        <v>8</v>
      </c>
      <c r="E17" s="100">
        <v>3379.2</v>
      </c>
      <c r="F17" s="100">
        <v>5</v>
      </c>
      <c r="G17" s="100">
        <v>2112</v>
      </c>
      <c r="H17" s="100">
        <v>7</v>
      </c>
      <c r="I17" s="100">
        <v>2956.7999999999997</v>
      </c>
      <c r="J17" s="100">
        <v>8</v>
      </c>
      <c r="K17" s="100">
        <v>3379.2</v>
      </c>
      <c r="L17" s="100">
        <v>43</v>
      </c>
      <c r="M17" s="100">
        <v>18163.2</v>
      </c>
      <c r="N17" s="100">
        <v>40</v>
      </c>
      <c r="O17" s="100">
        <v>16896</v>
      </c>
      <c r="P17" s="100">
        <v>41</v>
      </c>
      <c r="Q17" s="100">
        <v>17318.399999999998</v>
      </c>
      <c r="R17" s="100">
        <v>26</v>
      </c>
      <c r="S17" s="100">
        <v>10982.4</v>
      </c>
      <c r="T17" s="100">
        <v>82</v>
      </c>
      <c r="U17" s="100">
        <v>34636.799999999996</v>
      </c>
      <c r="V17" s="100">
        <v>87</v>
      </c>
      <c r="W17" s="100">
        <v>36748.799999999996</v>
      </c>
      <c r="X17" s="100">
        <v>73</v>
      </c>
      <c r="Y17" s="100">
        <v>30835.199999999997</v>
      </c>
      <c r="Z17" s="100">
        <v>107</v>
      </c>
      <c r="AA17" s="100">
        <v>45196.799999999996</v>
      </c>
      <c r="AB17" s="100">
        <v>7</v>
      </c>
      <c r="AC17" s="100">
        <v>2956.7999999999997</v>
      </c>
      <c r="AD17" s="100">
        <v>10</v>
      </c>
      <c r="AE17" s="100">
        <v>4224</v>
      </c>
      <c r="AF17" s="100">
        <v>8</v>
      </c>
      <c r="AG17" s="100">
        <v>3379.2</v>
      </c>
      <c r="AH17" s="100">
        <v>10</v>
      </c>
      <c r="AI17" s="100">
        <v>4224</v>
      </c>
      <c r="AJ17" s="100">
        <v>10</v>
      </c>
      <c r="AK17" s="100">
        <v>4224</v>
      </c>
      <c r="AL17" s="100">
        <v>7</v>
      </c>
      <c r="AM17" s="100">
        <v>2956.7999999999997</v>
      </c>
      <c r="AN17" s="100">
        <v>9</v>
      </c>
      <c r="AO17" s="100">
        <v>3801.6</v>
      </c>
      <c r="AP17" s="100">
        <v>11</v>
      </c>
      <c r="AQ17" s="100">
        <v>4646.3999999999996</v>
      </c>
      <c r="AR17" s="100">
        <v>32</v>
      </c>
      <c r="AS17" s="100">
        <v>13516.8</v>
      </c>
      <c r="AT17" s="100">
        <v>43</v>
      </c>
      <c r="AU17" s="100">
        <v>18163.2</v>
      </c>
      <c r="AV17" s="100">
        <v>33</v>
      </c>
      <c r="AW17" s="100">
        <v>13939.199999999999</v>
      </c>
      <c r="AX17" s="100">
        <v>43</v>
      </c>
      <c r="AY17" s="100">
        <v>18163.2</v>
      </c>
      <c r="AZ17" s="100">
        <v>20</v>
      </c>
      <c r="BA17" s="100">
        <v>8448</v>
      </c>
      <c r="BB17" s="100">
        <v>29</v>
      </c>
      <c r="BC17" s="100">
        <v>12249.599999999999</v>
      </c>
      <c r="BD17" s="100">
        <v>41</v>
      </c>
      <c r="BE17" s="100">
        <v>17318.399999999998</v>
      </c>
      <c r="BF17" s="100">
        <v>21</v>
      </c>
      <c r="BG17" s="100">
        <v>8870.4</v>
      </c>
      <c r="BH17" s="100">
        <v>49</v>
      </c>
      <c r="BI17" s="100">
        <v>20697.599999999999</v>
      </c>
      <c r="BJ17" s="100">
        <v>53</v>
      </c>
      <c r="BK17" s="100">
        <v>22387.199999999997</v>
      </c>
      <c r="BL17" s="100">
        <v>61</v>
      </c>
      <c r="BM17" s="100">
        <v>25766.399999999998</v>
      </c>
      <c r="BN17" s="100">
        <v>48</v>
      </c>
      <c r="BO17" s="100">
        <v>20275.199999999997</v>
      </c>
      <c r="BP17" s="100">
        <v>76</v>
      </c>
      <c r="BQ17" s="100">
        <v>32102.399999999998</v>
      </c>
      <c r="BR17" s="100">
        <v>114</v>
      </c>
      <c r="BS17" s="100">
        <v>48153.599999999999</v>
      </c>
      <c r="BT17" s="100">
        <v>93</v>
      </c>
      <c r="BU17" s="100">
        <v>39283.199999999997</v>
      </c>
      <c r="BV17" s="100">
        <v>103</v>
      </c>
      <c r="BW17" s="100">
        <v>43507.199999999997</v>
      </c>
      <c r="BX17" s="100">
        <v>12</v>
      </c>
      <c r="BY17" s="100">
        <v>5068.7999999999993</v>
      </c>
      <c r="BZ17" s="100">
        <v>9</v>
      </c>
      <c r="CA17" s="100">
        <v>3801.6</v>
      </c>
      <c r="CB17" s="100">
        <v>15</v>
      </c>
      <c r="CC17" s="100">
        <v>6336</v>
      </c>
      <c r="CD17" s="100">
        <v>11</v>
      </c>
      <c r="CE17" s="100">
        <v>4646.3999999999996</v>
      </c>
      <c r="CF17" s="100">
        <v>22</v>
      </c>
      <c r="CG17" s="100">
        <v>9292.7999999999993</v>
      </c>
      <c r="CH17" s="100">
        <v>27</v>
      </c>
      <c r="CI17" s="100">
        <v>11404.8</v>
      </c>
      <c r="CJ17" s="100">
        <v>35</v>
      </c>
      <c r="CK17" s="100">
        <v>14784</v>
      </c>
      <c r="CL17" s="100">
        <v>38</v>
      </c>
      <c r="CM17" s="100">
        <v>16051.199999999999</v>
      </c>
      <c r="CN17" s="100">
        <v>23</v>
      </c>
      <c r="CO17" s="100">
        <v>9715.1999999999989</v>
      </c>
      <c r="CP17" s="100">
        <v>21</v>
      </c>
      <c r="CQ17" s="100">
        <v>8870.4</v>
      </c>
      <c r="CR17" s="100">
        <v>22</v>
      </c>
      <c r="CS17" s="100">
        <v>9292.7999999999993</v>
      </c>
      <c r="CT17" s="100">
        <v>18</v>
      </c>
      <c r="CU17" s="100">
        <v>7603.2</v>
      </c>
    </row>
    <row r="18" spans="2:99">
      <c r="C18" s="99" t="s">
        <v>184</v>
      </c>
      <c r="D18" s="100">
        <v>8</v>
      </c>
      <c r="E18" s="100">
        <v>5222.3999999999996</v>
      </c>
      <c r="F18" s="100">
        <v>5</v>
      </c>
      <c r="G18" s="100">
        <v>3264</v>
      </c>
      <c r="H18" s="100">
        <v>7</v>
      </c>
      <c r="I18" s="100">
        <v>4569.5999999999995</v>
      </c>
      <c r="J18" s="100">
        <v>8</v>
      </c>
      <c r="K18" s="100">
        <v>5222.3999999999996</v>
      </c>
      <c r="L18" s="100">
        <v>39</v>
      </c>
      <c r="M18" s="100">
        <v>25459.199999999997</v>
      </c>
      <c r="N18" s="100">
        <v>36</v>
      </c>
      <c r="O18" s="100">
        <v>23500.799999999999</v>
      </c>
      <c r="P18" s="100">
        <v>43</v>
      </c>
      <c r="Q18" s="100">
        <v>28070.399999999998</v>
      </c>
      <c r="R18" s="100">
        <v>29</v>
      </c>
      <c r="S18" s="100">
        <v>18931.199999999997</v>
      </c>
      <c r="T18" s="100">
        <v>76</v>
      </c>
      <c r="U18" s="100">
        <v>49612.799999999996</v>
      </c>
      <c r="V18" s="100">
        <v>78</v>
      </c>
      <c r="W18" s="100">
        <v>50918.399999999994</v>
      </c>
      <c r="X18" s="100">
        <v>70</v>
      </c>
      <c r="Y18" s="100">
        <v>45696</v>
      </c>
      <c r="Z18" s="100">
        <v>118</v>
      </c>
      <c r="AA18" s="100">
        <v>77030.399999999994</v>
      </c>
      <c r="AB18" s="100">
        <v>7</v>
      </c>
      <c r="AC18" s="100">
        <v>4569.5999999999995</v>
      </c>
      <c r="AD18" s="100">
        <v>12</v>
      </c>
      <c r="AE18" s="100">
        <v>7833.5999999999995</v>
      </c>
      <c r="AF18" s="100">
        <v>8</v>
      </c>
      <c r="AG18" s="100">
        <v>5222.3999999999996</v>
      </c>
      <c r="AH18" s="100">
        <v>11</v>
      </c>
      <c r="AI18" s="100">
        <v>7180.7999999999993</v>
      </c>
      <c r="AJ18" s="100">
        <v>11</v>
      </c>
      <c r="AK18" s="100">
        <v>7180.7999999999993</v>
      </c>
      <c r="AL18" s="100">
        <v>8</v>
      </c>
      <c r="AM18" s="100">
        <v>5222.3999999999996</v>
      </c>
      <c r="AN18" s="100">
        <v>8</v>
      </c>
      <c r="AO18" s="100">
        <v>5222.3999999999996</v>
      </c>
      <c r="AP18" s="100">
        <v>11</v>
      </c>
      <c r="AQ18" s="100">
        <v>7180.7999999999993</v>
      </c>
      <c r="AR18" s="100">
        <v>34</v>
      </c>
      <c r="AS18" s="100">
        <v>22195.199999999997</v>
      </c>
      <c r="AT18" s="100">
        <v>43</v>
      </c>
      <c r="AU18" s="100">
        <v>28070.399999999998</v>
      </c>
      <c r="AV18" s="100">
        <v>33</v>
      </c>
      <c r="AW18" s="100">
        <v>21542.399999999998</v>
      </c>
      <c r="AX18" s="100">
        <v>49</v>
      </c>
      <c r="AY18" s="100">
        <v>31987.199999999997</v>
      </c>
      <c r="AZ18" s="100">
        <v>19</v>
      </c>
      <c r="BA18" s="100">
        <v>12403.199999999999</v>
      </c>
      <c r="BB18" s="100">
        <v>28</v>
      </c>
      <c r="BC18" s="100">
        <v>18278.399999999998</v>
      </c>
      <c r="BD18" s="100">
        <v>35</v>
      </c>
      <c r="BE18" s="100">
        <v>22848</v>
      </c>
      <c r="BF18" s="100">
        <v>19</v>
      </c>
      <c r="BG18" s="100">
        <v>12403.199999999999</v>
      </c>
      <c r="BH18" s="100">
        <v>53</v>
      </c>
      <c r="BI18" s="100">
        <v>34598.399999999994</v>
      </c>
      <c r="BJ18" s="100">
        <v>47</v>
      </c>
      <c r="BK18" s="100">
        <v>30681.599999999999</v>
      </c>
      <c r="BL18" s="100">
        <v>52</v>
      </c>
      <c r="BM18" s="100">
        <v>33945.599999999999</v>
      </c>
      <c r="BN18" s="100">
        <v>47</v>
      </c>
      <c r="BO18" s="100">
        <v>30681.599999999999</v>
      </c>
      <c r="BP18" s="100">
        <v>78</v>
      </c>
      <c r="BQ18" s="100">
        <v>50918.399999999994</v>
      </c>
      <c r="BR18" s="100">
        <v>113</v>
      </c>
      <c r="BS18" s="100">
        <v>73766.399999999994</v>
      </c>
      <c r="BT18" s="100">
        <v>92</v>
      </c>
      <c r="BU18" s="100">
        <v>60057.599999999999</v>
      </c>
      <c r="BV18" s="100">
        <v>107</v>
      </c>
      <c r="BW18" s="100">
        <v>69849.599999999991</v>
      </c>
      <c r="BX18" s="100">
        <v>14</v>
      </c>
      <c r="BY18" s="100">
        <v>9139.1999999999989</v>
      </c>
      <c r="BZ18" s="100">
        <v>10</v>
      </c>
      <c r="CA18" s="100">
        <v>6528</v>
      </c>
      <c r="CB18" s="100">
        <v>13</v>
      </c>
      <c r="CC18" s="100">
        <v>8486.4</v>
      </c>
      <c r="CD18" s="100">
        <v>11</v>
      </c>
      <c r="CE18" s="100">
        <v>7180.7999999999993</v>
      </c>
      <c r="CF18" s="100">
        <v>19</v>
      </c>
      <c r="CG18" s="100">
        <v>12403.199999999999</v>
      </c>
      <c r="CH18" s="100">
        <v>24</v>
      </c>
      <c r="CI18" s="100">
        <v>15667.199999999999</v>
      </c>
      <c r="CJ18" s="100">
        <v>36</v>
      </c>
      <c r="CK18" s="100">
        <v>23500.799999999999</v>
      </c>
      <c r="CL18" s="100">
        <v>38</v>
      </c>
      <c r="CM18" s="100">
        <v>24806.399999999998</v>
      </c>
      <c r="CN18" s="100">
        <v>22</v>
      </c>
      <c r="CO18" s="100">
        <v>14361.599999999999</v>
      </c>
      <c r="CP18" s="100">
        <v>21</v>
      </c>
      <c r="CQ18" s="100">
        <v>13708.8</v>
      </c>
      <c r="CR18" s="100">
        <v>22</v>
      </c>
      <c r="CS18" s="100">
        <v>14361.599999999999</v>
      </c>
      <c r="CT18" s="100">
        <v>15</v>
      </c>
      <c r="CU18" s="100">
        <v>9792</v>
      </c>
    </row>
    <row r="19" spans="2:99">
      <c r="C19" s="99" t="s">
        <v>185</v>
      </c>
      <c r="D19" s="100">
        <v>8</v>
      </c>
      <c r="E19" s="100">
        <v>2640</v>
      </c>
      <c r="F19" s="100">
        <v>5</v>
      </c>
      <c r="G19" s="100">
        <v>1650</v>
      </c>
      <c r="H19" s="100">
        <v>9</v>
      </c>
      <c r="I19" s="100">
        <v>2970</v>
      </c>
      <c r="J19" s="100">
        <v>9</v>
      </c>
      <c r="K19" s="100">
        <v>2970</v>
      </c>
      <c r="L19" s="100">
        <v>44</v>
      </c>
      <c r="M19" s="100">
        <v>14520</v>
      </c>
      <c r="N19" s="100">
        <v>36</v>
      </c>
      <c r="O19" s="100">
        <v>11880</v>
      </c>
      <c r="P19" s="100">
        <v>42</v>
      </c>
      <c r="Q19" s="100">
        <v>13860</v>
      </c>
      <c r="R19" s="100">
        <v>27</v>
      </c>
      <c r="S19" s="100">
        <v>8910</v>
      </c>
      <c r="T19" s="100">
        <v>72</v>
      </c>
      <c r="U19" s="100">
        <v>23760</v>
      </c>
      <c r="V19" s="100">
        <v>84</v>
      </c>
      <c r="W19" s="100">
        <v>27720</v>
      </c>
      <c r="X19" s="100">
        <v>77</v>
      </c>
      <c r="Y19" s="100">
        <v>25410</v>
      </c>
      <c r="Z19" s="100">
        <v>115</v>
      </c>
      <c r="AA19" s="100">
        <v>37950</v>
      </c>
      <c r="AB19" s="100">
        <v>7</v>
      </c>
      <c r="AC19" s="100">
        <v>2310</v>
      </c>
      <c r="AD19" s="100">
        <v>10</v>
      </c>
      <c r="AE19" s="100">
        <v>3300</v>
      </c>
      <c r="AF19" s="100">
        <v>7</v>
      </c>
      <c r="AG19" s="100">
        <v>2310</v>
      </c>
      <c r="AH19" s="100">
        <v>11</v>
      </c>
      <c r="AI19" s="100">
        <v>3630</v>
      </c>
      <c r="AJ19" s="100">
        <v>11</v>
      </c>
      <c r="AK19" s="100">
        <v>3630</v>
      </c>
      <c r="AL19" s="100">
        <v>8</v>
      </c>
      <c r="AM19" s="100">
        <v>2640</v>
      </c>
      <c r="AN19" s="100">
        <v>8</v>
      </c>
      <c r="AO19" s="100">
        <v>2640</v>
      </c>
      <c r="AP19" s="100">
        <v>10</v>
      </c>
      <c r="AQ19" s="100">
        <v>3300</v>
      </c>
      <c r="AR19" s="100">
        <v>37</v>
      </c>
      <c r="AS19" s="100">
        <v>12210</v>
      </c>
      <c r="AT19" s="100">
        <v>48</v>
      </c>
      <c r="AU19" s="100">
        <v>15840</v>
      </c>
      <c r="AV19" s="100">
        <v>32</v>
      </c>
      <c r="AW19" s="100">
        <v>10560</v>
      </c>
      <c r="AX19" s="100">
        <v>52</v>
      </c>
      <c r="AY19" s="100">
        <v>17160</v>
      </c>
      <c r="AZ19" s="100">
        <v>20</v>
      </c>
      <c r="BA19" s="100">
        <v>6600</v>
      </c>
      <c r="BB19" s="100">
        <v>26</v>
      </c>
      <c r="BC19" s="100">
        <v>8580</v>
      </c>
      <c r="BD19" s="100">
        <v>37</v>
      </c>
      <c r="BE19" s="100">
        <v>12210</v>
      </c>
      <c r="BF19" s="100">
        <v>20</v>
      </c>
      <c r="BG19" s="100">
        <v>6600</v>
      </c>
      <c r="BH19" s="100">
        <v>50</v>
      </c>
      <c r="BI19" s="100">
        <v>16500</v>
      </c>
      <c r="BJ19" s="100">
        <v>54</v>
      </c>
      <c r="BK19" s="100">
        <v>17820</v>
      </c>
      <c r="BL19" s="100">
        <v>59</v>
      </c>
      <c r="BM19" s="100">
        <v>19470</v>
      </c>
      <c r="BN19" s="100">
        <v>55</v>
      </c>
      <c r="BO19" s="100">
        <v>18150</v>
      </c>
      <c r="BP19" s="100">
        <v>77</v>
      </c>
      <c r="BQ19" s="100">
        <v>25410</v>
      </c>
      <c r="BR19" s="100">
        <v>104</v>
      </c>
      <c r="BS19" s="100">
        <v>34320</v>
      </c>
      <c r="BT19" s="100">
        <v>96</v>
      </c>
      <c r="BU19" s="100">
        <v>31680</v>
      </c>
      <c r="BV19" s="100">
        <v>107</v>
      </c>
      <c r="BW19" s="100">
        <v>35310</v>
      </c>
      <c r="BX19" s="100">
        <v>14</v>
      </c>
      <c r="BY19" s="100">
        <v>4620</v>
      </c>
      <c r="BZ19" s="100">
        <v>9</v>
      </c>
      <c r="CA19" s="100">
        <v>2970</v>
      </c>
      <c r="CB19" s="100">
        <v>15</v>
      </c>
      <c r="CC19" s="100">
        <v>4950</v>
      </c>
      <c r="CD19" s="100">
        <v>12</v>
      </c>
      <c r="CE19" s="100">
        <v>3960</v>
      </c>
      <c r="CF19" s="100">
        <v>20</v>
      </c>
      <c r="CG19" s="100">
        <v>6600</v>
      </c>
      <c r="CH19" s="100">
        <v>27</v>
      </c>
      <c r="CI19" s="100">
        <v>8910</v>
      </c>
      <c r="CJ19" s="100">
        <v>34</v>
      </c>
      <c r="CK19" s="100">
        <v>11220</v>
      </c>
      <c r="CL19" s="100">
        <v>38</v>
      </c>
      <c r="CM19" s="100">
        <v>12540</v>
      </c>
      <c r="CN19" s="100">
        <v>23</v>
      </c>
      <c r="CO19" s="100">
        <v>7590</v>
      </c>
      <c r="CP19" s="100">
        <v>23</v>
      </c>
      <c r="CQ19" s="100">
        <v>7590</v>
      </c>
      <c r="CR19" s="100">
        <v>21</v>
      </c>
      <c r="CS19" s="100">
        <v>6930</v>
      </c>
      <c r="CT19" s="100">
        <v>18</v>
      </c>
      <c r="CU19" s="100">
        <v>5940</v>
      </c>
    </row>
    <row r="20" spans="2:99">
      <c r="B20" s="99" t="s">
        <v>127</v>
      </c>
      <c r="C20" s="99" t="s">
        <v>186</v>
      </c>
      <c r="D20" s="100">
        <v>11</v>
      </c>
      <c r="E20" s="100">
        <v>3154.8</v>
      </c>
      <c r="F20" s="100">
        <v>11</v>
      </c>
      <c r="G20" s="100">
        <v>3154.8</v>
      </c>
      <c r="H20" s="100">
        <v>14</v>
      </c>
      <c r="I20" s="100">
        <v>4015.2000000000003</v>
      </c>
      <c r="J20" s="100">
        <v>16</v>
      </c>
      <c r="K20" s="100">
        <v>4588.8</v>
      </c>
      <c r="L20" s="100">
        <v>12</v>
      </c>
      <c r="M20" s="100">
        <v>3441.6000000000004</v>
      </c>
      <c r="N20" s="100">
        <v>11</v>
      </c>
      <c r="O20" s="100">
        <v>3154.8</v>
      </c>
      <c r="P20" s="100">
        <v>15</v>
      </c>
      <c r="Q20" s="100">
        <v>4302</v>
      </c>
      <c r="R20" s="100">
        <v>17</v>
      </c>
      <c r="S20" s="100">
        <v>4875.6000000000004</v>
      </c>
      <c r="T20" s="100">
        <v>16</v>
      </c>
      <c r="U20" s="100">
        <v>4588.8</v>
      </c>
      <c r="V20" s="100">
        <v>14</v>
      </c>
      <c r="W20" s="100">
        <v>4015.2000000000003</v>
      </c>
      <c r="X20" s="100">
        <v>21</v>
      </c>
      <c r="Y20" s="100">
        <v>6022.8</v>
      </c>
      <c r="Z20" s="100">
        <v>24</v>
      </c>
      <c r="AA20" s="100">
        <v>6883.2000000000007</v>
      </c>
      <c r="AB20" s="100">
        <v>19</v>
      </c>
      <c r="AC20" s="100">
        <v>5449.2</v>
      </c>
      <c r="AD20" s="100">
        <v>27</v>
      </c>
      <c r="AE20" s="100">
        <v>7743.6</v>
      </c>
      <c r="AF20" s="100">
        <v>19</v>
      </c>
      <c r="AG20" s="100">
        <v>5449.2</v>
      </c>
      <c r="AH20" s="100">
        <v>20</v>
      </c>
      <c r="AI20" s="100">
        <v>5736</v>
      </c>
      <c r="AJ20" s="100">
        <v>13</v>
      </c>
      <c r="AK20" s="100">
        <v>3728.4</v>
      </c>
      <c r="AL20" s="100">
        <v>13</v>
      </c>
      <c r="AM20" s="100">
        <v>3728.4</v>
      </c>
      <c r="AN20" s="100">
        <v>20</v>
      </c>
      <c r="AO20" s="100">
        <v>5736</v>
      </c>
      <c r="AP20" s="100">
        <v>12</v>
      </c>
      <c r="AQ20" s="100">
        <v>3441.6000000000004</v>
      </c>
      <c r="AR20" s="100">
        <v>21</v>
      </c>
      <c r="AS20" s="100">
        <v>6022.8</v>
      </c>
      <c r="AT20" s="100">
        <v>20</v>
      </c>
      <c r="AU20" s="100">
        <v>5736</v>
      </c>
      <c r="AV20" s="100">
        <v>34</v>
      </c>
      <c r="AW20" s="100">
        <v>9751.2000000000007</v>
      </c>
      <c r="AX20" s="100">
        <v>26</v>
      </c>
      <c r="AY20" s="100">
        <v>7456.8</v>
      </c>
      <c r="AZ20" s="100">
        <v>14</v>
      </c>
      <c r="BA20" s="100">
        <v>4015.2000000000003</v>
      </c>
      <c r="BB20" s="100">
        <v>13</v>
      </c>
      <c r="BC20" s="100">
        <v>3728.4</v>
      </c>
      <c r="BD20" s="100">
        <v>22</v>
      </c>
      <c r="BE20" s="100">
        <v>6309.6</v>
      </c>
      <c r="BF20" s="100">
        <v>10</v>
      </c>
      <c r="BG20" s="100">
        <v>2868</v>
      </c>
      <c r="BH20" s="100">
        <v>11</v>
      </c>
      <c r="BI20" s="100">
        <v>3154.8</v>
      </c>
      <c r="BJ20" s="100">
        <v>10</v>
      </c>
      <c r="BK20" s="100">
        <v>2868</v>
      </c>
      <c r="BL20" s="100">
        <v>18</v>
      </c>
      <c r="BM20" s="100">
        <v>5162.4000000000005</v>
      </c>
      <c r="BN20" s="100">
        <v>20</v>
      </c>
      <c r="BO20" s="100">
        <v>5736</v>
      </c>
      <c r="BP20" s="100">
        <v>42</v>
      </c>
      <c r="BQ20" s="100">
        <v>12045.6</v>
      </c>
      <c r="BR20" s="100">
        <v>26</v>
      </c>
      <c r="BS20" s="100">
        <v>7456.8</v>
      </c>
      <c r="BT20" s="100">
        <v>41</v>
      </c>
      <c r="BU20" s="100">
        <v>11758.800000000001</v>
      </c>
      <c r="BV20" s="100">
        <v>28</v>
      </c>
      <c r="BW20" s="100">
        <v>8030.4000000000005</v>
      </c>
      <c r="BX20" s="100">
        <v>36</v>
      </c>
      <c r="BY20" s="100">
        <v>10324.800000000001</v>
      </c>
      <c r="BZ20" s="100">
        <v>67</v>
      </c>
      <c r="CA20" s="100">
        <v>19215.600000000002</v>
      </c>
      <c r="CB20" s="100">
        <v>67</v>
      </c>
      <c r="CC20" s="100">
        <v>19215.600000000002</v>
      </c>
      <c r="CD20" s="100">
        <v>66</v>
      </c>
      <c r="CE20" s="100">
        <v>18928.8</v>
      </c>
      <c r="CF20" s="100">
        <v>139</v>
      </c>
      <c r="CG20" s="100">
        <v>39865.200000000004</v>
      </c>
      <c r="CH20" s="100">
        <v>140</v>
      </c>
      <c r="CI20" s="100">
        <v>40152</v>
      </c>
      <c r="CJ20" s="100">
        <v>95</v>
      </c>
      <c r="CK20" s="100">
        <v>27246</v>
      </c>
      <c r="CL20" s="100">
        <v>174</v>
      </c>
      <c r="CM20" s="100">
        <v>49903.200000000004</v>
      </c>
      <c r="CN20" s="100">
        <v>59</v>
      </c>
      <c r="CO20" s="100">
        <v>16921.2</v>
      </c>
      <c r="CP20" s="100">
        <v>65</v>
      </c>
      <c r="CQ20" s="100">
        <v>18642</v>
      </c>
      <c r="CR20" s="100">
        <v>41</v>
      </c>
      <c r="CS20" s="100">
        <v>11758.800000000001</v>
      </c>
      <c r="CT20" s="100">
        <v>48</v>
      </c>
      <c r="CU20" s="100">
        <v>13766.400000000001</v>
      </c>
    </row>
    <row r="21" spans="2:99">
      <c r="C21" s="99" t="s">
        <v>187</v>
      </c>
      <c r="D21" s="100">
        <v>10</v>
      </c>
      <c r="E21" s="100">
        <v>624</v>
      </c>
      <c r="F21" s="100">
        <v>12</v>
      </c>
      <c r="G21" s="100">
        <v>748.8</v>
      </c>
      <c r="H21" s="100">
        <v>15</v>
      </c>
      <c r="I21" s="100">
        <v>936</v>
      </c>
      <c r="J21" s="100">
        <v>17</v>
      </c>
      <c r="K21" s="100">
        <v>1060.8</v>
      </c>
      <c r="L21" s="100">
        <v>12</v>
      </c>
      <c r="M21" s="100">
        <v>748.8</v>
      </c>
      <c r="N21" s="100">
        <v>11</v>
      </c>
      <c r="O21" s="100">
        <v>686.4</v>
      </c>
      <c r="P21" s="100">
        <v>16</v>
      </c>
      <c r="Q21" s="100">
        <v>998.4</v>
      </c>
      <c r="R21" s="100">
        <v>17</v>
      </c>
      <c r="S21" s="100">
        <v>1060.8</v>
      </c>
      <c r="T21" s="100">
        <v>18</v>
      </c>
      <c r="U21" s="100">
        <v>1123.2</v>
      </c>
      <c r="V21" s="100">
        <v>17</v>
      </c>
      <c r="W21" s="100">
        <v>1060.8</v>
      </c>
      <c r="X21" s="100">
        <v>21</v>
      </c>
      <c r="Y21" s="100">
        <v>1310.3999999999999</v>
      </c>
      <c r="Z21" s="100">
        <v>22</v>
      </c>
      <c r="AA21" s="100">
        <v>1372.8</v>
      </c>
      <c r="AB21" s="100">
        <v>22</v>
      </c>
      <c r="AC21" s="100">
        <v>1372.8</v>
      </c>
      <c r="AD21" s="100">
        <v>24</v>
      </c>
      <c r="AE21" s="100">
        <v>1497.6</v>
      </c>
      <c r="AF21" s="100">
        <v>18</v>
      </c>
      <c r="AG21" s="100">
        <v>1123.2</v>
      </c>
      <c r="AH21" s="100">
        <v>22</v>
      </c>
      <c r="AI21" s="100">
        <v>1372.8</v>
      </c>
      <c r="AJ21" s="100">
        <v>13</v>
      </c>
      <c r="AK21" s="100">
        <v>811.19999999999993</v>
      </c>
      <c r="AL21" s="100">
        <v>15</v>
      </c>
      <c r="AM21" s="100">
        <v>936</v>
      </c>
      <c r="AN21" s="100">
        <v>22</v>
      </c>
      <c r="AO21" s="100">
        <v>1372.8</v>
      </c>
      <c r="AP21" s="100">
        <v>11</v>
      </c>
      <c r="AQ21" s="100">
        <v>686.4</v>
      </c>
      <c r="AR21" s="100">
        <v>24</v>
      </c>
      <c r="AS21" s="100">
        <v>1497.6</v>
      </c>
      <c r="AT21" s="100">
        <v>23</v>
      </c>
      <c r="AU21" s="100">
        <v>1435.2</v>
      </c>
      <c r="AV21" s="100">
        <v>32</v>
      </c>
      <c r="AW21" s="100">
        <v>1996.8</v>
      </c>
      <c r="AX21" s="100">
        <v>29</v>
      </c>
      <c r="AY21" s="100">
        <v>1809.6</v>
      </c>
      <c r="AZ21" s="100">
        <v>12</v>
      </c>
      <c r="BA21" s="100">
        <v>748.8</v>
      </c>
      <c r="BB21" s="100">
        <v>13</v>
      </c>
      <c r="BC21" s="100">
        <v>811.19999999999993</v>
      </c>
      <c r="BD21" s="100">
        <v>23</v>
      </c>
      <c r="BE21" s="100">
        <v>1435.2</v>
      </c>
      <c r="BF21" s="100">
        <v>11</v>
      </c>
      <c r="BG21" s="100">
        <v>686.4</v>
      </c>
      <c r="BH21" s="100">
        <v>11</v>
      </c>
      <c r="BI21" s="100">
        <v>686.4</v>
      </c>
      <c r="BJ21" s="100">
        <v>11</v>
      </c>
      <c r="BK21" s="100">
        <v>686.4</v>
      </c>
      <c r="BL21" s="100">
        <v>15</v>
      </c>
      <c r="BM21" s="100">
        <v>936</v>
      </c>
      <c r="BN21" s="100">
        <v>19</v>
      </c>
      <c r="BO21" s="100">
        <v>1185.5999999999999</v>
      </c>
      <c r="BP21" s="100">
        <v>41</v>
      </c>
      <c r="BQ21" s="100">
        <v>2558.4</v>
      </c>
      <c r="BR21" s="100">
        <v>28</v>
      </c>
      <c r="BS21" s="100">
        <v>1747.2</v>
      </c>
      <c r="BT21" s="100">
        <v>43</v>
      </c>
      <c r="BU21" s="100">
        <v>2683.2</v>
      </c>
      <c r="BV21" s="100">
        <v>30</v>
      </c>
      <c r="BW21" s="100">
        <v>1872</v>
      </c>
      <c r="BX21" s="100">
        <v>39</v>
      </c>
      <c r="BY21" s="100">
        <v>2433.6</v>
      </c>
      <c r="BZ21" s="100">
        <v>61</v>
      </c>
      <c r="CA21" s="100">
        <v>3806.4</v>
      </c>
      <c r="CB21" s="100">
        <v>64</v>
      </c>
      <c r="CC21" s="100">
        <v>3993.6</v>
      </c>
      <c r="CD21" s="100">
        <v>61</v>
      </c>
      <c r="CE21" s="100">
        <v>3806.4</v>
      </c>
      <c r="CF21" s="100">
        <v>145</v>
      </c>
      <c r="CG21" s="100">
        <v>9048</v>
      </c>
      <c r="CH21" s="100">
        <v>136</v>
      </c>
      <c r="CI21" s="100">
        <v>8486.4</v>
      </c>
      <c r="CJ21" s="100">
        <v>100</v>
      </c>
      <c r="CK21" s="100">
        <v>6240</v>
      </c>
      <c r="CL21" s="100">
        <v>172</v>
      </c>
      <c r="CM21" s="100">
        <v>10732.8</v>
      </c>
      <c r="CN21" s="100">
        <v>60</v>
      </c>
      <c r="CO21" s="100">
        <v>3744</v>
      </c>
      <c r="CP21" s="100">
        <v>61</v>
      </c>
      <c r="CQ21" s="100">
        <v>3806.4</v>
      </c>
      <c r="CR21" s="100">
        <v>41</v>
      </c>
      <c r="CS21" s="100">
        <v>2558.4</v>
      </c>
      <c r="CT21" s="100">
        <v>47</v>
      </c>
      <c r="CU21" s="100">
        <v>2932.7999999999997</v>
      </c>
    </row>
    <row r="22" spans="2:99">
      <c r="C22" s="99" t="s">
        <v>188</v>
      </c>
      <c r="D22" s="100">
        <v>11</v>
      </c>
      <c r="E22" s="100">
        <v>2059.1999999999998</v>
      </c>
      <c r="F22" s="100">
        <v>11</v>
      </c>
      <c r="G22" s="100">
        <v>2059.1999999999998</v>
      </c>
      <c r="H22" s="100">
        <v>13</v>
      </c>
      <c r="I22" s="100">
        <v>2433.6</v>
      </c>
      <c r="J22" s="100">
        <v>18</v>
      </c>
      <c r="K22" s="100">
        <v>3369.6</v>
      </c>
      <c r="L22" s="100">
        <v>12</v>
      </c>
      <c r="M22" s="100">
        <v>2246.3999999999996</v>
      </c>
      <c r="N22" s="100">
        <v>10</v>
      </c>
      <c r="O22" s="100">
        <v>1872</v>
      </c>
      <c r="P22" s="100">
        <v>13</v>
      </c>
      <c r="Q22" s="100">
        <v>2433.6</v>
      </c>
      <c r="R22" s="100">
        <v>19</v>
      </c>
      <c r="S22" s="100">
        <v>3556.7999999999997</v>
      </c>
      <c r="T22" s="100">
        <v>16</v>
      </c>
      <c r="U22" s="100">
        <v>2995.2</v>
      </c>
      <c r="V22" s="100">
        <v>15</v>
      </c>
      <c r="W22" s="100">
        <v>2808</v>
      </c>
      <c r="X22" s="100">
        <v>23</v>
      </c>
      <c r="Y22" s="100">
        <v>4305.5999999999995</v>
      </c>
      <c r="Z22" s="100">
        <v>22</v>
      </c>
      <c r="AA22" s="100">
        <v>4118.3999999999996</v>
      </c>
      <c r="AB22" s="100">
        <v>20</v>
      </c>
      <c r="AC22" s="100">
        <v>3744</v>
      </c>
      <c r="AD22" s="100">
        <v>26</v>
      </c>
      <c r="AE22" s="100">
        <v>4867.2</v>
      </c>
      <c r="AF22" s="100">
        <v>20</v>
      </c>
      <c r="AG22" s="100">
        <v>3744</v>
      </c>
      <c r="AH22" s="100">
        <v>19</v>
      </c>
      <c r="AI22" s="100">
        <v>3556.7999999999997</v>
      </c>
      <c r="AJ22" s="100">
        <v>14</v>
      </c>
      <c r="AK22" s="100">
        <v>2620.7999999999997</v>
      </c>
      <c r="AL22" s="100">
        <v>15</v>
      </c>
      <c r="AM22" s="100">
        <v>2808</v>
      </c>
      <c r="AN22" s="100">
        <v>22</v>
      </c>
      <c r="AO22" s="100">
        <v>4118.3999999999996</v>
      </c>
      <c r="AP22" s="100">
        <v>11</v>
      </c>
      <c r="AQ22" s="100">
        <v>2059.1999999999998</v>
      </c>
      <c r="AR22" s="100">
        <v>23</v>
      </c>
      <c r="AS22" s="100">
        <v>4305.5999999999995</v>
      </c>
      <c r="AT22" s="100">
        <v>21</v>
      </c>
      <c r="AU22" s="100">
        <v>3931.2</v>
      </c>
      <c r="AV22" s="100">
        <v>36</v>
      </c>
      <c r="AW22" s="100">
        <v>6739.2</v>
      </c>
      <c r="AX22" s="100">
        <v>28</v>
      </c>
      <c r="AY22" s="100">
        <v>5241.5999999999995</v>
      </c>
      <c r="AZ22" s="100">
        <v>13</v>
      </c>
      <c r="BA22" s="100">
        <v>2433.6</v>
      </c>
      <c r="BB22" s="100">
        <v>12</v>
      </c>
      <c r="BC22" s="100">
        <v>2246.3999999999996</v>
      </c>
      <c r="BD22" s="100">
        <v>21</v>
      </c>
      <c r="BE22" s="100">
        <v>3931.2</v>
      </c>
      <c r="BF22" s="100">
        <v>12</v>
      </c>
      <c r="BG22" s="100">
        <v>2246.3999999999996</v>
      </c>
      <c r="BH22" s="100">
        <v>11</v>
      </c>
      <c r="BI22" s="100">
        <v>2059.1999999999998</v>
      </c>
      <c r="BJ22" s="100">
        <v>10</v>
      </c>
      <c r="BK22" s="100">
        <v>1872</v>
      </c>
      <c r="BL22" s="100">
        <v>16</v>
      </c>
      <c r="BM22" s="100">
        <v>2995.2</v>
      </c>
      <c r="BN22" s="100">
        <v>19</v>
      </c>
      <c r="BO22" s="100">
        <v>3556.7999999999997</v>
      </c>
      <c r="BP22" s="100">
        <v>49</v>
      </c>
      <c r="BQ22" s="100">
        <v>9172.7999999999993</v>
      </c>
      <c r="BR22" s="100">
        <v>25</v>
      </c>
      <c r="BS22" s="100">
        <v>4680</v>
      </c>
      <c r="BT22" s="100">
        <v>35</v>
      </c>
      <c r="BU22" s="100">
        <v>6552</v>
      </c>
      <c r="BV22" s="100">
        <v>30</v>
      </c>
      <c r="BW22" s="100">
        <v>5616</v>
      </c>
      <c r="BX22" s="100">
        <v>41</v>
      </c>
      <c r="BY22" s="100">
        <v>7675.2</v>
      </c>
      <c r="BZ22" s="100">
        <v>62</v>
      </c>
      <c r="CA22" s="100">
        <v>11606.4</v>
      </c>
      <c r="CB22" s="100">
        <v>62</v>
      </c>
      <c r="CC22" s="100">
        <v>11606.4</v>
      </c>
      <c r="CD22" s="100">
        <v>61</v>
      </c>
      <c r="CE22" s="100">
        <v>11419.199999999999</v>
      </c>
      <c r="CF22" s="100">
        <v>124</v>
      </c>
      <c r="CG22" s="100">
        <v>23212.799999999999</v>
      </c>
      <c r="CH22" s="100">
        <v>133</v>
      </c>
      <c r="CI22" s="100">
        <v>24897.599999999999</v>
      </c>
      <c r="CJ22" s="100">
        <v>107</v>
      </c>
      <c r="CK22" s="100">
        <v>20030.399999999998</v>
      </c>
      <c r="CL22" s="100">
        <v>168</v>
      </c>
      <c r="CM22" s="100">
        <v>31449.599999999999</v>
      </c>
      <c r="CN22" s="100">
        <v>58</v>
      </c>
      <c r="CO22" s="100">
        <v>10857.599999999999</v>
      </c>
      <c r="CP22" s="100">
        <v>64</v>
      </c>
      <c r="CQ22" s="100">
        <v>11980.8</v>
      </c>
      <c r="CR22" s="100">
        <v>35</v>
      </c>
      <c r="CS22" s="100">
        <v>6552</v>
      </c>
      <c r="CT22" s="100">
        <v>50</v>
      </c>
      <c r="CU22" s="100">
        <v>9360</v>
      </c>
    </row>
    <row r="23" spans="2:99">
      <c r="C23" s="99" t="s">
        <v>189</v>
      </c>
      <c r="D23" s="100">
        <v>10</v>
      </c>
      <c r="E23" s="100">
        <v>2940</v>
      </c>
      <c r="F23" s="100">
        <v>12</v>
      </c>
      <c r="G23" s="100">
        <v>3528</v>
      </c>
      <c r="H23" s="100">
        <v>13</v>
      </c>
      <c r="I23" s="100">
        <v>3822</v>
      </c>
      <c r="J23" s="100">
        <v>16</v>
      </c>
      <c r="K23" s="100">
        <v>4704</v>
      </c>
      <c r="L23" s="100">
        <v>13</v>
      </c>
      <c r="M23" s="100">
        <v>3822</v>
      </c>
      <c r="N23" s="100">
        <v>11</v>
      </c>
      <c r="O23" s="100">
        <v>3234</v>
      </c>
      <c r="P23" s="100">
        <v>15</v>
      </c>
      <c r="Q23" s="100">
        <v>4410</v>
      </c>
      <c r="R23" s="100">
        <v>17</v>
      </c>
      <c r="S23" s="100">
        <v>4998</v>
      </c>
      <c r="T23" s="100">
        <v>16</v>
      </c>
      <c r="U23" s="100">
        <v>4704</v>
      </c>
      <c r="V23" s="100">
        <v>16</v>
      </c>
      <c r="W23" s="100">
        <v>4704</v>
      </c>
      <c r="X23" s="100">
        <v>22</v>
      </c>
      <c r="Y23" s="100">
        <v>6468</v>
      </c>
      <c r="Z23" s="100">
        <v>21</v>
      </c>
      <c r="AA23" s="100">
        <v>6174</v>
      </c>
      <c r="AB23" s="100">
        <v>20</v>
      </c>
      <c r="AC23" s="100">
        <v>5880</v>
      </c>
      <c r="AD23" s="100">
        <v>24</v>
      </c>
      <c r="AE23" s="100">
        <v>7056</v>
      </c>
      <c r="AF23" s="100">
        <v>19</v>
      </c>
      <c r="AG23" s="100">
        <v>5586</v>
      </c>
      <c r="AH23" s="100">
        <v>21</v>
      </c>
      <c r="AI23" s="100">
        <v>6174</v>
      </c>
      <c r="AJ23" s="100">
        <v>13</v>
      </c>
      <c r="AK23" s="100">
        <v>3822</v>
      </c>
      <c r="AL23" s="100">
        <v>14</v>
      </c>
      <c r="AM23" s="100">
        <v>4116</v>
      </c>
      <c r="AN23" s="100">
        <v>18</v>
      </c>
      <c r="AO23" s="100">
        <v>5292</v>
      </c>
      <c r="AP23" s="100">
        <v>11</v>
      </c>
      <c r="AQ23" s="100">
        <v>3234</v>
      </c>
      <c r="AR23" s="100">
        <v>23</v>
      </c>
      <c r="AS23" s="100">
        <v>6762</v>
      </c>
      <c r="AT23" s="100">
        <v>19</v>
      </c>
      <c r="AU23" s="100">
        <v>5586</v>
      </c>
      <c r="AV23" s="100">
        <v>32</v>
      </c>
      <c r="AW23" s="100">
        <v>9408</v>
      </c>
      <c r="AX23" s="100">
        <v>28</v>
      </c>
      <c r="AY23" s="100">
        <v>8232</v>
      </c>
      <c r="AZ23" s="100">
        <v>14</v>
      </c>
      <c r="BA23" s="100">
        <v>4116</v>
      </c>
      <c r="BB23" s="100">
        <v>12</v>
      </c>
      <c r="BC23" s="100">
        <v>3528</v>
      </c>
      <c r="BD23" s="100">
        <v>20</v>
      </c>
      <c r="BE23" s="100">
        <v>5880</v>
      </c>
      <c r="BF23" s="100">
        <v>12</v>
      </c>
      <c r="BG23" s="100">
        <v>3528</v>
      </c>
      <c r="BH23" s="100">
        <v>11</v>
      </c>
      <c r="BI23" s="100">
        <v>3234</v>
      </c>
      <c r="BJ23" s="100">
        <v>11</v>
      </c>
      <c r="BK23" s="100">
        <v>3234</v>
      </c>
      <c r="BL23" s="100">
        <v>17</v>
      </c>
      <c r="BM23" s="100">
        <v>4998</v>
      </c>
      <c r="BN23" s="100">
        <v>20</v>
      </c>
      <c r="BO23" s="100">
        <v>5880</v>
      </c>
      <c r="BP23" s="100">
        <v>44</v>
      </c>
      <c r="BQ23" s="100">
        <v>12936</v>
      </c>
      <c r="BR23" s="100">
        <v>25</v>
      </c>
      <c r="BS23" s="100">
        <v>7350</v>
      </c>
      <c r="BT23" s="100">
        <v>41</v>
      </c>
      <c r="BU23" s="100">
        <v>12054</v>
      </c>
      <c r="BV23" s="100">
        <v>30</v>
      </c>
      <c r="BW23" s="100">
        <v>8820</v>
      </c>
      <c r="BX23" s="100">
        <v>38</v>
      </c>
      <c r="BY23" s="100">
        <v>11172</v>
      </c>
      <c r="BZ23" s="100">
        <v>69</v>
      </c>
      <c r="CA23" s="100">
        <v>20286</v>
      </c>
      <c r="CB23" s="100">
        <v>68</v>
      </c>
      <c r="CC23" s="100">
        <v>19992</v>
      </c>
      <c r="CD23" s="100">
        <v>65</v>
      </c>
      <c r="CE23" s="100">
        <v>19110</v>
      </c>
      <c r="CF23" s="100">
        <v>129</v>
      </c>
      <c r="CG23" s="100">
        <v>37926</v>
      </c>
      <c r="CH23" s="100">
        <v>139</v>
      </c>
      <c r="CI23" s="100">
        <v>40866</v>
      </c>
      <c r="CJ23" s="100">
        <v>99</v>
      </c>
      <c r="CK23" s="100">
        <v>29106</v>
      </c>
      <c r="CL23" s="100">
        <v>196</v>
      </c>
      <c r="CM23" s="100">
        <v>57624</v>
      </c>
      <c r="CN23" s="100">
        <v>58</v>
      </c>
      <c r="CO23" s="100">
        <v>17052</v>
      </c>
      <c r="CP23" s="100">
        <v>66</v>
      </c>
      <c r="CQ23" s="100">
        <v>19404</v>
      </c>
      <c r="CR23" s="100">
        <v>41</v>
      </c>
      <c r="CS23" s="100">
        <v>12054</v>
      </c>
      <c r="CT23" s="100">
        <v>50</v>
      </c>
      <c r="CU23" s="100">
        <v>14700</v>
      </c>
    </row>
    <row r="24" spans="2:99">
      <c r="C24" s="99" t="s">
        <v>190</v>
      </c>
      <c r="D24" s="100">
        <v>11</v>
      </c>
      <c r="E24" s="100">
        <v>4039.2</v>
      </c>
      <c r="F24" s="100">
        <v>11</v>
      </c>
      <c r="G24" s="100">
        <v>4039.2</v>
      </c>
      <c r="H24" s="100">
        <v>15</v>
      </c>
      <c r="I24" s="100">
        <v>5508</v>
      </c>
      <c r="J24" s="100">
        <v>17</v>
      </c>
      <c r="K24" s="100">
        <v>6242.4</v>
      </c>
      <c r="L24" s="100">
        <v>13</v>
      </c>
      <c r="M24" s="100">
        <v>4773.5999999999995</v>
      </c>
      <c r="N24" s="100">
        <v>11</v>
      </c>
      <c r="O24" s="100">
        <v>4039.2</v>
      </c>
      <c r="P24" s="100">
        <v>13</v>
      </c>
      <c r="Q24" s="100">
        <v>4773.5999999999995</v>
      </c>
      <c r="R24" s="100">
        <v>18</v>
      </c>
      <c r="S24" s="100">
        <v>6609.5999999999995</v>
      </c>
      <c r="T24" s="100">
        <v>16</v>
      </c>
      <c r="U24" s="100">
        <v>5875.2</v>
      </c>
      <c r="V24" s="100">
        <v>17</v>
      </c>
      <c r="W24" s="100">
        <v>6242.4</v>
      </c>
      <c r="X24" s="100">
        <v>20</v>
      </c>
      <c r="Y24" s="100">
        <v>7344</v>
      </c>
      <c r="Z24" s="100">
        <v>20</v>
      </c>
      <c r="AA24" s="100">
        <v>7344</v>
      </c>
      <c r="AB24" s="100">
        <v>22</v>
      </c>
      <c r="AC24" s="100">
        <v>8078.4</v>
      </c>
      <c r="AD24" s="100">
        <v>23</v>
      </c>
      <c r="AE24" s="100">
        <v>8445.6</v>
      </c>
      <c r="AF24" s="100">
        <v>20</v>
      </c>
      <c r="AG24" s="100">
        <v>7344</v>
      </c>
      <c r="AH24" s="100">
        <v>21</v>
      </c>
      <c r="AI24" s="100">
        <v>7711.2</v>
      </c>
      <c r="AJ24" s="100">
        <v>14</v>
      </c>
      <c r="AK24" s="100">
        <v>5140.8</v>
      </c>
      <c r="AL24" s="100">
        <v>16</v>
      </c>
      <c r="AM24" s="100">
        <v>5875.2</v>
      </c>
      <c r="AN24" s="100">
        <v>20</v>
      </c>
      <c r="AO24" s="100">
        <v>7344</v>
      </c>
      <c r="AP24" s="100">
        <v>12</v>
      </c>
      <c r="AQ24" s="100">
        <v>4406.3999999999996</v>
      </c>
      <c r="AR24" s="100">
        <v>21</v>
      </c>
      <c r="AS24" s="100">
        <v>7711.2</v>
      </c>
      <c r="AT24" s="100">
        <v>20</v>
      </c>
      <c r="AU24" s="100">
        <v>7344</v>
      </c>
      <c r="AV24" s="100">
        <v>31</v>
      </c>
      <c r="AW24" s="100">
        <v>11383.199999999999</v>
      </c>
      <c r="AX24" s="100">
        <v>24</v>
      </c>
      <c r="AY24" s="100">
        <v>8812.7999999999993</v>
      </c>
      <c r="AZ24" s="100">
        <v>13</v>
      </c>
      <c r="BA24" s="100">
        <v>4773.5999999999995</v>
      </c>
      <c r="BB24" s="100">
        <v>12</v>
      </c>
      <c r="BC24" s="100">
        <v>4406.3999999999996</v>
      </c>
      <c r="BD24" s="100">
        <v>21</v>
      </c>
      <c r="BE24" s="100">
        <v>7711.2</v>
      </c>
      <c r="BF24" s="100">
        <v>11</v>
      </c>
      <c r="BG24" s="100">
        <v>4039.2</v>
      </c>
      <c r="BH24" s="100">
        <v>11</v>
      </c>
      <c r="BI24" s="100">
        <v>4039.2</v>
      </c>
      <c r="BJ24" s="100">
        <v>9</v>
      </c>
      <c r="BK24" s="100">
        <v>3304.7999999999997</v>
      </c>
      <c r="BL24" s="100">
        <v>16</v>
      </c>
      <c r="BM24" s="100">
        <v>5875.2</v>
      </c>
      <c r="BN24" s="100">
        <v>19</v>
      </c>
      <c r="BO24" s="100">
        <v>6976.8</v>
      </c>
      <c r="BP24" s="100">
        <v>43</v>
      </c>
      <c r="BQ24" s="100">
        <v>15789.6</v>
      </c>
      <c r="BR24" s="100">
        <v>25</v>
      </c>
      <c r="BS24" s="100">
        <v>9180</v>
      </c>
      <c r="BT24" s="100">
        <v>36</v>
      </c>
      <c r="BU24" s="100">
        <v>13219.199999999999</v>
      </c>
      <c r="BV24" s="100">
        <v>27</v>
      </c>
      <c r="BW24" s="100">
        <v>9914.4</v>
      </c>
      <c r="BX24" s="100">
        <v>42</v>
      </c>
      <c r="BY24" s="100">
        <v>15422.4</v>
      </c>
      <c r="BZ24" s="100">
        <v>64</v>
      </c>
      <c r="CA24" s="100">
        <v>23500.799999999999</v>
      </c>
      <c r="CB24" s="100">
        <v>70</v>
      </c>
      <c r="CC24" s="100">
        <v>25704</v>
      </c>
      <c r="CD24" s="100">
        <v>61</v>
      </c>
      <c r="CE24" s="100">
        <v>22399.200000000001</v>
      </c>
      <c r="CF24" s="100">
        <v>124</v>
      </c>
      <c r="CG24" s="100">
        <v>45532.799999999996</v>
      </c>
      <c r="CH24" s="100">
        <v>126</v>
      </c>
      <c r="CI24" s="100">
        <v>46267.199999999997</v>
      </c>
      <c r="CJ24" s="100">
        <v>98</v>
      </c>
      <c r="CK24" s="100">
        <v>35985.599999999999</v>
      </c>
      <c r="CL24" s="100">
        <v>187</v>
      </c>
      <c r="CM24" s="100">
        <v>68666.399999999994</v>
      </c>
      <c r="CN24" s="100">
        <v>62</v>
      </c>
      <c r="CO24" s="100">
        <v>22766.399999999998</v>
      </c>
      <c r="CP24" s="100">
        <v>65</v>
      </c>
      <c r="CQ24" s="100">
        <v>23868</v>
      </c>
      <c r="CR24" s="100">
        <v>39</v>
      </c>
      <c r="CS24" s="100">
        <v>14320.8</v>
      </c>
      <c r="CT24" s="100">
        <v>56</v>
      </c>
      <c r="CU24" s="100">
        <v>20563.2</v>
      </c>
    </row>
    <row r="25" spans="2:99">
      <c r="C25" s="99" t="s">
        <v>191</v>
      </c>
      <c r="D25" s="100">
        <v>10</v>
      </c>
      <c r="E25" s="100">
        <v>5304</v>
      </c>
      <c r="F25" s="100">
        <v>10</v>
      </c>
      <c r="G25" s="100">
        <v>5304</v>
      </c>
      <c r="H25" s="100">
        <v>13</v>
      </c>
      <c r="I25" s="100">
        <v>6895.2</v>
      </c>
      <c r="J25" s="100">
        <v>17</v>
      </c>
      <c r="K25" s="100">
        <v>9016.7999999999993</v>
      </c>
      <c r="L25" s="100">
        <v>12</v>
      </c>
      <c r="M25" s="100">
        <v>6364.7999999999993</v>
      </c>
      <c r="N25" s="100">
        <v>11</v>
      </c>
      <c r="O25" s="100">
        <v>5834.4</v>
      </c>
      <c r="P25" s="100">
        <v>15</v>
      </c>
      <c r="Q25" s="100">
        <v>7956</v>
      </c>
      <c r="R25" s="100">
        <v>18</v>
      </c>
      <c r="S25" s="100">
        <v>9547.1999999999989</v>
      </c>
      <c r="T25" s="100">
        <v>16</v>
      </c>
      <c r="U25" s="100">
        <v>8486.4</v>
      </c>
      <c r="V25" s="100">
        <v>15</v>
      </c>
      <c r="W25" s="100">
        <v>7956</v>
      </c>
      <c r="X25" s="100">
        <v>19</v>
      </c>
      <c r="Y25" s="100">
        <v>10077.6</v>
      </c>
      <c r="Z25" s="100">
        <v>21</v>
      </c>
      <c r="AA25" s="100">
        <v>11138.4</v>
      </c>
      <c r="AB25" s="100">
        <v>21</v>
      </c>
      <c r="AC25" s="100">
        <v>11138.4</v>
      </c>
      <c r="AD25" s="100">
        <v>26</v>
      </c>
      <c r="AE25" s="100">
        <v>13790.4</v>
      </c>
      <c r="AF25" s="100">
        <v>19</v>
      </c>
      <c r="AG25" s="100">
        <v>10077.6</v>
      </c>
      <c r="AH25" s="100">
        <v>19</v>
      </c>
      <c r="AI25" s="100">
        <v>10077.6</v>
      </c>
      <c r="AJ25" s="100">
        <v>13</v>
      </c>
      <c r="AK25" s="100">
        <v>6895.2</v>
      </c>
      <c r="AL25" s="100">
        <v>15</v>
      </c>
      <c r="AM25" s="100">
        <v>7956</v>
      </c>
      <c r="AN25" s="100">
        <v>19</v>
      </c>
      <c r="AO25" s="100">
        <v>10077.6</v>
      </c>
      <c r="AP25" s="100">
        <v>10</v>
      </c>
      <c r="AQ25" s="100">
        <v>5304</v>
      </c>
      <c r="AR25" s="100">
        <v>21</v>
      </c>
      <c r="AS25" s="100">
        <v>11138.4</v>
      </c>
      <c r="AT25" s="100">
        <v>22</v>
      </c>
      <c r="AU25" s="100">
        <v>11668.8</v>
      </c>
      <c r="AV25" s="100">
        <v>33</v>
      </c>
      <c r="AW25" s="100">
        <v>17503.2</v>
      </c>
      <c r="AX25" s="100">
        <v>24</v>
      </c>
      <c r="AY25" s="100">
        <v>12729.599999999999</v>
      </c>
      <c r="AZ25" s="100">
        <v>14</v>
      </c>
      <c r="BA25" s="100">
        <v>7425.5999999999995</v>
      </c>
      <c r="BB25" s="100">
        <v>12</v>
      </c>
      <c r="BC25" s="100">
        <v>6364.7999999999993</v>
      </c>
      <c r="BD25" s="100">
        <v>19</v>
      </c>
      <c r="BE25" s="100">
        <v>10077.6</v>
      </c>
      <c r="BF25" s="100">
        <v>11</v>
      </c>
      <c r="BG25" s="100">
        <v>5834.4</v>
      </c>
      <c r="BH25" s="100">
        <v>9</v>
      </c>
      <c r="BI25" s="100">
        <v>4773.5999999999995</v>
      </c>
      <c r="BJ25" s="100">
        <v>10</v>
      </c>
      <c r="BK25" s="100">
        <v>5304</v>
      </c>
      <c r="BL25" s="100">
        <v>15</v>
      </c>
      <c r="BM25" s="100">
        <v>7956</v>
      </c>
      <c r="BN25" s="100">
        <v>18</v>
      </c>
      <c r="BO25" s="100">
        <v>9547.1999999999989</v>
      </c>
      <c r="BP25" s="100">
        <v>43</v>
      </c>
      <c r="BQ25" s="100">
        <v>22807.200000000001</v>
      </c>
      <c r="BR25" s="100">
        <v>28</v>
      </c>
      <c r="BS25" s="100">
        <v>14851.199999999999</v>
      </c>
      <c r="BT25" s="100">
        <v>37</v>
      </c>
      <c r="BU25" s="100">
        <v>19624.8</v>
      </c>
      <c r="BV25" s="100">
        <v>29</v>
      </c>
      <c r="BW25" s="100">
        <v>15381.599999999999</v>
      </c>
      <c r="BX25" s="100">
        <v>36</v>
      </c>
      <c r="BY25" s="100">
        <v>19094.399999999998</v>
      </c>
      <c r="BZ25" s="100">
        <v>68</v>
      </c>
      <c r="CA25" s="100">
        <v>36067.199999999997</v>
      </c>
      <c r="CB25" s="100">
        <v>66</v>
      </c>
      <c r="CC25" s="100">
        <v>35006.400000000001</v>
      </c>
      <c r="CD25" s="100">
        <v>61</v>
      </c>
      <c r="CE25" s="100">
        <v>32354.399999999998</v>
      </c>
      <c r="CF25" s="100">
        <v>132</v>
      </c>
      <c r="CG25" s="100">
        <v>70012.800000000003</v>
      </c>
      <c r="CH25" s="100">
        <v>133</v>
      </c>
      <c r="CI25" s="100">
        <v>70543.199999999997</v>
      </c>
      <c r="CJ25" s="100">
        <v>98</v>
      </c>
      <c r="CK25" s="100">
        <v>51979.199999999997</v>
      </c>
      <c r="CL25" s="100">
        <v>167</v>
      </c>
      <c r="CM25" s="100">
        <v>88576.8</v>
      </c>
      <c r="CN25" s="100">
        <v>63</v>
      </c>
      <c r="CO25" s="100">
        <v>33415.199999999997</v>
      </c>
      <c r="CP25" s="100">
        <v>64</v>
      </c>
      <c r="CQ25" s="100">
        <v>33945.599999999999</v>
      </c>
      <c r="CR25" s="100">
        <v>37</v>
      </c>
      <c r="CS25" s="100">
        <v>19624.8</v>
      </c>
      <c r="CT25" s="100">
        <v>54</v>
      </c>
      <c r="CU25" s="100">
        <v>28641.599999999999</v>
      </c>
    </row>
    <row r="26" spans="2:99">
      <c r="C26" s="99" t="s">
        <v>192</v>
      </c>
      <c r="D26" s="100">
        <v>10</v>
      </c>
      <c r="E26" s="100">
        <v>4860</v>
      </c>
      <c r="F26" s="100">
        <v>12</v>
      </c>
      <c r="G26" s="100">
        <v>5832</v>
      </c>
      <c r="H26" s="100">
        <v>14</v>
      </c>
      <c r="I26" s="100">
        <v>6804</v>
      </c>
      <c r="J26" s="100">
        <v>15</v>
      </c>
      <c r="K26" s="100">
        <v>7290</v>
      </c>
      <c r="L26" s="100">
        <v>11</v>
      </c>
      <c r="M26" s="100">
        <v>5346</v>
      </c>
      <c r="N26" s="100">
        <v>10</v>
      </c>
      <c r="O26" s="100">
        <v>4860</v>
      </c>
      <c r="P26" s="100">
        <v>14</v>
      </c>
      <c r="Q26" s="100">
        <v>6804</v>
      </c>
      <c r="R26" s="100">
        <v>17</v>
      </c>
      <c r="S26" s="100">
        <v>8262</v>
      </c>
      <c r="T26" s="100">
        <v>16</v>
      </c>
      <c r="U26" s="100">
        <v>7776</v>
      </c>
      <c r="V26" s="100">
        <v>15</v>
      </c>
      <c r="W26" s="100">
        <v>7290</v>
      </c>
      <c r="X26" s="100">
        <v>19</v>
      </c>
      <c r="Y26" s="100">
        <v>9234</v>
      </c>
      <c r="Z26" s="100">
        <v>21</v>
      </c>
      <c r="AA26" s="100">
        <v>10206</v>
      </c>
      <c r="AB26" s="100">
        <v>19</v>
      </c>
      <c r="AC26" s="100">
        <v>9234</v>
      </c>
      <c r="AD26" s="100">
        <v>23</v>
      </c>
      <c r="AE26" s="100">
        <v>11178</v>
      </c>
      <c r="AF26" s="100">
        <v>18</v>
      </c>
      <c r="AG26" s="100">
        <v>8748</v>
      </c>
      <c r="AH26" s="100">
        <v>20</v>
      </c>
      <c r="AI26" s="100">
        <v>9720</v>
      </c>
      <c r="AJ26" s="100">
        <v>15</v>
      </c>
      <c r="AK26" s="100">
        <v>7290</v>
      </c>
      <c r="AL26" s="100">
        <v>13</v>
      </c>
      <c r="AM26" s="100">
        <v>6318</v>
      </c>
      <c r="AN26" s="100">
        <v>18</v>
      </c>
      <c r="AO26" s="100">
        <v>8748</v>
      </c>
      <c r="AP26" s="100">
        <v>11</v>
      </c>
      <c r="AQ26" s="100">
        <v>5346</v>
      </c>
      <c r="AR26" s="100">
        <v>23</v>
      </c>
      <c r="AS26" s="100">
        <v>11178</v>
      </c>
      <c r="AT26" s="100">
        <v>19</v>
      </c>
      <c r="AU26" s="100">
        <v>9234</v>
      </c>
      <c r="AV26" s="100">
        <v>31</v>
      </c>
      <c r="AW26" s="100">
        <v>15066</v>
      </c>
      <c r="AX26" s="100">
        <v>25</v>
      </c>
      <c r="AY26" s="100">
        <v>12150</v>
      </c>
      <c r="AZ26" s="100">
        <v>13</v>
      </c>
      <c r="BA26" s="100">
        <v>6318</v>
      </c>
      <c r="BB26" s="100">
        <v>12</v>
      </c>
      <c r="BC26" s="100">
        <v>5832</v>
      </c>
      <c r="BD26" s="100">
        <v>20</v>
      </c>
      <c r="BE26" s="100">
        <v>9720</v>
      </c>
      <c r="BF26" s="100">
        <v>11</v>
      </c>
      <c r="BG26" s="100">
        <v>5346</v>
      </c>
      <c r="BH26" s="100">
        <v>11</v>
      </c>
      <c r="BI26" s="100">
        <v>5346</v>
      </c>
      <c r="BJ26" s="100">
        <v>11</v>
      </c>
      <c r="BK26" s="100">
        <v>5346</v>
      </c>
      <c r="BL26" s="100">
        <v>16</v>
      </c>
      <c r="BM26" s="100">
        <v>7776</v>
      </c>
      <c r="BN26" s="100">
        <v>19</v>
      </c>
      <c r="BO26" s="100">
        <v>9234</v>
      </c>
      <c r="BP26" s="100">
        <v>45</v>
      </c>
      <c r="BQ26" s="100">
        <v>21870</v>
      </c>
      <c r="BR26" s="100">
        <v>26</v>
      </c>
      <c r="BS26" s="100">
        <v>12636</v>
      </c>
      <c r="BT26" s="100">
        <v>40</v>
      </c>
      <c r="BU26" s="100">
        <v>19440</v>
      </c>
      <c r="BV26" s="100">
        <v>28</v>
      </c>
      <c r="BW26" s="100">
        <v>13608</v>
      </c>
      <c r="BX26" s="100">
        <v>39</v>
      </c>
      <c r="BY26" s="100">
        <v>18954</v>
      </c>
      <c r="BZ26" s="100">
        <v>65</v>
      </c>
      <c r="CA26" s="100">
        <v>31590</v>
      </c>
      <c r="CB26" s="100">
        <v>69</v>
      </c>
      <c r="CC26" s="100">
        <v>33534</v>
      </c>
      <c r="CD26" s="100">
        <v>57</v>
      </c>
      <c r="CE26" s="100">
        <v>27702</v>
      </c>
      <c r="CF26" s="100">
        <v>121</v>
      </c>
      <c r="CG26" s="100">
        <v>58806</v>
      </c>
      <c r="CH26" s="100">
        <v>121</v>
      </c>
      <c r="CI26" s="100">
        <v>58806</v>
      </c>
      <c r="CJ26" s="100">
        <v>94</v>
      </c>
      <c r="CK26" s="100">
        <v>45684</v>
      </c>
      <c r="CL26" s="100">
        <v>191</v>
      </c>
      <c r="CM26" s="100">
        <v>92826</v>
      </c>
      <c r="CN26" s="100">
        <v>60</v>
      </c>
      <c r="CO26" s="100">
        <v>29160</v>
      </c>
      <c r="CP26" s="100">
        <v>64</v>
      </c>
      <c r="CQ26" s="100">
        <v>31104</v>
      </c>
      <c r="CR26" s="100">
        <v>35</v>
      </c>
      <c r="CS26" s="100">
        <v>17010</v>
      </c>
      <c r="CT26" s="100">
        <v>53</v>
      </c>
      <c r="CU26" s="100">
        <v>25758</v>
      </c>
    </row>
    <row r="27" spans="2:99">
      <c r="C27" s="99" t="s">
        <v>193</v>
      </c>
      <c r="D27" s="100">
        <v>10</v>
      </c>
      <c r="E27" s="100">
        <v>4272</v>
      </c>
      <c r="F27" s="100">
        <v>11</v>
      </c>
      <c r="G27" s="100">
        <v>4699.2</v>
      </c>
      <c r="H27" s="100">
        <v>14</v>
      </c>
      <c r="I27" s="100">
        <v>5980.8</v>
      </c>
      <c r="J27" s="100">
        <v>16</v>
      </c>
      <c r="K27" s="100">
        <v>6835.2</v>
      </c>
      <c r="L27" s="100">
        <v>12</v>
      </c>
      <c r="M27" s="100">
        <v>5126.3999999999996</v>
      </c>
      <c r="N27" s="100">
        <v>9</v>
      </c>
      <c r="O27" s="100">
        <v>3844.7999999999997</v>
      </c>
      <c r="P27" s="100">
        <v>13</v>
      </c>
      <c r="Q27" s="100">
        <v>5553.5999999999995</v>
      </c>
      <c r="R27" s="100">
        <v>19</v>
      </c>
      <c r="S27" s="100">
        <v>8116.8</v>
      </c>
      <c r="T27" s="100">
        <v>18</v>
      </c>
      <c r="U27" s="100">
        <v>7689.5999999999995</v>
      </c>
      <c r="V27" s="100">
        <v>16</v>
      </c>
      <c r="W27" s="100">
        <v>6835.2</v>
      </c>
      <c r="X27" s="100">
        <v>19</v>
      </c>
      <c r="Y27" s="100">
        <v>8116.8</v>
      </c>
      <c r="Z27" s="100">
        <v>21</v>
      </c>
      <c r="AA27" s="100">
        <v>8971.1999999999989</v>
      </c>
      <c r="AB27" s="100">
        <v>21</v>
      </c>
      <c r="AC27" s="100">
        <v>8971.1999999999989</v>
      </c>
      <c r="AD27" s="100">
        <v>25</v>
      </c>
      <c r="AE27" s="100">
        <v>10680</v>
      </c>
      <c r="AF27" s="100">
        <v>18</v>
      </c>
      <c r="AG27" s="100">
        <v>7689.5999999999995</v>
      </c>
      <c r="AH27" s="100">
        <v>20</v>
      </c>
      <c r="AI27" s="100">
        <v>8544</v>
      </c>
      <c r="AJ27" s="100">
        <v>13</v>
      </c>
      <c r="AK27" s="100">
        <v>5553.5999999999995</v>
      </c>
      <c r="AL27" s="100">
        <v>14</v>
      </c>
      <c r="AM27" s="100">
        <v>5980.8</v>
      </c>
      <c r="AN27" s="100">
        <v>20</v>
      </c>
      <c r="AO27" s="100">
        <v>8544</v>
      </c>
      <c r="AP27" s="100">
        <v>10</v>
      </c>
      <c r="AQ27" s="100">
        <v>4272</v>
      </c>
      <c r="AR27" s="100">
        <v>23</v>
      </c>
      <c r="AS27" s="100">
        <v>9825.6</v>
      </c>
      <c r="AT27" s="100">
        <v>22</v>
      </c>
      <c r="AU27" s="100">
        <v>9398.4</v>
      </c>
      <c r="AV27" s="100">
        <v>37</v>
      </c>
      <c r="AW27" s="100">
        <v>15806.4</v>
      </c>
      <c r="AX27" s="100">
        <v>28</v>
      </c>
      <c r="AY27" s="100">
        <v>11961.6</v>
      </c>
      <c r="AZ27" s="100">
        <v>15</v>
      </c>
      <c r="BA27" s="100">
        <v>6408</v>
      </c>
      <c r="BB27" s="100">
        <v>11</v>
      </c>
      <c r="BC27" s="100">
        <v>4699.2</v>
      </c>
      <c r="BD27" s="100">
        <v>23</v>
      </c>
      <c r="BE27" s="100">
        <v>9825.6</v>
      </c>
      <c r="BF27" s="100">
        <v>11</v>
      </c>
      <c r="BG27" s="100">
        <v>4699.2</v>
      </c>
      <c r="BH27" s="100">
        <v>9</v>
      </c>
      <c r="BI27" s="100">
        <v>3844.7999999999997</v>
      </c>
      <c r="BJ27" s="100">
        <v>9</v>
      </c>
      <c r="BK27" s="100">
        <v>3844.7999999999997</v>
      </c>
      <c r="BL27" s="100">
        <v>17</v>
      </c>
      <c r="BM27" s="100">
        <v>7262.4</v>
      </c>
      <c r="BN27" s="100">
        <v>17</v>
      </c>
      <c r="BO27" s="100">
        <v>7262.4</v>
      </c>
      <c r="BP27" s="100">
        <v>40</v>
      </c>
      <c r="BQ27" s="100">
        <v>17088</v>
      </c>
      <c r="BR27" s="100">
        <v>25</v>
      </c>
      <c r="BS27" s="100">
        <v>10680</v>
      </c>
      <c r="BT27" s="100">
        <v>38</v>
      </c>
      <c r="BU27" s="100">
        <v>16233.6</v>
      </c>
      <c r="BV27" s="100">
        <v>27</v>
      </c>
      <c r="BW27" s="100">
        <v>11534.4</v>
      </c>
      <c r="BX27" s="100">
        <v>35</v>
      </c>
      <c r="BY27" s="100">
        <v>14952</v>
      </c>
      <c r="BZ27" s="100">
        <v>59</v>
      </c>
      <c r="CA27" s="100">
        <v>25204.799999999999</v>
      </c>
      <c r="CB27" s="100">
        <v>64</v>
      </c>
      <c r="CC27" s="100">
        <v>27340.799999999999</v>
      </c>
      <c r="CD27" s="100">
        <v>64</v>
      </c>
      <c r="CE27" s="100">
        <v>27340.799999999999</v>
      </c>
      <c r="CF27" s="100">
        <v>128</v>
      </c>
      <c r="CG27" s="100">
        <v>54681.599999999999</v>
      </c>
      <c r="CH27" s="100">
        <v>133</v>
      </c>
      <c r="CI27" s="100">
        <v>56817.599999999999</v>
      </c>
      <c r="CJ27" s="100">
        <v>94</v>
      </c>
      <c r="CK27" s="100">
        <v>40156.799999999996</v>
      </c>
      <c r="CL27" s="100">
        <v>175</v>
      </c>
      <c r="CM27" s="100">
        <v>74760</v>
      </c>
      <c r="CN27" s="100">
        <v>66</v>
      </c>
      <c r="CO27" s="100">
        <v>28195.200000000001</v>
      </c>
      <c r="CP27" s="100">
        <v>66</v>
      </c>
      <c r="CQ27" s="100">
        <v>28195.200000000001</v>
      </c>
      <c r="CR27" s="100">
        <v>34</v>
      </c>
      <c r="CS27" s="100">
        <v>14524.8</v>
      </c>
      <c r="CT27" s="100">
        <v>48</v>
      </c>
      <c r="CU27" s="100">
        <v>20505.599999999999</v>
      </c>
    </row>
    <row r="28" spans="2:99">
      <c r="C28" s="99" t="s">
        <v>194</v>
      </c>
      <c r="D28" s="100">
        <v>10</v>
      </c>
      <c r="E28" s="100">
        <v>7380</v>
      </c>
      <c r="F28" s="100">
        <v>10</v>
      </c>
      <c r="G28" s="100">
        <v>7380</v>
      </c>
      <c r="H28" s="100">
        <v>15</v>
      </c>
      <c r="I28" s="100">
        <v>11070</v>
      </c>
      <c r="J28" s="100">
        <v>17</v>
      </c>
      <c r="K28" s="100">
        <v>12546</v>
      </c>
      <c r="L28" s="100">
        <v>11</v>
      </c>
      <c r="M28" s="100">
        <v>8118</v>
      </c>
      <c r="N28" s="100">
        <v>11</v>
      </c>
      <c r="O28" s="100">
        <v>8118</v>
      </c>
      <c r="P28" s="100">
        <v>14</v>
      </c>
      <c r="Q28" s="100">
        <v>10332</v>
      </c>
      <c r="R28" s="100">
        <v>16</v>
      </c>
      <c r="S28" s="100">
        <v>11808</v>
      </c>
      <c r="T28" s="100">
        <v>17</v>
      </c>
      <c r="U28" s="100">
        <v>12546</v>
      </c>
      <c r="V28" s="100">
        <v>16</v>
      </c>
      <c r="W28" s="100">
        <v>11808</v>
      </c>
      <c r="X28" s="100">
        <v>20</v>
      </c>
      <c r="Y28" s="100">
        <v>14760</v>
      </c>
      <c r="Z28" s="100">
        <v>23</v>
      </c>
      <c r="AA28" s="100">
        <v>16974</v>
      </c>
      <c r="AB28" s="100">
        <v>18</v>
      </c>
      <c r="AC28" s="100">
        <v>13284</v>
      </c>
      <c r="AD28" s="100">
        <v>26</v>
      </c>
      <c r="AE28" s="100">
        <v>19188</v>
      </c>
      <c r="AF28" s="100">
        <v>17</v>
      </c>
      <c r="AG28" s="100">
        <v>12546</v>
      </c>
      <c r="AH28" s="100">
        <v>21</v>
      </c>
      <c r="AI28" s="100">
        <v>15498</v>
      </c>
      <c r="AJ28" s="100">
        <v>14</v>
      </c>
      <c r="AK28" s="100">
        <v>10332</v>
      </c>
      <c r="AL28" s="100">
        <v>16</v>
      </c>
      <c r="AM28" s="100">
        <v>11808</v>
      </c>
      <c r="AN28" s="100">
        <v>21</v>
      </c>
      <c r="AO28" s="100">
        <v>15498</v>
      </c>
      <c r="AP28" s="100">
        <v>12</v>
      </c>
      <c r="AQ28" s="100">
        <v>8856</v>
      </c>
      <c r="AR28" s="100">
        <v>21</v>
      </c>
      <c r="AS28" s="100">
        <v>15498</v>
      </c>
      <c r="AT28" s="100">
        <v>18</v>
      </c>
      <c r="AU28" s="100">
        <v>13284</v>
      </c>
      <c r="AV28" s="100">
        <v>34</v>
      </c>
      <c r="AW28" s="100">
        <v>25092</v>
      </c>
      <c r="AX28" s="100">
        <v>27</v>
      </c>
      <c r="AY28" s="100">
        <v>19926</v>
      </c>
      <c r="AZ28" s="100">
        <v>13</v>
      </c>
      <c r="BA28" s="100">
        <v>9594</v>
      </c>
      <c r="BB28" s="100">
        <v>12</v>
      </c>
      <c r="BC28" s="100">
        <v>8856</v>
      </c>
      <c r="BD28" s="100">
        <v>22</v>
      </c>
      <c r="BE28" s="100">
        <v>16236</v>
      </c>
      <c r="BF28" s="100">
        <v>10</v>
      </c>
      <c r="BG28" s="100">
        <v>7380</v>
      </c>
      <c r="BH28" s="100">
        <v>10</v>
      </c>
      <c r="BI28" s="100">
        <v>7380</v>
      </c>
      <c r="BJ28" s="100">
        <v>9</v>
      </c>
      <c r="BK28" s="100">
        <v>6642</v>
      </c>
      <c r="BL28" s="100">
        <v>15</v>
      </c>
      <c r="BM28" s="100">
        <v>11070</v>
      </c>
      <c r="BN28" s="100">
        <v>18</v>
      </c>
      <c r="BO28" s="100">
        <v>13284</v>
      </c>
      <c r="BP28" s="100">
        <v>40</v>
      </c>
      <c r="BQ28" s="100">
        <v>29520</v>
      </c>
      <c r="BR28" s="100">
        <v>27</v>
      </c>
      <c r="BS28" s="100">
        <v>19926</v>
      </c>
      <c r="BT28" s="100">
        <v>40</v>
      </c>
      <c r="BU28" s="100">
        <v>29520</v>
      </c>
      <c r="BV28" s="100">
        <v>28</v>
      </c>
      <c r="BW28" s="100">
        <v>20664</v>
      </c>
      <c r="BX28" s="100">
        <v>37</v>
      </c>
      <c r="BY28" s="100">
        <v>27306</v>
      </c>
      <c r="BZ28" s="100">
        <v>65</v>
      </c>
      <c r="CA28" s="100">
        <v>47970</v>
      </c>
      <c r="CB28" s="100">
        <v>61</v>
      </c>
      <c r="CC28" s="100">
        <v>45018</v>
      </c>
      <c r="CD28" s="100">
        <v>58</v>
      </c>
      <c r="CE28" s="100">
        <v>42804</v>
      </c>
      <c r="CF28" s="100">
        <v>114</v>
      </c>
      <c r="CG28" s="100">
        <v>84132</v>
      </c>
      <c r="CH28" s="100">
        <v>114</v>
      </c>
      <c r="CI28" s="100">
        <v>84132</v>
      </c>
      <c r="CJ28" s="100">
        <v>83</v>
      </c>
      <c r="CK28" s="100">
        <v>61254</v>
      </c>
      <c r="CL28" s="100">
        <v>175</v>
      </c>
      <c r="CM28" s="100">
        <v>129150</v>
      </c>
      <c r="CN28" s="100">
        <v>57</v>
      </c>
      <c r="CO28" s="100">
        <v>42066</v>
      </c>
      <c r="CP28" s="100">
        <v>59</v>
      </c>
      <c r="CQ28" s="100">
        <v>43542</v>
      </c>
      <c r="CR28" s="100">
        <v>36</v>
      </c>
      <c r="CS28" s="100">
        <v>26568</v>
      </c>
      <c r="CT28" s="100">
        <v>50</v>
      </c>
      <c r="CU28" s="100">
        <v>36900</v>
      </c>
    </row>
    <row r="29" spans="2:99">
      <c r="C29" s="99" t="s">
        <v>195</v>
      </c>
      <c r="D29" s="100">
        <v>9</v>
      </c>
      <c r="E29" s="100">
        <v>3045.6</v>
      </c>
      <c r="F29" s="100">
        <v>12</v>
      </c>
      <c r="G29" s="100">
        <v>4060.7999999999997</v>
      </c>
      <c r="H29" s="100">
        <v>15</v>
      </c>
      <c r="I29" s="100">
        <v>5076</v>
      </c>
      <c r="J29" s="100">
        <v>17</v>
      </c>
      <c r="K29" s="100">
        <v>5752.7999999999993</v>
      </c>
      <c r="L29" s="100">
        <v>13</v>
      </c>
      <c r="M29" s="100">
        <v>4399.2</v>
      </c>
      <c r="N29" s="100">
        <v>10</v>
      </c>
      <c r="O29" s="100">
        <v>3384</v>
      </c>
      <c r="P29" s="100">
        <v>15</v>
      </c>
      <c r="Q29" s="100">
        <v>5076</v>
      </c>
      <c r="R29" s="100">
        <v>18</v>
      </c>
      <c r="S29" s="100">
        <v>6091.2</v>
      </c>
      <c r="T29" s="100">
        <v>17</v>
      </c>
      <c r="U29" s="100">
        <v>5752.7999999999993</v>
      </c>
      <c r="V29" s="100">
        <v>17</v>
      </c>
      <c r="W29" s="100">
        <v>5752.7999999999993</v>
      </c>
      <c r="X29" s="100">
        <v>22</v>
      </c>
      <c r="Y29" s="100">
        <v>7444.7999999999993</v>
      </c>
      <c r="Z29" s="100">
        <v>21</v>
      </c>
      <c r="AA29" s="100">
        <v>7106.4</v>
      </c>
      <c r="AB29" s="100">
        <v>22</v>
      </c>
      <c r="AC29" s="100">
        <v>7444.7999999999993</v>
      </c>
      <c r="AD29" s="100">
        <v>25</v>
      </c>
      <c r="AE29" s="100">
        <v>8460</v>
      </c>
      <c r="AF29" s="100">
        <v>19</v>
      </c>
      <c r="AG29" s="100">
        <v>6429.5999999999995</v>
      </c>
      <c r="AH29" s="100">
        <v>21</v>
      </c>
      <c r="AI29" s="100">
        <v>7106.4</v>
      </c>
      <c r="AJ29" s="100">
        <v>12</v>
      </c>
      <c r="AK29" s="100">
        <v>4060.7999999999997</v>
      </c>
      <c r="AL29" s="100">
        <v>15</v>
      </c>
      <c r="AM29" s="100">
        <v>5076</v>
      </c>
      <c r="AN29" s="100">
        <v>20</v>
      </c>
      <c r="AO29" s="100">
        <v>6768</v>
      </c>
      <c r="AP29" s="100">
        <v>11</v>
      </c>
      <c r="AQ29" s="100">
        <v>3722.3999999999996</v>
      </c>
      <c r="AR29" s="100">
        <v>25</v>
      </c>
      <c r="AS29" s="100">
        <v>8460</v>
      </c>
      <c r="AT29" s="100">
        <v>19</v>
      </c>
      <c r="AU29" s="100">
        <v>6429.5999999999995</v>
      </c>
      <c r="AV29" s="100">
        <v>32</v>
      </c>
      <c r="AW29" s="100">
        <v>10828.8</v>
      </c>
      <c r="AX29" s="100">
        <v>26</v>
      </c>
      <c r="AY29" s="100">
        <v>8798.4</v>
      </c>
      <c r="AZ29" s="100">
        <v>12</v>
      </c>
      <c r="BA29" s="100">
        <v>4060.7999999999997</v>
      </c>
      <c r="BB29" s="100">
        <v>11</v>
      </c>
      <c r="BC29" s="100">
        <v>3722.3999999999996</v>
      </c>
      <c r="BD29" s="100">
        <v>24</v>
      </c>
      <c r="BE29" s="100">
        <v>8121.5999999999995</v>
      </c>
      <c r="BF29" s="100">
        <v>11</v>
      </c>
      <c r="BG29" s="100">
        <v>3722.3999999999996</v>
      </c>
      <c r="BH29" s="100">
        <v>9</v>
      </c>
      <c r="BI29" s="100">
        <v>3045.6</v>
      </c>
      <c r="BJ29" s="100">
        <v>10</v>
      </c>
      <c r="BK29" s="100">
        <v>3384</v>
      </c>
      <c r="BL29" s="100">
        <v>15</v>
      </c>
      <c r="BM29" s="100">
        <v>5076</v>
      </c>
      <c r="BN29" s="100">
        <v>17</v>
      </c>
      <c r="BO29" s="100">
        <v>5752.7999999999993</v>
      </c>
      <c r="BP29" s="100">
        <v>48</v>
      </c>
      <c r="BQ29" s="100">
        <v>16243.199999999999</v>
      </c>
      <c r="BR29" s="100">
        <v>25</v>
      </c>
      <c r="BS29" s="100">
        <v>8460</v>
      </c>
      <c r="BT29" s="100">
        <v>42</v>
      </c>
      <c r="BU29" s="100">
        <v>14212.8</v>
      </c>
      <c r="BV29" s="100">
        <v>31</v>
      </c>
      <c r="BW29" s="100">
        <v>10490.4</v>
      </c>
      <c r="BX29" s="100">
        <v>40</v>
      </c>
      <c r="BY29" s="100">
        <v>13536</v>
      </c>
      <c r="BZ29" s="100">
        <v>59</v>
      </c>
      <c r="CA29" s="100">
        <v>19965.599999999999</v>
      </c>
      <c r="CB29" s="100">
        <v>63</v>
      </c>
      <c r="CC29" s="100">
        <v>21319.199999999997</v>
      </c>
      <c r="CD29" s="100">
        <v>59</v>
      </c>
      <c r="CE29" s="100">
        <v>19965.599999999999</v>
      </c>
      <c r="CF29" s="100">
        <v>138</v>
      </c>
      <c r="CG29" s="100">
        <v>46699.199999999997</v>
      </c>
      <c r="CH29" s="100">
        <v>123</v>
      </c>
      <c r="CI29" s="100">
        <v>41623.199999999997</v>
      </c>
      <c r="CJ29" s="100">
        <v>105</v>
      </c>
      <c r="CK29" s="100">
        <v>35532</v>
      </c>
      <c r="CL29" s="100">
        <v>195</v>
      </c>
      <c r="CM29" s="100">
        <v>65988</v>
      </c>
      <c r="CN29" s="100">
        <v>63</v>
      </c>
      <c r="CO29" s="100">
        <v>21319.199999999997</v>
      </c>
      <c r="CP29" s="100">
        <v>60</v>
      </c>
      <c r="CQ29" s="100">
        <v>20304</v>
      </c>
      <c r="CR29" s="100">
        <v>39</v>
      </c>
      <c r="CS29" s="100">
        <v>13197.599999999999</v>
      </c>
      <c r="CT29" s="100">
        <v>47</v>
      </c>
      <c r="CU29" s="100">
        <v>15904.8</v>
      </c>
    </row>
    <row r="30" spans="2:99">
      <c r="C30" s="99" t="s">
        <v>196</v>
      </c>
      <c r="D30" s="100">
        <v>9</v>
      </c>
      <c r="E30" s="100">
        <v>1252.8</v>
      </c>
      <c r="F30" s="100">
        <v>10</v>
      </c>
      <c r="G30" s="100">
        <v>1392</v>
      </c>
      <c r="H30" s="100">
        <v>14</v>
      </c>
      <c r="I30" s="100">
        <v>1948.7999999999997</v>
      </c>
      <c r="J30" s="100">
        <v>16</v>
      </c>
      <c r="K30" s="100">
        <v>2227.1999999999998</v>
      </c>
      <c r="L30" s="100">
        <v>12</v>
      </c>
      <c r="M30" s="100">
        <v>1670.3999999999999</v>
      </c>
      <c r="N30" s="100">
        <v>11</v>
      </c>
      <c r="O30" s="100">
        <v>1531.1999999999998</v>
      </c>
      <c r="P30" s="100">
        <v>15</v>
      </c>
      <c r="Q30" s="100">
        <v>2088</v>
      </c>
      <c r="R30" s="100">
        <v>19</v>
      </c>
      <c r="S30" s="100">
        <v>2644.7999999999997</v>
      </c>
      <c r="T30" s="100">
        <v>17</v>
      </c>
      <c r="U30" s="100">
        <v>2366.3999999999996</v>
      </c>
      <c r="V30" s="100">
        <v>18</v>
      </c>
      <c r="W30" s="100">
        <v>2505.6</v>
      </c>
      <c r="X30" s="100">
        <v>20</v>
      </c>
      <c r="Y30" s="100">
        <v>2784</v>
      </c>
      <c r="Z30" s="100">
        <v>23</v>
      </c>
      <c r="AA30" s="100">
        <v>3201.6</v>
      </c>
      <c r="AB30" s="100">
        <v>22</v>
      </c>
      <c r="AC30" s="100">
        <v>3062.3999999999996</v>
      </c>
      <c r="AD30" s="100">
        <v>25</v>
      </c>
      <c r="AE30" s="100">
        <v>3479.9999999999995</v>
      </c>
      <c r="AF30" s="100">
        <v>17</v>
      </c>
      <c r="AG30" s="100">
        <v>2366.3999999999996</v>
      </c>
      <c r="AH30" s="100">
        <v>20</v>
      </c>
      <c r="AI30" s="100">
        <v>2784</v>
      </c>
      <c r="AJ30" s="100">
        <v>13</v>
      </c>
      <c r="AK30" s="100">
        <v>1809.6</v>
      </c>
      <c r="AL30" s="100">
        <v>14</v>
      </c>
      <c r="AM30" s="100">
        <v>1948.7999999999997</v>
      </c>
      <c r="AN30" s="100">
        <v>21</v>
      </c>
      <c r="AO30" s="100">
        <v>2923.2</v>
      </c>
      <c r="AP30" s="100">
        <v>12</v>
      </c>
      <c r="AQ30" s="100">
        <v>1670.3999999999999</v>
      </c>
      <c r="AR30" s="100">
        <v>21</v>
      </c>
      <c r="AS30" s="100">
        <v>2923.2</v>
      </c>
      <c r="AT30" s="100">
        <v>21</v>
      </c>
      <c r="AU30" s="100">
        <v>2923.2</v>
      </c>
      <c r="AV30" s="100">
        <v>36</v>
      </c>
      <c r="AW30" s="100">
        <v>5011.2</v>
      </c>
      <c r="AX30" s="100">
        <v>28</v>
      </c>
      <c r="AY30" s="100">
        <v>3897.5999999999995</v>
      </c>
      <c r="AZ30" s="100">
        <v>14</v>
      </c>
      <c r="BA30" s="100">
        <v>1948.7999999999997</v>
      </c>
      <c r="BB30" s="100">
        <v>13</v>
      </c>
      <c r="BC30" s="100">
        <v>1809.6</v>
      </c>
      <c r="BD30" s="100">
        <v>20</v>
      </c>
      <c r="BE30" s="100">
        <v>2784</v>
      </c>
      <c r="BF30" s="100">
        <v>11</v>
      </c>
      <c r="BG30" s="100">
        <v>1531.1999999999998</v>
      </c>
      <c r="BH30" s="100">
        <v>11</v>
      </c>
      <c r="BI30" s="100">
        <v>1531.1999999999998</v>
      </c>
      <c r="BJ30" s="100">
        <v>10</v>
      </c>
      <c r="BK30" s="100">
        <v>1392</v>
      </c>
      <c r="BL30" s="100">
        <v>17</v>
      </c>
      <c r="BM30" s="100">
        <v>2366.3999999999996</v>
      </c>
      <c r="BN30" s="100">
        <v>18</v>
      </c>
      <c r="BO30" s="100">
        <v>2505.6</v>
      </c>
      <c r="BP30" s="100">
        <v>45</v>
      </c>
      <c r="BQ30" s="100">
        <v>6263.9999999999991</v>
      </c>
      <c r="BR30" s="100">
        <v>28</v>
      </c>
      <c r="BS30" s="100">
        <v>3897.5999999999995</v>
      </c>
      <c r="BT30" s="100">
        <v>37</v>
      </c>
      <c r="BU30" s="100">
        <v>5150.3999999999996</v>
      </c>
      <c r="BV30" s="100">
        <v>31</v>
      </c>
      <c r="BW30" s="100">
        <v>4315.2</v>
      </c>
      <c r="BX30" s="100">
        <v>39</v>
      </c>
      <c r="BY30" s="100">
        <v>5428.7999999999993</v>
      </c>
      <c r="BZ30" s="100">
        <v>71</v>
      </c>
      <c r="CA30" s="100">
        <v>9883.1999999999989</v>
      </c>
      <c r="CB30" s="100">
        <v>70</v>
      </c>
      <c r="CC30" s="100">
        <v>9744</v>
      </c>
      <c r="CD30" s="100">
        <v>62</v>
      </c>
      <c r="CE30" s="100">
        <v>8630.4</v>
      </c>
      <c r="CF30" s="100">
        <v>125</v>
      </c>
      <c r="CG30" s="100">
        <v>17400</v>
      </c>
      <c r="CH30" s="100">
        <v>130</v>
      </c>
      <c r="CI30" s="100">
        <v>18096</v>
      </c>
      <c r="CJ30" s="100">
        <v>102</v>
      </c>
      <c r="CK30" s="100">
        <v>14198.4</v>
      </c>
      <c r="CL30" s="100">
        <v>192</v>
      </c>
      <c r="CM30" s="100">
        <v>26726.399999999998</v>
      </c>
      <c r="CN30" s="100">
        <v>62</v>
      </c>
      <c r="CO30" s="100">
        <v>8630.4</v>
      </c>
      <c r="CP30" s="100">
        <v>65</v>
      </c>
      <c r="CQ30" s="100">
        <v>9048</v>
      </c>
      <c r="CR30" s="100">
        <v>39</v>
      </c>
      <c r="CS30" s="100">
        <v>5428.7999999999993</v>
      </c>
      <c r="CT30" s="100">
        <v>55</v>
      </c>
      <c r="CU30" s="100">
        <v>7655.9999999999991</v>
      </c>
    </row>
    <row r="31" spans="2:99">
      <c r="C31" s="99" t="s">
        <v>197</v>
      </c>
      <c r="D31" s="100">
        <v>10</v>
      </c>
      <c r="E31" s="100">
        <v>3408</v>
      </c>
      <c r="F31" s="100">
        <v>12</v>
      </c>
      <c r="G31" s="100">
        <v>4089.6000000000004</v>
      </c>
      <c r="H31" s="100">
        <v>14</v>
      </c>
      <c r="I31" s="100">
        <v>4771.2</v>
      </c>
      <c r="J31" s="100">
        <v>16</v>
      </c>
      <c r="K31" s="100">
        <v>5452.8</v>
      </c>
      <c r="L31" s="100">
        <v>13</v>
      </c>
      <c r="M31" s="100">
        <v>4430.4000000000005</v>
      </c>
      <c r="N31" s="100">
        <v>10</v>
      </c>
      <c r="O31" s="100">
        <v>3408</v>
      </c>
      <c r="P31" s="100">
        <v>13</v>
      </c>
      <c r="Q31" s="100">
        <v>4430.4000000000005</v>
      </c>
      <c r="R31" s="100">
        <v>17</v>
      </c>
      <c r="S31" s="100">
        <v>5793.6</v>
      </c>
      <c r="T31" s="100">
        <v>18</v>
      </c>
      <c r="U31" s="100">
        <v>6134.4000000000005</v>
      </c>
      <c r="V31" s="100">
        <v>15</v>
      </c>
      <c r="W31" s="100">
        <v>5112</v>
      </c>
      <c r="X31" s="100">
        <v>21</v>
      </c>
      <c r="Y31" s="100">
        <v>7156.8</v>
      </c>
      <c r="Z31" s="100">
        <v>23</v>
      </c>
      <c r="AA31" s="100">
        <v>7838.4000000000005</v>
      </c>
      <c r="AB31" s="100">
        <v>19</v>
      </c>
      <c r="AC31" s="100">
        <v>6475.2</v>
      </c>
      <c r="AD31" s="100">
        <v>25</v>
      </c>
      <c r="AE31" s="100">
        <v>8520</v>
      </c>
      <c r="AF31" s="100">
        <v>19</v>
      </c>
      <c r="AG31" s="100">
        <v>6475.2</v>
      </c>
      <c r="AH31" s="100">
        <v>20</v>
      </c>
      <c r="AI31" s="100">
        <v>6816</v>
      </c>
      <c r="AJ31" s="100">
        <v>15</v>
      </c>
      <c r="AK31" s="100">
        <v>5112</v>
      </c>
      <c r="AL31" s="100">
        <v>14</v>
      </c>
      <c r="AM31" s="100">
        <v>4771.2</v>
      </c>
      <c r="AN31" s="100">
        <v>18</v>
      </c>
      <c r="AO31" s="100">
        <v>6134.4000000000005</v>
      </c>
      <c r="AP31" s="100">
        <v>10</v>
      </c>
      <c r="AQ31" s="100">
        <v>3408</v>
      </c>
      <c r="AR31" s="100">
        <v>20</v>
      </c>
      <c r="AS31" s="100">
        <v>6816</v>
      </c>
      <c r="AT31" s="100">
        <v>21</v>
      </c>
      <c r="AU31" s="100">
        <v>7156.8</v>
      </c>
      <c r="AV31" s="100">
        <v>36</v>
      </c>
      <c r="AW31" s="100">
        <v>12268.800000000001</v>
      </c>
      <c r="AX31" s="100">
        <v>26</v>
      </c>
      <c r="AY31" s="100">
        <v>8860.8000000000011</v>
      </c>
      <c r="AZ31" s="100">
        <v>13</v>
      </c>
      <c r="BA31" s="100">
        <v>4430.4000000000005</v>
      </c>
      <c r="BB31" s="100">
        <v>12</v>
      </c>
      <c r="BC31" s="100">
        <v>4089.6000000000004</v>
      </c>
      <c r="BD31" s="100">
        <v>23</v>
      </c>
      <c r="BE31" s="100">
        <v>7838.4000000000005</v>
      </c>
      <c r="BF31" s="100">
        <v>12</v>
      </c>
      <c r="BG31" s="100">
        <v>4089.6000000000004</v>
      </c>
      <c r="BH31" s="100">
        <v>9</v>
      </c>
      <c r="BI31" s="100">
        <v>3067.2000000000003</v>
      </c>
      <c r="BJ31" s="100">
        <v>11</v>
      </c>
      <c r="BK31" s="100">
        <v>3748.8</v>
      </c>
      <c r="BL31" s="100">
        <v>15</v>
      </c>
      <c r="BM31" s="100">
        <v>5112</v>
      </c>
      <c r="BN31" s="100">
        <v>16</v>
      </c>
      <c r="BO31" s="100">
        <v>5452.8</v>
      </c>
      <c r="BP31" s="100">
        <v>47</v>
      </c>
      <c r="BQ31" s="100">
        <v>16017.6</v>
      </c>
      <c r="BR31" s="100">
        <v>29</v>
      </c>
      <c r="BS31" s="100">
        <v>9883.2000000000007</v>
      </c>
      <c r="BT31" s="100">
        <v>35</v>
      </c>
      <c r="BU31" s="100">
        <v>11928</v>
      </c>
      <c r="BV31" s="100">
        <v>27</v>
      </c>
      <c r="BW31" s="100">
        <v>9201.6</v>
      </c>
      <c r="BX31" s="100">
        <v>40</v>
      </c>
      <c r="BY31" s="100">
        <v>13632</v>
      </c>
      <c r="BZ31" s="100">
        <v>69</v>
      </c>
      <c r="CA31" s="100">
        <v>23515.200000000001</v>
      </c>
      <c r="CB31" s="100">
        <v>65</v>
      </c>
      <c r="CC31" s="100">
        <v>22152</v>
      </c>
      <c r="CD31" s="100">
        <v>66</v>
      </c>
      <c r="CE31" s="100">
        <v>22492.799999999999</v>
      </c>
      <c r="CF31" s="100">
        <v>118</v>
      </c>
      <c r="CG31" s="100">
        <v>40214.400000000001</v>
      </c>
      <c r="CH31" s="100">
        <v>133</v>
      </c>
      <c r="CI31" s="100">
        <v>45326.400000000001</v>
      </c>
      <c r="CJ31" s="100">
        <v>105</v>
      </c>
      <c r="CK31" s="100">
        <v>35784</v>
      </c>
      <c r="CL31" s="100">
        <v>162</v>
      </c>
      <c r="CM31" s="100">
        <v>55209.599999999999</v>
      </c>
      <c r="CN31" s="100">
        <v>64</v>
      </c>
      <c r="CO31" s="100">
        <v>21811.200000000001</v>
      </c>
      <c r="CP31" s="100">
        <v>60</v>
      </c>
      <c r="CQ31" s="100">
        <v>20448</v>
      </c>
      <c r="CR31" s="100">
        <v>40</v>
      </c>
      <c r="CS31" s="100">
        <v>13632</v>
      </c>
      <c r="CT31" s="100">
        <v>54</v>
      </c>
      <c r="CU31" s="100">
        <v>18403.2</v>
      </c>
    </row>
    <row r="32" spans="2:99">
      <c r="C32" s="99" t="s">
        <v>198</v>
      </c>
      <c r="D32" s="100">
        <v>9</v>
      </c>
      <c r="E32" s="100">
        <v>7560</v>
      </c>
      <c r="F32" s="100">
        <v>10</v>
      </c>
      <c r="G32" s="100">
        <v>8400</v>
      </c>
      <c r="H32" s="100">
        <v>14</v>
      </c>
      <c r="I32" s="100">
        <v>11760</v>
      </c>
      <c r="J32" s="100">
        <v>15</v>
      </c>
      <c r="K32" s="100">
        <v>12600</v>
      </c>
      <c r="L32" s="100">
        <v>11</v>
      </c>
      <c r="M32" s="100">
        <v>9240</v>
      </c>
      <c r="N32" s="100">
        <v>10</v>
      </c>
      <c r="O32" s="100">
        <v>8400</v>
      </c>
      <c r="P32" s="100">
        <v>13</v>
      </c>
      <c r="Q32" s="100">
        <v>10920</v>
      </c>
      <c r="R32" s="100">
        <v>17</v>
      </c>
      <c r="S32" s="100">
        <v>14280</v>
      </c>
      <c r="T32" s="100">
        <v>16</v>
      </c>
      <c r="U32" s="100">
        <v>13440</v>
      </c>
      <c r="V32" s="100">
        <v>15</v>
      </c>
      <c r="W32" s="100">
        <v>12600</v>
      </c>
      <c r="X32" s="100">
        <v>20</v>
      </c>
      <c r="Y32" s="100">
        <v>16800</v>
      </c>
      <c r="Z32" s="100">
        <v>22</v>
      </c>
      <c r="AA32" s="100">
        <v>18480</v>
      </c>
      <c r="AB32" s="100">
        <v>19</v>
      </c>
      <c r="AC32" s="100">
        <v>15960</v>
      </c>
      <c r="AD32" s="100">
        <v>23</v>
      </c>
      <c r="AE32" s="100">
        <v>19320</v>
      </c>
      <c r="AF32" s="100">
        <v>19</v>
      </c>
      <c r="AG32" s="100">
        <v>15960</v>
      </c>
      <c r="AH32" s="100">
        <v>20</v>
      </c>
      <c r="AI32" s="100">
        <v>16800</v>
      </c>
      <c r="AJ32" s="100">
        <v>12</v>
      </c>
      <c r="AK32" s="100">
        <v>10080</v>
      </c>
      <c r="AL32" s="100">
        <v>15</v>
      </c>
      <c r="AM32" s="100">
        <v>12600</v>
      </c>
      <c r="AN32" s="100">
        <v>21</v>
      </c>
      <c r="AO32" s="100">
        <v>17640</v>
      </c>
      <c r="AP32" s="100">
        <v>11</v>
      </c>
      <c r="AQ32" s="100">
        <v>9240</v>
      </c>
      <c r="AR32" s="100">
        <v>20</v>
      </c>
      <c r="AS32" s="100">
        <v>16800</v>
      </c>
      <c r="AT32" s="100">
        <v>20</v>
      </c>
      <c r="AU32" s="100">
        <v>16800</v>
      </c>
      <c r="AV32" s="100">
        <v>33</v>
      </c>
      <c r="AW32" s="100">
        <v>27720</v>
      </c>
      <c r="AX32" s="100">
        <v>27</v>
      </c>
      <c r="AY32" s="100">
        <v>22680</v>
      </c>
      <c r="AZ32" s="100">
        <v>12</v>
      </c>
      <c r="BA32" s="100">
        <v>10080</v>
      </c>
      <c r="BB32" s="100">
        <v>12</v>
      </c>
      <c r="BC32" s="100">
        <v>10080</v>
      </c>
      <c r="BD32" s="100">
        <v>21</v>
      </c>
      <c r="BE32" s="100">
        <v>17640</v>
      </c>
      <c r="BF32" s="100">
        <v>10</v>
      </c>
      <c r="BG32" s="100">
        <v>8400</v>
      </c>
      <c r="BH32" s="100">
        <v>10</v>
      </c>
      <c r="BI32" s="100">
        <v>8400</v>
      </c>
      <c r="BJ32" s="100">
        <v>11</v>
      </c>
      <c r="BK32" s="100">
        <v>9240</v>
      </c>
      <c r="BL32" s="100">
        <v>16</v>
      </c>
      <c r="BM32" s="100">
        <v>13440</v>
      </c>
      <c r="BN32" s="100">
        <v>18</v>
      </c>
      <c r="BO32" s="100">
        <v>15120</v>
      </c>
      <c r="BP32" s="100">
        <v>46</v>
      </c>
      <c r="BQ32" s="100">
        <v>38640</v>
      </c>
      <c r="BR32" s="100">
        <v>26</v>
      </c>
      <c r="BS32" s="100">
        <v>21840</v>
      </c>
      <c r="BT32" s="100">
        <v>34</v>
      </c>
      <c r="BU32" s="100">
        <v>28560</v>
      </c>
      <c r="BV32" s="100">
        <v>28</v>
      </c>
      <c r="BW32" s="100">
        <v>23520</v>
      </c>
      <c r="BX32" s="100">
        <v>33</v>
      </c>
      <c r="BY32" s="100">
        <v>27720</v>
      </c>
      <c r="BZ32" s="100">
        <v>61</v>
      </c>
      <c r="CA32" s="100">
        <v>51240</v>
      </c>
      <c r="CB32" s="100">
        <v>63</v>
      </c>
      <c r="CC32" s="100">
        <v>52920</v>
      </c>
      <c r="CD32" s="100">
        <v>55</v>
      </c>
      <c r="CE32" s="100">
        <v>46200</v>
      </c>
      <c r="CF32" s="100">
        <v>111</v>
      </c>
      <c r="CG32" s="100">
        <v>93240</v>
      </c>
      <c r="CH32" s="100">
        <v>123</v>
      </c>
      <c r="CI32" s="100">
        <v>103320</v>
      </c>
      <c r="CJ32" s="100">
        <v>83</v>
      </c>
      <c r="CK32" s="100">
        <v>69720</v>
      </c>
      <c r="CL32" s="100">
        <v>154</v>
      </c>
      <c r="CM32" s="100">
        <v>129360</v>
      </c>
      <c r="CN32" s="100">
        <v>62</v>
      </c>
      <c r="CO32" s="100">
        <v>52080</v>
      </c>
      <c r="CP32" s="100">
        <v>54</v>
      </c>
      <c r="CQ32" s="100">
        <v>45360</v>
      </c>
      <c r="CR32" s="100">
        <v>35</v>
      </c>
      <c r="CS32" s="100">
        <v>29400</v>
      </c>
      <c r="CT32" s="100">
        <v>44</v>
      </c>
      <c r="CU32" s="100">
        <v>36960</v>
      </c>
    </row>
    <row r="33" spans="2:99">
      <c r="C33" s="99" t="s">
        <v>199</v>
      </c>
      <c r="D33" s="100">
        <v>10</v>
      </c>
      <c r="E33" s="100">
        <v>4740</v>
      </c>
      <c r="F33" s="100">
        <v>12</v>
      </c>
      <c r="G33" s="100">
        <v>5688</v>
      </c>
      <c r="H33" s="100">
        <v>15</v>
      </c>
      <c r="I33" s="100">
        <v>7110</v>
      </c>
      <c r="J33" s="100">
        <v>17</v>
      </c>
      <c r="K33" s="100">
        <v>8058</v>
      </c>
      <c r="L33" s="100">
        <v>13</v>
      </c>
      <c r="M33" s="100">
        <v>6162</v>
      </c>
      <c r="N33" s="100">
        <v>10</v>
      </c>
      <c r="O33" s="100">
        <v>4740</v>
      </c>
      <c r="P33" s="100">
        <v>14</v>
      </c>
      <c r="Q33" s="100">
        <v>6636</v>
      </c>
      <c r="R33" s="100">
        <v>17</v>
      </c>
      <c r="S33" s="100">
        <v>8058</v>
      </c>
      <c r="T33" s="100">
        <v>18</v>
      </c>
      <c r="U33" s="100">
        <v>8532</v>
      </c>
      <c r="V33" s="100">
        <v>15</v>
      </c>
      <c r="W33" s="100">
        <v>7110</v>
      </c>
      <c r="X33" s="100">
        <v>19</v>
      </c>
      <c r="Y33" s="100">
        <v>9006</v>
      </c>
      <c r="Z33" s="100">
        <v>21</v>
      </c>
      <c r="AA33" s="100">
        <v>9954</v>
      </c>
      <c r="AB33" s="100">
        <v>22</v>
      </c>
      <c r="AC33" s="100">
        <v>10428</v>
      </c>
      <c r="AD33" s="100">
        <v>25</v>
      </c>
      <c r="AE33" s="100">
        <v>11850</v>
      </c>
      <c r="AF33" s="100">
        <v>18</v>
      </c>
      <c r="AG33" s="100">
        <v>8532</v>
      </c>
      <c r="AH33" s="100">
        <v>19</v>
      </c>
      <c r="AI33" s="100">
        <v>9006</v>
      </c>
      <c r="AJ33" s="100">
        <v>13</v>
      </c>
      <c r="AK33" s="100">
        <v>6162</v>
      </c>
      <c r="AL33" s="100">
        <v>15</v>
      </c>
      <c r="AM33" s="100">
        <v>7110</v>
      </c>
      <c r="AN33" s="100">
        <v>20</v>
      </c>
      <c r="AO33" s="100">
        <v>9480</v>
      </c>
      <c r="AP33" s="100">
        <v>11</v>
      </c>
      <c r="AQ33" s="100">
        <v>5214</v>
      </c>
      <c r="AR33" s="100">
        <v>24</v>
      </c>
      <c r="AS33" s="100">
        <v>11376</v>
      </c>
      <c r="AT33" s="100">
        <v>21</v>
      </c>
      <c r="AU33" s="100">
        <v>9954</v>
      </c>
      <c r="AV33" s="100">
        <v>36</v>
      </c>
      <c r="AW33" s="100">
        <v>17064</v>
      </c>
      <c r="AX33" s="100">
        <v>25</v>
      </c>
      <c r="AY33" s="100">
        <v>11850</v>
      </c>
      <c r="AZ33" s="100">
        <v>12</v>
      </c>
      <c r="BA33" s="100">
        <v>5688</v>
      </c>
      <c r="BB33" s="100">
        <v>11</v>
      </c>
      <c r="BC33" s="100">
        <v>5214</v>
      </c>
      <c r="BD33" s="100">
        <v>22</v>
      </c>
      <c r="BE33" s="100">
        <v>10428</v>
      </c>
      <c r="BF33" s="100">
        <v>11</v>
      </c>
      <c r="BG33" s="100">
        <v>5214</v>
      </c>
      <c r="BH33" s="100">
        <v>11</v>
      </c>
      <c r="BI33" s="100">
        <v>5214</v>
      </c>
      <c r="BJ33" s="100">
        <v>10</v>
      </c>
      <c r="BK33" s="100">
        <v>4740</v>
      </c>
      <c r="BL33" s="100">
        <v>16</v>
      </c>
      <c r="BM33" s="100">
        <v>7584</v>
      </c>
      <c r="BN33" s="100">
        <v>17</v>
      </c>
      <c r="BO33" s="100">
        <v>8058</v>
      </c>
      <c r="BP33" s="100">
        <v>46</v>
      </c>
      <c r="BQ33" s="100">
        <v>21804</v>
      </c>
      <c r="BR33" s="100">
        <v>27</v>
      </c>
      <c r="BS33" s="100">
        <v>12798</v>
      </c>
      <c r="BT33" s="100">
        <v>34</v>
      </c>
      <c r="BU33" s="100">
        <v>16116</v>
      </c>
      <c r="BV33" s="100">
        <v>30</v>
      </c>
      <c r="BW33" s="100">
        <v>14220</v>
      </c>
      <c r="BX33" s="100">
        <v>37</v>
      </c>
      <c r="BY33" s="100">
        <v>17538</v>
      </c>
      <c r="BZ33" s="100">
        <v>65</v>
      </c>
      <c r="CA33" s="100">
        <v>30810</v>
      </c>
      <c r="CB33" s="100">
        <v>64</v>
      </c>
      <c r="CC33" s="100">
        <v>30336</v>
      </c>
      <c r="CD33" s="100">
        <v>56</v>
      </c>
      <c r="CE33" s="100">
        <v>26544</v>
      </c>
      <c r="CF33" s="100">
        <v>122</v>
      </c>
      <c r="CG33" s="100">
        <v>57828</v>
      </c>
      <c r="CH33" s="100">
        <v>126</v>
      </c>
      <c r="CI33" s="100">
        <v>59724</v>
      </c>
      <c r="CJ33" s="100">
        <v>91</v>
      </c>
      <c r="CK33" s="100">
        <v>43134</v>
      </c>
      <c r="CL33" s="100">
        <v>166</v>
      </c>
      <c r="CM33" s="100">
        <v>78684</v>
      </c>
      <c r="CN33" s="100">
        <v>63</v>
      </c>
      <c r="CO33" s="100">
        <v>29862</v>
      </c>
      <c r="CP33" s="100">
        <v>59</v>
      </c>
      <c r="CQ33" s="100">
        <v>27966</v>
      </c>
      <c r="CR33" s="100">
        <v>38</v>
      </c>
      <c r="CS33" s="100">
        <v>18012</v>
      </c>
      <c r="CT33" s="100">
        <v>52</v>
      </c>
      <c r="CU33" s="100">
        <v>24648</v>
      </c>
    </row>
    <row r="34" spans="2:99">
      <c r="C34" s="99" t="s">
        <v>200</v>
      </c>
      <c r="D34" s="100">
        <v>10</v>
      </c>
      <c r="E34" s="100">
        <v>5484</v>
      </c>
      <c r="F34" s="100">
        <v>12</v>
      </c>
      <c r="G34" s="100">
        <v>6580.7999999999993</v>
      </c>
      <c r="H34" s="100">
        <v>15</v>
      </c>
      <c r="I34" s="100">
        <v>8226</v>
      </c>
      <c r="J34" s="100">
        <v>16</v>
      </c>
      <c r="K34" s="100">
        <v>8774.4</v>
      </c>
      <c r="L34" s="100">
        <v>12</v>
      </c>
      <c r="M34" s="100">
        <v>6580.7999999999993</v>
      </c>
      <c r="N34" s="100">
        <v>10</v>
      </c>
      <c r="O34" s="100">
        <v>5484</v>
      </c>
      <c r="P34" s="100">
        <v>14</v>
      </c>
      <c r="Q34" s="100">
        <v>7677.5999999999995</v>
      </c>
      <c r="R34" s="100">
        <v>18</v>
      </c>
      <c r="S34" s="100">
        <v>9871.1999999999989</v>
      </c>
      <c r="T34" s="100">
        <v>18</v>
      </c>
      <c r="U34" s="100">
        <v>9871.1999999999989</v>
      </c>
      <c r="V34" s="100">
        <v>16</v>
      </c>
      <c r="W34" s="100">
        <v>8774.4</v>
      </c>
      <c r="X34" s="100">
        <v>22</v>
      </c>
      <c r="Y34" s="100">
        <v>12064.8</v>
      </c>
      <c r="Z34" s="100">
        <v>23</v>
      </c>
      <c r="AA34" s="100">
        <v>12613.199999999999</v>
      </c>
      <c r="AB34" s="100">
        <v>21</v>
      </c>
      <c r="AC34" s="100">
        <v>11516.4</v>
      </c>
      <c r="AD34" s="100">
        <v>24</v>
      </c>
      <c r="AE34" s="100">
        <v>13161.599999999999</v>
      </c>
      <c r="AF34" s="100">
        <v>18</v>
      </c>
      <c r="AG34" s="100">
        <v>9871.1999999999989</v>
      </c>
      <c r="AH34" s="100">
        <v>21</v>
      </c>
      <c r="AI34" s="100">
        <v>11516.4</v>
      </c>
      <c r="AJ34" s="100">
        <v>14</v>
      </c>
      <c r="AK34" s="100">
        <v>7677.5999999999995</v>
      </c>
      <c r="AL34" s="100">
        <v>15</v>
      </c>
      <c r="AM34" s="100">
        <v>8226</v>
      </c>
      <c r="AN34" s="100">
        <v>21</v>
      </c>
      <c r="AO34" s="100">
        <v>11516.4</v>
      </c>
      <c r="AP34" s="100">
        <v>11</v>
      </c>
      <c r="AQ34" s="100">
        <v>6032.4</v>
      </c>
      <c r="AR34" s="100">
        <v>24</v>
      </c>
      <c r="AS34" s="100">
        <v>13161.599999999999</v>
      </c>
      <c r="AT34" s="100">
        <v>18</v>
      </c>
      <c r="AU34" s="100">
        <v>9871.1999999999989</v>
      </c>
      <c r="AV34" s="100">
        <v>36</v>
      </c>
      <c r="AW34" s="100">
        <v>19742.399999999998</v>
      </c>
      <c r="AX34" s="100">
        <v>24</v>
      </c>
      <c r="AY34" s="100">
        <v>13161.599999999999</v>
      </c>
      <c r="AZ34" s="100">
        <v>12</v>
      </c>
      <c r="BA34" s="100">
        <v>6580.7999999999993</v>
      </c>
      <c r="BB34" s="100">
        <v>13</v>
      </c>
      <c r="BC34" s="100">
        <v>7129.2</v>
      </c>
      <c r="BD34" s="100">
        <v>21</v>
      </c>
      <c r="BE34" s="100">
        <v>11516.4</v>
      </c>
      <c r="BF34" s="100">
        <v>11</v>
      </c>
      <c r="BG34" s="100">
        <v>6032.4</v>
      </c>
      <c r="BH34" s="100">
        <v>10</v>
      </c>
      <c r="BI34" s="100">
        <v>5484</v>
      </c>
      <c r="BJ34" s="100">
        <v>10</v>
      </c>
      <c r="BK34" s="100">
        <v>5484</v>
      </c>
      <c r="BL34" s="100">
        <v>16</v>
      </c>
      <c r="BM34" s="100">
        <v>8774.4</v>
      </c>
      <c r="BN34" s="100">
        <v>17</v>
      </c>
      <c r="BO34" s="100">
        <v>9322.7999999999993</v>
      </c>
      <c r="BP34" s="100">
        <v>43</v>
      </c>
      <c r="BQ34" s="100">
        <v>23581.200000000001</v>
      </c>
      <c r="BR34" s="100">
        <v>28</v>
      </c>
      <c r="BS34" s="100">
        <v>15355.199999999999</v>
      </c>
      <c r="BT34" s="100">
        <v>38</v>
      </c>
      <c r="BU34" s="100">
        <v>20839.2</v>
      </c>
      <c r="BV34" s="100">
        <v>29</v>
      </c>
      <c r="BW34" s="100">
        <v>15903.599999999999</v>
      </c>
      <c r="BX34" s="100">
        <v>41</v>
      </c>
      <c r="BY34" s="100">
        <v>22484.399999999998</v>
      </c>
      <c r="BZ34" s="100">
        <v>67</v>
      </c>
      <c r="CA34" s="100">
        <v>36742.799999999996</v>
      </c>
      <c r="CB34" s="100">
        <v>67</v>
      </c>
      <c r="CC34" s="100">
        <v>36742.799999999996</v>
      </c>
      <c r="CD34" s="100">
        <v>58</v>
      </c>
      <c r="CE34" s="100">
        <v>31807.199999999997</v>
      </c>
      <c r="CF34" s="100">
        <v>131</v>
      </c>
      <c r="CG34" s="100">
        <v>71840.399999999994</v>
      </c>
      <c r="CH34" s="100">
        <v>115</v>
      </c>
      <c r="CI34" s="100">
        <v>63066</v>
      </c>
      <c r="CJ34" s="100">
        <v>87</v>
      </c>
      <c r="CK34" s="100">
        <v>47710.799999999996</v>
      </c>
      <c r="CL34" s="100">
        <v>188</v>
      </c>
      <c r="CM34" s="100">
        <v>103099.2</v>
      </c>
      <c r="CN34" s="100">
        <v>62</v>
      </c>
      <c r="CO34" s="100">
        <v>34000.799999999996</v>
      </c>
      <c r="CP34" s="100">
        <v>66</v>
      </c>
      <c r="CQ34" s="100">
        <v>36194.400000000001</v>
      </c>
      <c r="CR34" s="100">
        <v>38</v>
      </c>
      <c r="CS34" s="100">
        <v>20839.2</v>
      </c>
      <c r="CT34" s="100">
        <v>51</v>
      </c>
      <c r="CU34" s="100">
        <v>27968.399999999998</v>
      </c>
    </row>
    <row r="35" spans="2:99">
      <c r="C35" s="99" t="s">
        <v>201</v>
      </c>
      <c r="D35" s="100">
        <v>10</v>
      </c>
      <c r="E35" s="100">
        <v>5027.9999999999991</v>
      </c>
      <c r="F35" s="100">
        <v>11</v>
      </c>
      <c r="G35" s="100">
        <v>5530.7999999999993</v>
      </c>
      <c r="H35" s="100">
        <v>14</v>
      </c>
      <c r="I35" s="100">
        <v>7039.1999999999989</v>
      </c>
      <c r="J35" s="100">
        <v>15</v>
      </c>
      <c r="K35" s="100">
        <v>7541.9999999999982</v>
      </c>
      <c r="L35" s="100">
        <v>11</v>
      </c>
      <c r="M35" s="100">
        <v>5530.7999999999993</v>
      </c>
      <c r="N35" s="100">
        <v>11</v>
      </c>
      <c r="O35" s="100">
        <v>5530.7999999999993</v>
      </c>
      <c r="P35" s="100">
        <v>14</v>
      </c>
      <c r="Q35" s="100">
        <v>7039.1999999999989</v>
      </c>
      <c r="R35" s="100">
        <v>17</v>
      </c>
      <c r="S35" s="100">
        <v>8547.5999999999985</v>
      </c>
      <c r="T35" s="100">
        <v>18</v>
      </c>
      <c r="U35" s="100">
        <v>9050.3999999999978</v>
      </c>
      <c r="V35" s="100">
        <v>16</v>
      </c>
      <c r="W35" s="100">
        <v>8044.7999999999984</v>
      </c>
      <c r="X35" s="100">
        <v>22</v>
      </c>
      <c r="Y35" s="100">
        <v>11061.599999999999</v>
      </c>
      <c r="Z35" s="100">
        <v>22</v>
      </c>
      <c r="AA35" s="100">
        <v>11061.599999999999</v>
      </c>
      <c r="AB35" s="100">
        <v>20</v>
      </c>
      <c r="AC35" s="100">
        <v>10055.999999999998</v>
      </c>
      <c r="AD35" s="100">
        <v>27</v>
      </c>
      <c r="AE35" s="100">
        <v>13575.599999999997</v>
      </c>
      <c r="AF35" s="100">
        <v>20</v>
      </c>
      <c r="AG35" s="100">
        <v>10055.999999999998</v>
      </c>
      <c r="AH35" s="100">
        <v>21</v>
      </c>
      <c r="AI35" s="100">
        <v>10558.799999999997</v>
      </c>
      <c r="AJ35" s="100">
        <v>12</v>
      </c>
      <c r="AK35" s="100">
        <v>6033.5999999999985</v>
      </c>
      <c r="AL35" s="100">
        <v>14</v>
      </c>
      <c r="AM35" s="100">
        <v>7039.1999999999989</v>
      </c>
      <c r="AN35" s="100">
        <v>20</v>
      </c>
      <c r="AO35" s="100">
        <v>10055.999999999998</v>
      </c>
      <c r="AP35" s="100">
        <v>11</v>
      </c>
      <c r="AQ35" s="100">
        <v>5530.7999999999993</v>
      </c>
      <c r="AR35" s="100">
        <v>24</v>
      </c>
      <c r="AS35" s="100">
        <v>12067.199999999997</v>
      </c>
      <c r="AT35" s="100">
        <v>19</v>
      </c>
      <c r="AU35" s="100">
        <v>9553.1999999999989</v>
      </c>
      <c r="AV35" s="100">
        <v>31</v>
      </c>
      <c r="AW35" s="100">
        <v>15586.799999999997</v>
      </c>
      <c r="AX35" s="100">
        <v>27</v>
      </c>
      <c r="AY35" s="100">
        <v>13575.599999999997</v>
      </c>
      <c r="AZ35" s="100">
        <v>13</v>
      </c>
      <c r="BA35" s="100">
        <v>6536.3999999999987</v>
      </c>
      <c r="BB35" s="100">
        <v>11</v>
      </c>
      <c r="BC35" s="100">
        <v>5530.7999999999993</v>
      </c>
      <c r="BD35" s="100">
        <v>23</v>
      </c>
      <c r="BE35" s="100">
        <v>11564.399999999998</v>
      </c>
      <c r="BF35" s="100">
        <v>11</v>
      </c>
      <c r="BG35" s="100">
        <v>5530.7999999999993</v>
      </c>
      <c r="BH35" s="100">
        <v>10</v>
      </c>
      <c r="BI35" s="100">
        <v>5027.9999999999991</v>
      </c>
      <c r="BJ35" s="100">
        <v>11</v>
      </c>
      <c r="BK35" s="100">
        <v>5530.7999999999993</v>
      </c>
      <c r="BL35" s="100">
        <v>16</v>
      </c>
      <c r="BM35" s="100">
        <v>8044.7999999999984</v>
      </c>
      <c r="BN35" s="100">
        <v>17</v>
      </c>
      <c r="BO35" s="100">
        <v>8547.5999999999985</v>
      </c>
      <c r="BP35" s="100">
        <v>43</v>
      </c>
      <c r="BQ35" s="100">
        <v>21620.399999999994</v>
      </c>
      <c r="BR35" s="100">
        <v>26</v>
      </c>
      <c r="BS35" s="100">
        <v>13072.799999999997</v>
      </c>
      <c r="BT35" s="100">
        <v>40</v>
      </c>
      <c r="BU35" s="100">
        <v>20111.999999999996</v>
      </c>
      <c r="BV35" s="100">
        <v>31</v>
      </c>
      <c r="BW35" s="100">
        <v>15586.799999999997</v>
      </c>
      <c r="BX35" s="100">
        <v>41</v>
      </c>
      <c r="BY35" s="100">
        <v>20614.799999999996</v>
      </c>
      <c r="BZ35" s="100">
        <v>63</v>
      </c>
      <c r="CA35" s="100">
        <v>31676.399999999994</v>
      </c>
      <c r="CB35" s="100">
        <v>59</v>
      </c>
      <c r="CC35" s="100">
        <v>29665.199999999993</v>
      </c>
      <c r="CD35" s="100">
        <v>62</v>
      </c>
      <c r="CE35" s="100">
        <v>31173.599999999995</v>
      </c>
      <c r="CF35" s="100">
        <v>119</v>
      </c>
      <c r="CG35" s="100">
        <v>59833.19999999999</v>
      </c>
      <c r="CH35" s="100">
        <v>116</v>
      </c>
      <c r="CI35" s="100">
        <v>58324.799999999988</v>
      </c>
      <c r="CJ35" s="100">
        <v>99</v>
      </c>
      <c r="CK35" s="100">
        <v>49777.19999999999</v>
      </c>
      <c r="CL35" s="100">
        <v>188</v>
      </c>
      <c r="CM35" s="100">
        <v>94526.39999999998</v>
      </c>
      <c r="CN35" s="100">
        <v>56</v>
      </c>
      <c r="CO35" s="100">
        <v>28156.799999999996</v>
      </c>
      <c r="CP35" s="100">
        <v>55</v>
      </c>
      <c r="CQ35" s="100">
        <v>27653.999999999993</v>
      </c>
      <c r="CR35" s="100">
        <v>38</v>
      </c>
      <c r="CS35" s="100">
        <v>19106.399999999998</v>
      </c>
      <c r="CT35" s="100">
        <v>48</v>
      </c>
      <c r="CU35" s="100">
        <v>24134.399999999994</v>
      </c>
    </row>
    <row r="36" spans="2:99">
      <c r="C36" s="99" t="s">
        <v>202</v>
      </c>
      <c r="D36" s="100">
        <v>11</v>
      </c>
      <c r="E36" s="100">
        <v>8368.7999999999993</v>
      </c>
      <c r="F36" s="100">
        <v>11</v>
      </c>
      <c r="G36" s="100">
        <v>8368.7999999999993</v>
      </c>
      <c r="H36" s="100">
        <v>15</v>
      </c>
      <c r="I36" s="100">
        <v>11412</v>
      </c>
      <c r="J36" s="100">
        <v>15</v>
      </c>
      <c r="K36" s="100">
        <v>11412</v>
      </c>
      <c r="L36" s="100">
        <v>11</v>
      </c>
      <c r="M36" s="100">
        <v>8368.7999999999993</v>
      </c>
      <c r="N36" s="100">
        <v>10</v>
      </c>
      <c r="O36" s="100">
        <v>7608</v>
      </c>
      <c r="P36" s="100">
        <v>13</v>
      </c>
      <c r="Q36" s="100">
        <v>9890.4</v>
      </c>
      <c r="R36" s="100">
        <v>16</v>
      </c>
      <c r="S36" s="100">
        <v>12172.8</v>
      </c>
      <c r="T36" s="100">
        <v>15</v>
      </c>
      <c r="U36" s="100">
        <v>11412</v>
      </c>
      <c r="V36" s="100">
        <v>14</v>
      </c>
      <c r="W36" s="100">
        <v>10651.199999999999</v>
      </c>
      <c r="X36" s="100">
        <v>22</v>
      </c>
      <c r="Y36" s="100">
        <v>16737.599999999999</v>
      </c>
      <c r="Z36" s="100">
        <v>22</v>
      </c>
      <c r="AA36" s="100">
        <v>16737.599999999999</v>
      </c>
      <c r="AB36" s="100">
        <v>21</v>
      </c>
      <c r="AC36" s="100">
        <v>15976.8</v>
      </c>
      <c r="AD36" s="100">
        <v>26</v>
      </c>
      <c r="AE36" s="100">
        <v>19780.8</v>
      </c>
      <c r="AF36" s="100">
        <v>20</v>
      </c>
      <c r="AG36" s="100">
        <v>15216</v>
      </c>
      <c r="AH36" s="100">
        <v>18</v>
      </c>
      <c r="AI36" s="100">
        <v>13694.4</v>
      </c>
      <c r="AJ36" s="100">
        <v>13</v>
      </c>
      <c r="AK36" s="100">
        <v>9890.4</v>
      </c>
      <c r="AL36" s="100">
        <v>15</v>
      </c>
      <c r="AM36" s="100">
        <v>11412</v>
      </c>
      <c r="AN36" s="100">
        <v>19</v>
      </c>
      <c r="AO36" s="100">
        <v>14455.199999999999</v>
      </c>
      <c r="AP36" s="100">
        <v>12</v>
      </c>
      <c r="AQ36" s="100">
        <v>9129.5999999999985</v>
      </c>
      <c r="AR36" s="100">
        <v>24</v>
      </c>
      <c r="AS36" s="100">
        <v>18259.199999999997</v>
      </c>
      <c r="AT36" s="100">
        <v>20</v>
      </c>
      <c r="AU36" s="100">
        <v>15216</v>
      </c>
      <c r="AV36" s="100">
        <v>32</v>
      </c>
      <c r="AW36" s="100">
        <v>24345.599999999999</v>
      </c>
      <c r="AX36" s="100">
        <v>25</v>
      </c>
      <c r="AY36" s="100">
        <v>19020</v>
      </c>
      <c r="AZ36" s="100">
        <v>12</v>
      </c>
      <c r="BA36" s="100">
        <v>9129.5999999999985</v>
      </c>
      <c r="BB36" s="100">
        <v>12</v>
      </c>
      <c r="BC36" s="100">
        <v>9129.5999999999985</v>
      </c>
      <c r="BD36" s="100">
        <v>20</v>
      </c>
      <c r="BE36" s="100">
        <v>15216</v>
      </c>
      <c r="BF36" s="100">
        <v>11</v>
      </c>
      <c r="BG36" s="100">
        <v>8368.7999999999993</v>
      </c>
      <c r="BH36" s="100">
        <v>11</v>
      </c>
      <c r="BI36" s="100">
        <v>8368.7999999999993</v>
      </c>
      <c r="BJ36" s="100">
        <v>10</v>
      </c>
      <c r="BK36" s="100">
        <v>7608</v>
      </c>
      <c r="BL36" s="100">
        <v>14</v>
      </c>
      <c r="BM36" s="100">
        <v>10651.199999999999</v>
      </c>
      <c r="BN36" s="100">
        <v>18</v>
      </c>
      <c r="BO36" s="100">
        <v>13694.4</v>
      </c>
      <c r="BP36" s="100">
        <v>41</v>
      </c>
      <c r="BQ36" s="100">
        <v>31192.799999999999</v>
      </c>
      <c r="BR36" s="100">
        <v>27</v>
      </c>
      <c r="BS36" s="100">
        <v>20541.599999999999</v>
      </c>
      <c r="BT36" s="100">
        <v>38</v>
      </c>
      <c r="BU36" s="100">
        <v>28910.399999999998</v>
      </c>
      <c r="BV36" s="100">
        <v>26</v>
      </c>
      <c r="BW36" s="100">
        <v>19780.8</v>
      </c>
      <c r="BX36" s="100">
        <v>39</v>
      </c>
      <c r="BY36" s="100">
        <v>29671.199999999997</v>
      </c>
      <c r="BZ36" s="100">
        <v>56</v>
      </c>
      <c r="CA36" s="100">
        <v>42604.799999999996</v>
      </c>
      <c r="CB36" s="100">
        <v>67</v>
      </c>
      <c r="CC36" s="100">
        <v>50973.599999999999</v>
      </c>
      <c r="CD36" s="100">
        <v>58</v>
      </c>
      <c r="CE36" s="100">
        <v>44126.399999999994</v>
      </c>
      <c r="CF36" s="100">
        <v>116</v>
      </c>
      <c r="CG36" s="100">
        <v>88252.799999999988</v>
      </c>
      <c r="CH36" s="100">
        <v>134</v>
      </c>
      <c r="CI36" s="100">
        <v>101947.2</v>
      </c>
      <c r="CJ36" s="100">
        <v>96</v>
      </c>
      <c r="CK36" s="100">
        <v>73036.799999999988</v>
      </c>
      <c r="CL36" s="100">
        <v>173</v>
      </c>
      <c r="CM36" s="100">
        <v>131618.4</v>
      </c>
      <c r="CN36" s="100">
        <v>56</v>
      </c>
      <c r="CO36" s="100">
        <v>42604.799999999996</v>
      </c>
      <c r="CP36" s="100">
        <v>56</v>
      </c>
      <c r="CQ36" s="100">
        <v>42604.799999999996</v>
      </c>
      <c r="CR36" s="100">
        <v>34</v>
      </c>
      <c r="CS36" s="100">
        <v>25867.199999999997</v>
      </c>
      <c r="CT36" s="100">
        <v>53</v>
      </c>
      <c r="CU36" s="100">
        <v>40322.399999999994</v>
      </c>
    </row>
    <row r="37" spans="2:99">
      <c r="B37" s="99" t="s">
        <v>128</v>
      </c>
      <c r="C37" s="99" t="s">
        <v>203</v>
      </c>
      <c r="D37" s="100">
        <v>46</v>
      </c>
      <c r="E37" s="100">
        <v>39578.400000000001</v>
      </c>
      <c r="F37" s="100">
        <v>38</v>
      </c>
      <c r="G37" s="100">
        <v>32695.200000000001</v>
      </c>
      <c r="H37" s="100">
        <v>48</v>
      </c>
      <c r="I37" s="100">
        <v>41299.199999999997</v>
      </c>
      <c r="J37" s="100">
        <v>43</v>
      </c>
      <c r="K37" s="100">
        <v>36997.199999999997</v>
      </c>
      <c r="L37" s="100">
        <v>31</v>
      </c>
      <c r="M37" s="100">
        <v>26672.399999999998</v>
      </c>
      <c r="N37" s="100">
        <v>39</v>
      </c>
      <c r="O37" s="100">
        <v>33555.599999999999</v>
      </c>
      <c r="P37" s="100">
        <v>36</v>
      </c>
      <c r="Q37" s="100">
        <v>30974.399999999998</v>
      </c>
      <c r="R37" s="100">
        <v>34</v>
      </c>
      <c r="S37" s="100">
        <v>29253.599999999999</v>
      </c>
      <c r="T37" s="100">
        <v>8</v>
      </c>
      <c r="U37" s="100">
        <v>6883.2</v>
      </c>
      <c r="V37" s="100">
        <v>13</v>
      </c>
      <c r="W37" s="100">
        <v>11185.199999999999</v>
      </c>
      <c r="X37" s="100">
        <v>6</v>
      </c>
      <c r="Y37" s="100">
        <v>5162.3999999999996</v>
      </c>
      <c r="Z37" s="100">
        <v>11</v>
      </c>
      <c r="AA37" s="100">
        <v>9464.4</v>
      </c>
      <c r="AB37" s="100">
        <v>12</v>
      </c>
      <c r="AC37" s="100">
        <v>10324.799999999999</v>
      </c>
      <c r="AD37" s="100">
        <v>16</v>
      </c>
      <c r="AE37" s="100">
        <v>13766.4</v>
      </c>
      <c r="AF37" s="100">
        <v>15</v>
      </c>
      <c r="AG37" s="100">
        <v>12906</v>
      </c>
      <c r="AH37" s="100">
        <v>18</v>
      </c>
      <c r="AI37" s="100">
        <v>15487.199999999999</v>
      </c>
      <c r="AJ37" s="100">
        <v>16</v>
      </c>
      <c r="AK37" s="100">
        <v>13766.4</v>
      </c>
      <c r="AL37" s="100">
        <v>9</v>
      </c>
      <c r="AM37" s="100">
        <v>7743.5999999999995</v>
      </c>
      <c r="AN37" s="100">
        <v>8</v>
      </c>
      <c r="AO37" s="100">
        <v>6883.2</v>
      </c>
      <c r="AP37" s="100">
        <v>12</v>
      </c>
      <c r="AQ37" s="100">
        <v>10324.799999999999</v>
      </c>
      <c r="AR37" s="100">
        <v>26</v>
      </c>
      <c r="AS37" s="100">
        <v>22370.399999999998</v>
      </c>
      <c r="AT37" s="100">
        <v>19</v>
      </c>
      <c r="AU37" s="100">
        <v>16347.6</v>
      </c>
      <c r="AV37" s="100">
        <v>15</v>
      </c>
      <c r="AW37" s="100">
        <v>12906</v>
      </c>
      <c r="AX37" s="100">
        <v>15</v>
      </c>
      <c r="AY37" s="100">
        <v>12906</v>
      </c>
      <c r="AZ37" s="100">
        <v>17</v>
      </c>
      <c r="BA37" s="100">
        <v>14626.8</v>
      </c>
      <c r="BB37" s="100">
        <v>19</v>
      </c>
      <c r="BC37" s="100">
        <v>16347.6</v>
      </c>
      <c r="BD37" s="100">
        <v>16</v>
      </c>
      <c r="BE37" s="100">
        <v>13766.4</v>
      </c>
      <c r="BF37" s="100">
        <v>17</v>
      </c>
      <c r="BG37" s="100">
        <v>14626.8</v>
      </c>
      <c r="BH37" s="100">
        <v>8</v>
      </c>
      <c r="BI37" s="100">
        <v>6883.2</v>
      </c>
      <c r="BJ37" s="100">
        <v>9</v>
      </c>
      <c r="BK37" s="100">
        <v>7743.5999999999995</v>
      </c>
      <c r="BL37" s="100">
        <v>9</v>
      </c>
      <c r="BM37" s="100">
        <v>7743.5999999999995</v>
      </c>
      <c r="BN37" s="100">
        <v>8</v>
      </c>
      <c r="BO37" s="100">
        <v>6883.2</v>
      </c>
      <c r="BP37" s="100">
        <v>51</v>
      </c>
      <c r="BQ37" s="100">
        <v>43880.4</v>
      </c>
      <c r="BR37" s="100">
        <v>38</v>
      </c>
      <c r="BS37" s="100">
        <v>32695.200000000001</v>
      </c>
      <c r="BT37" s="100">
        <v>52</v>
      </c>
      <c r="BU37" s="100">
        <v>44740.799999999996</v>
      </c>
      <c r="BV37" s="100">
        <v>56</v>
      </c>
      <c r="BW37" s="100">
        <v>48182.400000000001</v>
      </c>
      <c r="BX37" s="100">
        <v>20</v>
      </c>
      <c r="BY37" s="100">
        <v>17208</v>
      </c>
      <c r="BZ37" s="100">
        <v>19</v>
      </c>
      <c r="CA37" s="100">
        <v>16347.6</v>
      </c>
      <c r="CB37" s="100">
        <v>22</v>
      </c>
      <c r="CC37" s="100">
        <v>18928.8</v>
      </c>
      <c r="CD37" s="100">
        <v>12</v>
      </c>
      <c r="CE37" s="100">
        <v>10324.799999999999</v>
      </c>
      <c r="CF37" s="100">
        <v>6</v>
      </c>
      <c r="CG37" s="100">
        <v>5162.3999999999996</v>
      </c>
      <c r="CH37" s="100">
        <v>5</v>
      </c>
      <c r="CI37" s="100">
        <v>4302</v>
      </c>
      <c r="CJ37" s="100">
        <v>9</v>
      </c>
      <c r="CK37" s="100">
        <v>7743.5999999999995</v>
      </c>
      <c r="CL37" s="100">
        <v>9</v>
      </c>
      <c r="CM37" s="100">
        <v>7743.5999999999995</v>
      </c>
      <c r="CN37" s="100">
        <v>30</v>
      </c>
      <c r="CO37" s="100">
        <v>25812</v>
      </c>
      <c r="CP37" s="100">
        <v>29</v>
      </c>
      <c r="CQ37" s="100">
        <v>24951.599999999999</v>
      </c>
      <c r="CR37" s="100">
        <v>19</v>
      </c>
      <c r="CS37" s="100">
        <v>16347.6</v>
      </c>
      <c r="CT37" s="100">
        <v>17</v>
      </c>
      <c r="CU37" s="100">
        <v>14626.8</v>
      </c>
    </row>
    <row r="38" spans="2:99">
      <c r="C38" s="99" t="s">
        <v>204</v>
      </c>
      <c r="D38" s="100">
        <v>44</v>
      </c>
      <c r="E38" s="100">
        <v>54648</v>
      </c>
      <c r="F38" s="100">
        <v>38</v>
      </c>
      <c r="G38" s="100">
        <v>47196</v>
      </c>
      <c r="H38" s="100">
        <v>43</v>
      </c>
      <c r="I38" s="100">
        <v>53406</v>
      </c>
      <c r="J38" s="100">
        <v>43</v>
      </c>
      <c r="K38" s="100">
        <v>53406</v>
      </c>
      <c r="L38" s="100">
        <v>32</v>
      </c>
      <c r="M38" s="100">
        <v>39744</v>
      </c>
      <c r="N38" s="100">
        <v>39</v>
      </c>
      <c r="O38" s="100">
        <v>48438</v>
      </c>
      <c r="P38" s="100">
        <v>34</v>
      </c>
      <c r="Q38" s="100">
        <v>42228</v>
      </c>
      <c r="R38" s="100">
        <v>29</v>
      </c>
      <c r="S38" s="100">
        <v>36018</v>
      </c>
      <c r="T38" s="100">
        <v>7</v>
      </c>
      <c r="U38" s="100">
        <v>8694</v>
      </c>
      <c r="V38" s="100">
        <v>11</v>
      </c>
      <c r="W38" s="100">
        <v>13662</v>
      </c>
      <c r="X38" s="100">
        <v>6</v>
      </c>
      <c r="Y38" s="100">
        <v>7452</v>
      </c>
      <c r="Z38" s="100">
        <v>11</v>
      </c>
      <c r="AA38" s="100">
        <v>13662</v>
      </c>
      <c r="AB38" s="100">
        <v>11</v>
      </c>
      <c r="AC38" s="100">
        <v>13662</v>
      </c>
      <c r="AD38" s="100">
        <v>16</v>
      </c>
      <c r="AE38" s="100">
        <v>19872</v>
      </c>
      <c r="AF38" s="100">
        <v>14</v>
      </c>
      <c r="AG38" s="100">
        <v>17388</v>
      </c>
      <c r="AH38" s="100">
        <v>19</v>
      </c>
      <c r="AI38" s="100">
        <v>23598</v>
      </c>
      <c r="AJ38" s="100">
        <v>14</v>
      </c>
      <c r="AK38" s="100">
        <v>17388</v>
      </c>
      <c r="AL38" s="100">
        <v>9</v>
      </c>
      <c r="AM38" s="100">
        <v>11178</v>
      </c>
      <c r="AN38" s="100">
        <v>9</v>
      </c>
      <c r="AO38" s="100">
        <v>11178</v>
      </c>
      <c r="AP38" s="100">
        <v>12</v>
      </c>
      <c r="AQ38" s="100">
        <v>14904</v>
      </c>
      <c r="AR38" s="100">
        <v>29</v>
      </c>
      <c r="AS38" s="100">
        <v>36018</v>
      </c>
      <c r="AT38" s="100">
        <v>19</v>
      </c>
      <c r="AU38" s="100">
        <v>23598</v>
      </c>
      <c r="AV38" s="100">
        <v>14</v>
      </c>
      <c r="AW38" s="100">
        <v>17388</v>
      </c>
      <c r="AX38" s="100">
        <v>17</v>
      </c>
      <c r="AY38" s="100">
        <v>21114</v>
      </c>
      <c r="AZ38" s="100">
        <v>16</v>
      </c>
      <c r="BA38" s="100">
        <v>19872</v>
      </c>
      <c r="BB38" s="100">
        <v>18</v>
      </c>
      <c r="BC38" s="100">
        <v>22356</v>
      </c>
      <c r="BD38" s="100">
        <v>17</v>
      </c>
      <c r="BE38" s="100">
        <v>21114</v>
      </c>
      <c r="BF38" s="100">
        <v>17</v>
      </c>
      <c r="BG38" s="100">
        <v>21114</v>
      </c>
      <c r="BH38" s="100">
        <v>8</v>
      </c>
      <c r="BI38" s="100">
        <v>9936</v>
      </c>
      <c r="BJ38" s="100">
        <v>8</v>
      </c>
      <c r="BK38" s="100">
        <v>9936</v>
      </c>
      <c r="BL38" s="100">
        <v>9</v>
      </c>
      <c r="BM38" s="100">
        <v>11178</v>
      </c>
      <c r="BN38" s="100">
        <v>8</v>
      </c>
      <c r="BO38" s="100">
        <v>9936</v>
      </c>
      <c r="BP38" s="100">
        <v>50</v>
      </c>
      <c r="BQ38" s="100">
        <v>62100</v>
      </c>
      <c r="BR38" s="100">
        <v>37</v>
      </c>
      <c r="BS38" s="100">
        <v>45954</v>
      </c>
      <c r="BT38" s="100">
        <v>45</v>
      </c>
      <c r="BU38" s="100">
        <v>55890</v>
      </c>
      <c r="BV38" s="100">
        <v>50</v>
      </c>
      <c r="BW38" s="100">
        <v>62100</v>
      </c>
      <c r="BX38" s="100">
        <v>19</v>
      </c>
      <c r="BY38" s="100">
        <v>23598</v>
      </c>
      <c r="BZ38" s="100">
        <v>16</v>
      </c>
      <c r="CA38" s="100">
        <v>19872</v>
      </c>
      <c r="CB38" s="100">
        <v>20</v>
      </c>
      <c r="CC38" s="100">
        <v>24840</v>
      </c>
      <c r="CD38" s="100">
        <v>11</v>
      </c>
      <c r="CE38" s="100">
        <v>13662</v>
      </c>
      <c r="CF38" s="100">
        <v>6</v>
      </c>
      <c r="CG38" s="100">
        <v>7452</v>
      </c>
      <c r="CH38" s="100">
        <v>6</v>
      </c>
      <c r="CI38" s="100">
        <v>7452</v>
      </c>
      <c r="CJ38" s="100">
        <v>8</v>
      </c>
      <c r="CK38" s="100">
        <v>9936</v>
      </c>
      <c r="CL38" s="100">
        <v>7</v>
      </c>
      <c r="CM38" s="100">
        <v>8694</v>
      </c>
      <c r="CN38" s="100">
        <v>28</v>
      </c>
      <c r="CO38" s="100">
        <v>34776</v>
      </c>
      <c r="CP38" s="100">
        <v>33</v>
      </c>
      <c r="CQ38" s="100">
        <v>40986</v>
      </c>
      <c r="CR38" s="100">
        <v>16</v>
      </c>
      <c r="CS38" s="100">
        <v>19872</v>
      </c>
      <c r="CT38" s="100">
        <v>16</v>
      </c>
      <c r="CU38" s="100">
        <v>19872</v>
      </c>
    </row>
    <row r="39" spans="2:99">
      <c r="C39" s="99" t="s">
        <v>205</v>
      </c>
      <c r="D39" s="100">
        <v>44</v>
      </c>
      <c r="E39" s="100">
        <v>62620.800000000003</v>
      </c>
      <c r="F39" s="100">
        <v>32</v>
      </c>
      <c r="G39" s="100">
        <v>45542.400000000001</v>
      </c>
      <c r="H39" s="100">
        <v>43</v>
      </c>
      <c r="I39" s="100">
        <v>61197.599999999999</v>
      </c>
      <c r="J39" s="100">
        <v>43</v>
      </c>
      <c r="K39" s="100">
        <v>61197.599999999999</v>
      </c>
      <c r="L39" s="100">
        <v>33</v>
      </c>
      <c r="M39" s="100">
        <v>46965.599999999999</v>
      </c>
      <c r="N39" s="100">
        <v>37</v>
      </c>
      <c r="O39" s="100">
        <v>52658.400000000001</v>
      </c>
      <c r="P39" s="100">
        <v>28</v>
      </c>
      <c r="Q39" s="100">
        <v>39849.599999999999</v>
      </c>
      <c r="R39" s="100">
        <v>33</v>
      </c>
      <c r="S39" s="100">
        <v>46965.599999999999</v>
      </c>
      <c r="T39" s="100">
        <v>7</v>
      </c>
      <c r="U39" s="100">
        <v>9962.4</v>
      </c>
      <c r="V39" s="100">
        <v>12</v>
      </c>
      <c r="W39" s="100">
        <v>17078.400000000001</v>
      </c>
      <c r="X39" s="100">
        <v>6</v>
      </c>
      <c r="Y39" s="100">
        <v>8539.2000000000007</v>
      </c>
      <c r="Z39" s="100">
        <v>10</v>
      </c>
      <c r="AA39" s="100">
        <v>14232</v>
      </c>
      <c r="AB39" s="100">
        <v>10</v>
      </c>
      <c r="AC39" s="100">
        <v>14232</v>
      </c>
      <c r="AD39" s="100">
        <v>18</v>
      </c>
      <c r="AE39" s="100">
        <v>25617.600000000002</v>
      </c>
      <c r="AF39" s="100">
        <v>14</v>
      </c>
      <c r="AG39" s="100">
        <v>19924.8</v>
      </c>
      <c r="AH39" s="100">
        <v>19</v>
      </c>
      <c r="AI39" s="100">
        <v>27040.799999999999</v>
      </c>
      <c r="AJ39" s="100">
        <v>15</v>
      </c>
      <c r="AK39" s="100">
        <v>21348</v>
      </c>
      <c r="AL39" s="100">
        <v>8</v>
      </c>
      <c r="AM39" s="100">
        <v>11385.6</v>
      </c>
      <c r="AN39" s="100">
        <v>8</v>
      </c>
      <c r="AO39" s="100">
        <v>11385.6</v>
      </c>
      <c r="AP39" s="100">
        <v>12</v>
      </c>
      <c r="AQ39" s="100">
        <v>17078.400000000001</v>
      </c>
      <c r="AR39" s="100">
        <v>28</v>
      </c>
      <c r="AS39" s="100">
        <v>39849.599999999999</v>
      </c>
      <c r="AT39" s="100">
        <v>19</v>
      </c>
      <c r="AU39" s="100">
        <v>27040.799999999999</v>
      </c>
      <c r="AV39" s="100">
        <v>16</v>
      </c>
      <c r="AW39" s="100">
        <v>22771.200000000001</v>
      </c>
      <c r="AX39" s="100">
        <v>15</v>
      </c>
      <c r="AY39" s="100">
        <v>21348</v>
      </c>
      <c r="AZ39" s="100">
        <v>16</v>
      </c>
      <c r="BA39" s="100">
        <v>22771.200000000001</v>
      </c>
      <c r="BB39" s="100">
        <v>18</v>
      </c>
      <c r="BC39" s="100">
        <v>25617.600000000002</v>
      </c>
      <c r="BD39" s="100">
        <v>18</v>
      </c>
      <c r="BE39" s="100">
        <v>25617.600000000002</v>
      </c>
      <c r="BF39" s="100">
        <v>16</v>
      </c>
      <c r="BG39" s="100">
        <v>22771.200000000001</v>
      </c>
      <c r="BH39" s="100">
        <v>8</v>
      </c>
      <c r="BI39" s="100">
        <v>11385.6</v>
      </c>
      <c r="BJ39" s="100">
        <v>7</v>
      </c>
      <c r="BK39" s="100">
        <v>9962.4</v>
      </c>
      <c r="BL39" s="100">
        <v>9</v>
      </c>
      <c r="BM39" s="100">
        <v>12808.800000000001</v>
      </c>
      <c r="BN39" s="100">
        <v>9</v>
      </c>
      <c r="BO39" s="100">
        <v>12808.800000000001</v>
      </c>
      <c r="BP39" s="100">
        <v>52</v>
      </c>
      <c r="BQ39" s="100">
        <v>74006.400000000009</v>
      </c>
      <c r="BR39" s="100">
        <v>31</v>
      </c>
      <c r="BS39" s="100">
        <v>44119.200000000004</v>
      </c>
      <c r="BT39" s="100">
        <v>51</v>
      </c>
      <c r="BU39" s="100">
        <v>72583.199999999997</v>
      </c>
      <c r="BV39" s="100">
        <v>45</v>
      </c>
      <c r="BW39" s="100">
        <v>64044</v>
      </c>
      <c r="BX39" s="100">
        <v>19</v>
      </c>
      <c r="BY39" s="100">
        <v>27040.799999999999</v>
      </c>
      <c r="BZ39" s="100">
        <v>18</v>
      </c>
      <c r="CA39" s="100">
        <v>25617.600000000002</v>
      </c>
      <c r="CB39" s="100">
        <v>20</v>
      </c>
      <c r="CC39" s="100">
        <v>28464</v>
      </c>
      <c r="CD39" s="100">
        <v>11</v>
      </c>
      <c r="CE39" s="100">
        <v>15655.2</v>
      </c>
      <c r="CF39" s="100">
        <v>6</v>
      </c>
      <c r="CG39" s="100">
        <v>8539.2000000000007</v>
      </c>
      <c r="CH39" s="100">
        <v>5</v>
      </c>
      <c r="CI39" s="100">
        <v>7116</v>
      </c>
      <c r="CJ39" s="100">
        <v>8</v>
      </c>
      <c r="CK39" s="100">
        <v>11385.6</v>
      </c>
      <c r="CL39" s="100">
        <v>8</v>
      </c>
      <c r="CM39" s="100">
        <v>11385.6</v>
      </c>
      <c r="CN39" s="100">
        <v>28</v>
      </c>
      <c r="CO39" s="100">
        <v>39849.599999999999</v>
      </c>
      <c r="CP39" s="100">
        <v>32</v>
      </c>
      <c r="CQ39" s="100">
        <v>45542.400000000001</v>
      </c>
      <c r="CR39" s="100">
        <v>19</v>
      </c>
      <c r="CS39" s="100">
        <v>27040.799999999999</v>
      </c>
      <c r="CT39" s="100">
        <v>18</v>
      </c>
      <c r="CU39" s="100">
        <v>25617.600000000002</v>
      </c>
    </row>
    <row r="40" spans="2:99">
      <c r="C40" s="99" t="s">
        <v>206</v>
      </c>
      <c r="D40" s="100">
        <v>47</v>
      </c>
      <c r="E40" s="100">
        <v>34065.599999999999</v>
      </c>
      <c r="F40" s="100">
        <v>39</v>
      </c>
      <c r="G40" s="100">
        <v>28267.199999999997</v>
      </c>
      <c r="H40" s="100">
        <v>43</v>
      </c>
      <c r="I40" s="100">
        <v>31166.399999999998</v>
      </c>
      <c r="J40" s="100">
        <v>50</v>
      </c>
      <c r="K40" s="100">
        <v>36240</v>
      </c>
      <c r="L40" s="100">
        <v>31</v>
      </c>
      <c r="M40" s="100">
        <v>22468.799999999999</v>
      </c>
      <c r="N40" s="100">
        <v>35</v>
      </c>
      <c r="O40" s="100">
        <v>25368</v>
      </c>
      <c r="P40" s="100">
        <v>33</v>
      </c>
      <c r="Q40" s="100">
        <v>23918.399999999998</v>
      </c>
      <c r="R40" s="100">
        <v>32</v>
      </c>
      <c r="S40" s="100">
        <v>23193.599999999999</v>
      </c>
      <c r="T40" s="100">
        <v>8</v>
      </c>
      <c r="U40" s="100">
        <v>5798.4</v>
      </c>
      <c r="V40" s="100">
        <v>13</v>
      </c>
      <c r="W40" s="100">
        <v>9422.4</v>
      </c>
      <c r="X40" s="100">
        <v>7</v>
      </c>
      <c r="Y40" s="100">
        <v>5073.5999999999995</v>
      </c>
      <c r="Z40" s="100">
        <v>12</v>
      </c>
      <c r="AA40" s="100">
        <v>8697.5999999999985</v>
      </c>
      <c r="AB40" s="100">
        <v>12</v>
      </c>
      <c r="AC40" s="100">
        <v>8697.5999999999985</v>
      </c>
      <c r="AD40" s="100">
        <v>17</v>
      </c>
      <c r="AE40" s="100">
        <v>12321.599999999999</v>
      </c>
      <c r="AF40" s="100">
        <v>16</v>
      </c>
      <c r="AG40" s="100">
        <v>11596.8</v>
      </c>
      <c r="AH40" s="100">
        <v>20</v>
      </c>
      <c r="AI40" s="100">
        <v>14496</v>
      </c>
      <c r="AJ40" s="100">
        <v>17</v>
      </c>
      <c r="AK40" s="100">
        <v>12321.599999999999</v>
      </c>
      <c r="AL40" s="100">
        <v>8</v>
      </c>
      <c r="AM40" s="100">
        <v>5798.4</v>
      </c>
      <c r="AN40" s="100">
        <v>8</v>
      </c>
      <c r="AO40" s="100">
        <v>5798.4</v>
      </c>
      <c r="AP40" s="100">
        <v>12</v>
      </c>
      <c r="AQ40" s="100">
        <v>8697.5999999999985</v>
      </c>
      <c r="AR40" s="100">
        <v>30</v>
      </c>
      <c r="AS40" s="100">
        <v>21744</v>
      </c>
      <c r="AT40" s="100">
        <v>18</v>
      </c>
      <c r="AU40" s="100">
        <v>13046.4</v>
      </c>
      <c r="AV40" s="100">
        <v>16</v>
      </c>
      <c r="AW40" s="100">
        <v>11596.8</v>
      </c>
      <c r="AX40" s="100">
        <v>15</v>
      </c>
      <c r="AY40" s="100">
        <v>10872</v>
      </c>
      <c r="AZ40" s="100">
        <v>16</v>
      </c>
      <c r="BA40" s="100">
        <v>11596.8</v>
      </c>
      <c r="BB40" s="100">
        <v>18</v>
      </c>
      <c r="BC40" s="100">
        <v>13046.4</v>
      </c>
      <c r="BD40" s="100">
        <v>20</v>
      </c>
      <c r="BE40" s="100">
        <v>14496</v>
      </c>
      <c r="BF40" s="100">
        <v>17</v>
      </c>
      <c r="BG40" s="100">
        <v>12321.599999999999</v>
      </c>
      <c r="BH40" s="100">
        <v>8</v>
      </c>
      <c r="BI40" s="100">
        <v>5798.4</v>
      </c>
      <c r="BJ40" s="100">
        <v>8</v>
      </c>
      <c r="BK40" s="100">
        <v>5798.4</v>
      </c>
      <c r="BL40" s="100">
        <v>10</v>
      </c>
      <c r="BM40" s="100">
        <v>7248</v>
      </c>
      <c r="BN40" s="100">
        <v>10</v>
      </c>
      <c r="BO40" s="100">
        <v>7248</v>
      </c>
      <c r="BP40" s="100">
        <v>55</v>
      </c>
      <c r="BQ40" s="100">
        <v>39864</v>
      </c>
      <c r="BR40" s="100">
        <v>37</v>
      </c>
      <c r="BS40" s="100">
        <v>26817.599999999999</v>
      </c>
      <c r="BT40" s="100">
        <v>52</v>
      </c>
      <c r="BU40" s="100">
        <v>37689.599999999999</v>
      </c>
      <c r="BV40" s="100">
        <v>57</v>
      </c>
      <c r="BW40" s="100">
        <v>41313.599999999999</v>
      </c>
      <c r="BX40" s="100">
        <v>19</v>
      </c>
      <c r="BY40" s="100">
        <v>13771.199999999999</v>
      </c>
      <c r="BZ40" s="100">
        <v>17</v>
      </c>
      <c r="CA40" s="100">
        <v>12321.599999999999</v>
      </c>
      <c r="CB40" s="100">
        <v>22</v>
      </c>
      <c r="CC40" s="100">
        <v>15945.599999999999</v>
      </c>
      <c r="CD40" s="100">
        <v>12</v>
      </c>
      <c r="CE40" s="100">
        <v>8697.5999999999985</v>
      </c>
      <c r="CF40" s="100">
        <v>6</v>
      </c>
      <c r="CG40" s="100">
        <v>4348.7999999999993</v>
      </c>
      <c r="CH40" s="100">
        <v>6</v>
      </c>
      <c r="CI40" s="100">
        <v>4348.7999999999993</v>
      </c>
      <c r="CJ40" s="100">
        <v>7</v>
      </c>
      <c r="CK40" s="100">
        <v>5073.5999999999995</v>
      </c>
      <c r="CL40" s="100">
        <v>9</v>
      </c>
      <c r="CM40" s="100">
        <v>6523.2</v>
      </c>
      <c r="CN40" s="100">
        <v>32</v>
      </c>
      <c r="CO40" s="100">
        <v>23193.599999999999</v>
      </c>
      <c r="CP40" s="100">
        <v>32</v>
      </c>
      <c r="CQ40" s="100">
        <v>23193.599999999999</v>
      </c>
      <c r="CR40" s="100">
        <v>19</v>
      </c>
      <c r="CS40" s="100">
        <v>13771.199999999999</v>
      </c>
      <c r="CT40" s="100">
        <v>18</v>
      </c>
      <c r="CU40" s="100">
        <v>13046.4</v>
      </c>
    </row>
    <row r="41" spans="2:99">
      <c r="C41" s="99" t="s">
        <v>207</v>
      </c>
      <c r="D41" s="100">
        <v>49</v>
      </c>
      <c r="E41" s="100">
        <v>32340</v>
      </c>
      <c r="F41" s="100">
        <v>35</v>
      </c>
      <c r="G41" s="100">
        <v>23100</v>
      </c>
      <c r="H41" s="100">
        <v>43</v>
      </c>
      <c r="I41" s="100">
        <v>28380</v>
      </c>
      <c r="J41" s="100">
        <v>46</v>
      </c>
      <c r="K41" s="100">
        <v>30360</v>
      </c>
      <c r="L41" s="100">
        <v>34</v>
      </c>
      <c r="M41" s="100">
        <v>22440</v>
      </c>
      <c r="N41" s="100">
        <v>42</v>
      </c>
      <c r="O41" s="100">
        <v>27720</v>
      </c>
      <c r="P41" s="100">
        <v>35</v>
      </c>
      <c r="Q41" s="100">
        <v>23100</v>
      </c>
      <c r="R41" s="100">
        <v>31</v>
      </c>
      <c r="S41" s="100">
        <v>20460</v>
      </c>
      <c r="T41" s="100">
        <v>7</v>
      </c>
      <c r="U41" s="100">
        <v>4620</v>
      </c>
      <c r="V41" s="100">
        <v>11</v>
      </c>
      <c r="W41" s="100">
        <v>7260</v>
      </c>
      <c r="X41" s="100">
        <v>7</v>
      </c>
      <c r="Y41" s="100">
        <v>4620</v>
      </c>
      <c r="Z41" s="100">
        <v>12</v>
      </c>
      <c r="AA41" s="100">
        <v>7920</v>
      </c>
      <c r="AB41" s="100">
        <v>11</v>
      </c>
      <c r="AC41" s="100">
        <v>7260</v>
      </c>
      <c r="AD41" s="100">
        <v>19</v>
      </c>
      <c r="AE41" s="100">
        <v>12540</v>
      </c>
      <c r="AF41" s="100">
        <v>14</v>
      </c>
      <c r="AG41" s="100">
        <v>9240</v>
      </c>
      <c r="AH41" s="100">
        <v>18</v>
      </c>
      <c r="AI41" s="100">
        <v>11880</v>
      </c>
      <c r="AJ41" s="100">
        <v>14</v>
      </c>
      <c r="AK41" s="100">
        <v>9240</v>
      </c>
      <c r="AL41" s="100">
        <v>9</v>
      </c>
      <c r="AM41" s="100">
        <v>5940</v>
      </c>
      <c r="AN41" s="100">
        <v>9</v>
      </c>
      <c r="AO41" s="100">
        <v>5940</v>
      </c>
      <c r="AP41" s="100">
        <v>12</v>
      </c>
      <c r="AQ41" s="100">
        <v>7920</v>
      </c>
      <c r="AR41" s="100">
        <v>29</v>
      </c>
      <c r="AS41" s="100">
        <v>19140</v>
      </c>
      <c r="AT41" s="100">
        <v>17</v>
      </c>
      <c r="AU41" s="100">
        <v>11220</v>
      </c>
      <c r="AV41" s="100">
        <v>17</v>
      </c>
      <c r="AW41" s="100">
        <v>11220</v>
      </c>
      <c r="AX41" s="100">
        <v>17</v>
      </c>
      <c r="AY41" s="100">
        <v>11220</v>
      </c>
      <c r="AZ41" s="100">
        <v>17</v>
      </c>
      <c r="BA41" s="100">
        <v>11220</v>
      </c>
      <c r="BB41" s="100">
        <v>19</v>
      </c>
      <c r="BC41" s="100">
        <v>12540</v>
      </c>
      <c r="BD41" s="100">
        <v>17</v>
      </c>
      <c r="BE41" s="100">
        <v>11220</v>
      </c>
      <c r="BF41" s="100">
        <v>19</v>
      </c>
      <c r="BG41" s="100">
        <v>12540</v>
      </c>
      <c r="BH41" s="100">
        <v>8</v>
      </c>
      <c r="BI41" s="100">
        <v>5280</v>
      </c>
      <c r="BJ41" s="100">
        <v>9</v>
      </c>
      <c r="BK41" s="100">
        <v>5940</v>
      </c>
      <c r="BL41" s="100">
        <v>9</v>
      </c>
      <c r="BM41" s="100">
        <v>5940</v>
      </c>
      <c r="BN41" s="100">
        <v>9</v>
      </c>
      <c r="BO41" s="100">
        <v>5940</v>
      </c>
      <c r="BP41" s="100">
        <v>61</v>
      </c>
      <c r="BQ41" s="100">
        <v>40260</v>
      </c>
      <c r="BR41" s="100">
        <v>38</v>
      </c>
      <c r="BS41" s="100">
        <v>25080</v>
      </c>
      <c r="BT41" s="100">
        <v>53</v>
      </c>
      <c r="BU41" s="100">
        <v>34980</v>
      </c>
      <c r="BV41" s="100">
        <v>58</v>
      </c>
      <c r="BW41" s="100">
        <v>38280</v>
      </c>
      <c r="BX41" s="100">
        <v>19</v>
      </c>
      <c r="BY41" s="100">
        <v>12540</v>
      </c>
      <c r="BZ41" s="100">
        <v>19</v>
      </c>
      <c r="CA41" s="100">
        <v>12540</v>
      </c>
      <c r="CB41" s="100">
        <v>23</v>
      </c>
      <c r="CC41" s="100">
        <v>15180</v>
      </c>
      <c r="CD41" s="100">
        <v>11</v>
      </c>
      <c r="CE41" s="100">
        <v>7260</v>
      </c>
      <c r="CF41" s="100">
        <v>6</v>
      </c>
      <c r="CG41" s="100">
        <v>3960</v>
      </c>
      <c r="CH41" s="100">
        <v>6</v>
      </c>
      <c r="CI41" s="100">
        <v>3960</v>
      </c>
      <c r="CJ41" s="100">
        <v>8</v>
      </c>
      <c r="CK41" s="100">
        <v>5280</v>
      </c>
      <c r="CL41" s="100">
        <v>8</v>
      </c>
      <c r="CM41" s="100">
        <v>5280</v>
      </c>
      <c r="CN41" s="100">
        <v>34</v>
      </c>
      <c r="CO41" s="100">
        <v>22440</v>
      </c>
      <c r="CP41" s="100">
        <v>29</v>
      </c>
      <c r="CQ41" s="100">
        <v>19140</v>
      </c>
      <c r="CR41" s="100">
        <v>21</v>
      </c>
      <c r="CS41" s="100">
        <v>13860</v>
      </c>
      <c r="CT41" s="100">
        <v>16</v>
      </c>
      <c r="CU41" s="100">
        <v>10560</v>
      </c>
    </row>
    <row r="42" spans="2:99">
      <c r="C42" s="99" t="s">
        <v>208</v>
      </c>
      <c r="D42" s="100">
        <v>46</v>
      </c>
      <c r="E42" s="100">
        <v>38916</v>
      </c>
      <c r="F42" s="100">
        <v>33</v>
      </c>
      <c r="G42" s="100">
        <v>27918</v>
      </c>
      <c r="H42" s="100">
        <v>46</v>
      </c>
      <c r="I42" s="100">
        <v>38916</v>
      </c>
      <c r="J42" s="100">
        <v>47</v>
      </c>
      <c r="K42" s="100">
        <v>39762</v>
      </c>
      <c r="L42" s="100">
        <v>30</v>
      </c>
      <c r="M42" s="100">
        <v>25380</v>
      </c>
      <c r="N42" s="100">
        <v>37</v>
      </c>
      <c r="O42" s="100">
        <v>31302</v>
      </c>
      <c r="P42" s="100">
        <v>34</v>
      </c>
      <c r="Q42" s="100">
        <v>28764</v>
      </c>
      <c r="R42" s="100">
        <v>34</v>
      </c>
      <c r="S42" s="100">
        <v>28764</v>
      </c>
      <c r="T42" s="100">
        <v>8</v>
      </c>
      <c r="U42" s="100">
        <v>6768</v>
      </c>
      <c r="V42" s="100">
        <v>12</v>
      </c>
      <c r="W42" s="100">
        <v>10152</v>
      </c>
      <c r="X42" s="100">
        <v>7</v>
      </c>
      <c r="Y42" s="100">
        <v>5922</v>
      </c>
      <c r="Z42" s="100">
        <v>11</v>
      </c>
      <c r="AA42" s="100">
        <v>9306</v>
      </c>
      <c r="AB42" s="100">
        <v>10</v>
      </c>
      <c r="AC42" s="100">
        <v>8460</v>
      </c>
      <c r="AD42" s="100">
        <v>18</v>
      </c>
      <c r="AE42" s="100">
        <v>15228</v>
      </c>
      <c r="AF42" s="100">
        <v>13</v>
      </c>
      <c r="AG42" s="100">
        <v>10998</v>
      </c>
      <c r="AH42" s="100">
        <v>17</v>
      </c>
      <c r="AI42" s="100">
        <v>14382</v>
      </c>
      <c r="AJ42" s="100">
        <v>16</v>
      </c>
      <c r="AK42" s="100">
        <v>13536</v>
      </c>
      <c r="AL42" s="100">
        <v>8</v>
      </c>
      <c r="AM42" s="100">
        <v>6768</v>
      </c>
      <c r="AN42" s="100">
        <v>9</v>
      </c>
      <c r="AO42" s="100">
        <v>7614</v>
      </c>
      <c r="AP42" s="100">
        <v>13</v>
      </c>
      <c r="AQ42" s="100">
        <v>10998</v>
      </c>
      <c r="AR42" s="100">
        <v>26</v>
      </c>
      <c r="AS42" s="100">
        <v>21996</v>
      </c>
      <c r="AT42" s="100">
        <v>20</v>
      </c>
      <c r="AU42" s="100">
        <v>16920</v>
      </c>
      <c r="AV42" s="100">
        <v>15</v>
      </c>
      <c r="AW42" s="100">
        <v>12690</v>
      </c>
      <c r="AX42" s="100">
        <v>16</v>
      </c>
      <c r="AY42" s="100">
        <v>13536</v>
      </c>
      <c r="AZ42" s="100">
        <v>18</v>
      </c>
      <c r="BA42" s="100">
        <v>15228</v>
      </c>
      <c r="BB42" s="100">
        <v>18</v>
      </c>
      <c r="BC42" s="100">
        <v>15228</v>
      </c>
      <c r="BD42" s="100">
        <v>17</v>
      </c>
      <c r="BE42" s="100">
        <v>14382</v>
      </c>
      <c r="BF42" s="100">
        <v>17</v>
      </c>
      <c r="BG42" s="100">
        <v>14382</v>
      </c>
      <c r="BH42" s="100">
        <v>9</v>
      </c>
      <c r="BI42" s="100">
        <v>7614</v>
      </c>
      <c r="BJ42" s="100">
        <v>8</v>
      </c>
      <c r="BK42" s="100">
        <v>6768</v>
      </c>
      <c r="BL42" s="100">
        <v>10</v>
      </c>
      <c r="BM42" s="100">
        <v>8460</v>
      </c>
      <c r="BN42" s="100">
        <v>8</v>
      </c>
      <c r="BO42" s="100">
        <v>6768</v>
      </c>
      <c r="BP42" s="100">
        <v>53</v>
      </c>
      <c r="BQ42" s="100">
        <v>44838</v>
      </c>
      <c r="BR42" s="100">
        <v>34</v>
      </c>
      <c r="BS42" s="100">
        <v>28764</v>
      </c>
      <c r="BT42" s="100">
        <v>49</v>
      </c>
      <c r="BU42" s="100">
        <v>41454</v>
      </c>
      <c r="BV42" s="100">
        <v>57</v>
      </c>
      <c r="BW42" s="100">
        <v>48222</v>
      </c>
      <c r="BX42" s="100">
        <v>23</v>
      </c>
      <c r="BY42" s="100">
        <v>19458</v>
      </c>
      <c r="BZ42" s="100">
        <v>18</v>
      </c>
      <c r="CA42" s="100">
        <v>15228</v>
      </c>
      <c r="CB42" s="100">
        <v>23</v>
      </c>
      <c r="CC42" s="100">
        <v>19458</v>
      </c>
      <c r="CD42" s="100">
        <v>12</v>
      </c>
      <c r="CE42" s="100">
        <v>10152</v>
      </c>
      <c r="CF42" s="100">
        <v>6</v>
      </c>
      <c r="CG42" s="100">
        <v>5076</v>
      </c>
      <c r="CH42" s="100">
        <v>6</v>
      </c>
      <c r="CI42" s="100">
        <v>5076</v>
      </c>
      <c r="CJ42" s="100">
        <v>8</v>
      </c>
      <c r="CK42" s="100">
        <v>6768</v>
      </c>
      <c r="CL42" s="100">
        <v>8</v>
      </c>
      <c r="CM42" s="100">
        <v>6768</v>
      </c>
      <c r="CN42" s="100">
        <v>29</v>
      </c>
      <c r="CO42" s="100">
        <v>24534</v>
      </c>
      <c r="CP42" s="100">
        <v>29</v>
      </c>
      <c r="CQ42" s="100">
        <v>24534</v>
      </c>
      <c r="CR42" s="100">
        <v>19</v>
      </c>
      <c r="CS42" s="100">
        <v>16074</v>
      </c>
      <c r="CT42" s="100">
        <v>17</v>
      </c>
      <c r="CU42" s="100">
        <v>14382</v>
      </c>
    </row>
    <row r="43" spans="2:99">
      <c r="C43" s="99" t="s">
        <v>209</v>
      </c>
      <c r="D43" s="100">
        <v>47</v>
      </c>
      <c r="E43" s="100">
        <v>48052.799999999996</v>
      </c>
      <c r="F43" s="100">
        <v>33</v>
      </c>
      <c r="G43" s="100">
        <v>33739.199999999997</v>
      </c>
      <c r="H43" s="100">
        <v>43</v>
      </c>
      <c r="I43" s="100">
        <v>43963.199999999997</v>
      </c>
      <c r="J43" s="100">
        <v>42</v>
      </c>
      <c r="K43" s="100">
        <v>42940.799999999996</v>
      </c>
      <c r="L43" s="100">
        <v>31</v>
      </c>
      <c r="M43" s="100">
        <v>31694.399999999998</v>
      </c>
      <c r="N43" s="100">
        <v>40</v>
      </c>
      <c r="O43" s="100">
        <v>40896</v>
      </c>
      <c r="P43" s="100">
        <v>34</v>
      </c>
      <c r="Q43" s="100">
        <v>34761.599999999999</v>
      </c>
      <c r="R43" s="100">
        <v>34</v>
      </c>
      <c r="S43" s="100">
        <v>34761.599999999999</v>
      </c>
      <c r="T43" s="100">
        <v>8</v>
      </c>
      <c r="U43" s="100">
        <v>8179.2</v>
      </c>
      <c r="V43" s="100">
        <v>11</v>
      </c>
      <c r="W43" s="100">
        <v>11246.4</v>
      </c>
      <c r="X43" s="100">
        <v>6</v>
      </c>
      <c r="Y43" s="100">
        <v>6134.4</v>
      </c>
      <c r="Z43" s="100">
        <v>12</v>
      </c>
      <c r="AA43" s="100">
        <v>12268.8</v>
      </c>
      <c r="AB43" s="100">
        <v>12</v>
      </c>
      <c r="AC43" s="100">
        <v>12268.8</v>
      </c>
      <c r="AD43" s="100">
        <v>16</v>
      </c>
      <c r="AE43" s="100">
        <v>16358.4</v>
      </c>
      <c r="AF43" s="100">
        <v>14</v>
      </c>
      <c r="AG43" s="100">
        <v>14313.6</v>
      </c>
      <c r="AH43" s="100">
        <v>18</v>
      </c>
      <c r="AI43" s="100">
        <v>18403.2</v>
      </c>
      <c r="AJ43" s="100">
        <v>15</v>
      </c>
      <c r="AK43" s="100">
        <v>15336</v>
      </c>
      <c r="AL43" s="100">
        <v>9</v>
      </c>
      <c r="AM43" s="100">
        <v>9201.6</v>
      </c>
      <c r="AN43" s="100">
        <v>7</v>
      </c>
      <c r="AO43" s="100">
        <v>7156.8</v>
      </c>
      <c r="AP43" s="100">
        <v>12</v>
      </c>
      <c r="AQ43" s="100">
        <v>12268.8</v>
      </c>
      <c r="AR43" s="100">
        <v>30</v>
      </c>
      <c r="AS43" s="100">
        <v>30672</v>
      </c>
      <c r="AT43" s="100">
        <v>17</v>
      </c>
      <c r="AU43" s="100">
        <v>17380.8</v>
      </c>
      <c r="AV43" s="100">
        <v>16</v>
      </c>
      <c r="AW43" s="100">
        <v>16358.4</v>
      </c>
      <c r="AX43" s="100">
        <v>16</v>
      </c>
      <c r="AY43" s="100">
        <v>16358.4</v>
      </c>
      <c r="AZ43" s="100">
        <v>16</v>
      </c>
      <c r="BA43" s="100">
        <v>16358.4</v>
      </c>
      <c r="BB43" s="100">
        <v>20</v>
      </c>
      <c r="BC43" s="100">
        <v>20448</v>
      </c>
      <c r="BD43" s="100">
        <v>19</v>
      </c>
      <c r="BE43" s="100">
        <v>19425.599999999999</v>
      </c>
      <c r="BF43" s="100">
        <v>18</v>
      </c>
      <c r="BG43" s="100">
        <v>18403.2</v>
      </c>
      <c r="BH43" s="100">
        <v>8</v>
      </c>
      <c r="BI43" s="100">
        <v>8179.2</v>
      </c>
      <c r="BJ43" s="100">
        <v>8</v>
      </c>
      <c r="BK43" s="100">
        <v>8179.2</v>
      </c>
      <c r="BL43" s="100">
        <v>9</v>
      </c>
      <c r="BM43" s="100">
        <v>9201.6</v>
      </c>
      <c r="BN43" s="100">
        <v>9</v>
      </c>
      <c r="BO43" s="100">
        <v>9201.6</v>
      </c>
      <c r="BP43" s="100">
        <v>56</v>
      </c>
      <c r="BQ43" s="100">
        <v>57254.400000000001</v>
      </c>
      <c r="BR43" s="100">
        <v>36</v>
      </c>
      <c r="BS43" s="100">
        <v>36806.400000000001</v>
      </c>
      <c r="BT43" s="100">
        <v>52</v>
      </c>
      <c r="BU43" s="100">
        <v>53164.799999999996</v>
      </c>
      <c r="BV43" s="100">
        <v>55</v>
      </c>
      <c r="BW43" s="100">
        <v>56232</v>
      </c>
      <c r="BX43" s="100">
        <v>21</v>
      </c>
      <c r="BY43" s="100">
        <v>21470.399999999998</v>
      </c>
      <c r="BZ43" s="100">
        <v>16</v>
      </c>
      <c r="CA43" s="100">
        <v>16358.4</v>
      </c>
      <c r="CB43" s="100">
        <v>21</v>
      </c>
      <c r="CC43" s="100">
        <v>21470.399999999998</v>
      </c>
      <c r="CD43" s="100">
        <v>11</v>
      </c>
      <c r="CE43" s="100">
        <v>11246.4</v>
      </c>
      <c r="CF43" s="100">
        <v>6</v>
      </c>
      <c r="CG43" s="100">
        <v>6134.4</v>
      </c>
      <c r="CH43" s="100">
        <v>6</v>
      </c>
      <c r="CI43" s="100">
        <v>6134.4</v>
      </c>
      <c r="CJ43" s="100">
        <v>8</v>
      </c>
      <c r="CK43" s="100">
        <v>8179.2</v>
      </c>
      <c r="CL43" s="100">
        <v>9</v>
      </c>
      <c r="CM43" s="100">
        <v>9201.6</v>
      </c>
      <c r="CN43" s="100">
        <v>34</v>
      </c>
      <c r="CO43" s="100">
        <v>34761.599999999999</v>
      </c>
      <c r="CP43" s="100">
        <v>28</v>
      </c>
      <c r="CQ43" s="100">
        <v>28627.200000000001</v>
      </c>
      <c r="CR43" s="100">
        <v>19</v>
      </c>
      <c r="CS43" s="100">
        <v>19425.599999999999</v>
      </c>
      <c r="CT43" s="100">
        <v>18</v>
      </c>
      <c r="CU43" s="100">
        <v>18403.2</v>
      </c>
    </row>
    <row r="44" spans="2:99">
      <c r="C44" s="99" t="s">
        <v>210</v>
      </c>
      <c r="D44" s="100">
        <v>47</v>
      </c>
      <c r="E44" s="100">
        <v>48052.799999999996</v>
      </c>
      <c r="F44" s="100">
        <v>33</v>
      </c>
      <c r="G44" s="100">
        <v>33739.199999999997</v>
      </c>
      <c r="H44" s="100">
        <v>41</v>
      </c>
      <c r="I44" s="100">
        <v>41918.400000000001</v>
      </c>
      <c r="J44" s="100">
        <v>43</v>
      </c>
      <c r="K44" s="100">
        <v>43963.199999999997</v>
      </c>
      <c r="L44" s="100">
        <v>34</v>
      </c>
      <c r="M44" s="100">
        <v>34761.599999999999</v>
      </c>
      <c r="N44" s="100">
        <v>36</v>
      </c>
      <c r="O44" s="100">
        <v>36806.400000000001</v>
      </c>
      <c r="P44" s="100">
        <v>29</v>
      </c>
      <c r="Q44" s="100">
        <v>29649.599999999999</v>
      </c>
      <c r="R44" s="100">
        <v>32</v>
      </c>
      <c r="S44" s="100">
        <v>32716.799999999999</v>
      </c>
      <c r="T44" s="100">
        <v>8</v>
      </c>
      <c r="U44" s="100">
        <v>8179.2</v>
      </c>
      <c r="V44" s="100">
        <v>13</v>
      </c>
      <c r="W44" s="100">
        <v>13291.199999999999</v>
      </c>
      <c r="X44" s="100">
        <v>6</v>
      </c>
      <c r="Y44" s="100">
        <v>6134.4</v>
      </c>
      <c r="Z44" s="100">
        <v>11</v>
      </c>
      <c r="AA44" s="100">
        <v>11246.4</v>
      </c>
      <c r="AB44" s="100">
        <v>11</v>
      </c>
      <c r="AC44" s="100">
        <v>11246.4</v>
      </c>
      <c r="AD44" s="100">
        <v>17</v>
      </c>
      <c r="AE44" s="100">
        <v>17380.8</v>
      </c>
      <c r="AF44" s="100">
        <v>15</v>
      </c>
      <c r="AG44" s="100">
        <v>15336</v>
      </c>
      <c r="AH44" s="100">
        <v>18</v>
      </c>
      <c r="AI44" s="100">
        <v>18403.2</v>
      </c>
      <c r="AJ44" s="100">
        <v>14</v>
      </c>
      <c r="AK44" s="100">
        <v>14313.6</v>
      </c>
      <c r="AL44" s="100">
        <v>8</v>
      </c>
      <c r="AM44" s="100">
        <v>8179.2</v>
      </c>
      <c r="AN44" s="100">
        <v>9</v>
      </c>
      <c r="AO44" s="100">
        <v>9201.6</v>
      </c>
      <c r="AP44" s="100">
        <v>11</v>
      </c>
      <c r="AQ44" s="100">
        <v>11246.4</v>
      </c>
      <c r="AR44" s="100">
        <v>26</v>
      </c>
      <c r="AS44" s="100">
        <v>26582.399999999998</v>
      </c>
      <c r="AT44" s="100">
        <v>18</v>
      </c>
      <c r="AU44" s="100">
        <v>18403.2</v>
      </c>
      <c r="AV44" s="100">
        <v>15</v>
      </c>
      <c r="AW44" s="100">
        <v>15336</v>
      </c>
      <c r="AX44" s="100">
        <v>16</v>
      </c>
      <c r="AY44" s="100">
        <v>16358.4</v>
      </c>
      <c r="AZ44" s="100">
        <v>17</v>
      </c>
      <c r="BA44" s="100">
        <v>17380.8</v>
      </c>
      <c r="BB44" s="100">
        <v>18</v>
      </c>
      <c r="BC44" s="100">
        <v>18403.2</v>
      </c>
      <c r="BD44" s="100">
        <v>18</v>
      </c>
      <c r="BE44" s="100">
        <v>18403.2</v>
      </c>
      <c r="BF44" s="100">
        <v>18</v>
      </c>
      <c r="BG44" s="100">
        <v>18403.2</v>
      </c>
      <c r="BH44" s="100">
        <v>7</v>
      </c>
      <c r="BI44" s="100">
        <v>7156.8</v>
      </c>
      <c r="BJ44" s="100">
        <v>9</v>
      </c>
      <c r="BK44" s="100">
        <v>9201.6</v>
      </c>
      <c r="BL44" s="100">
        <v>9</v>
      </c>
      <c r="BM44" s="100">
        <v>9201.6</v>
      </c>
      <c r="BN44" s="100">
        <v>9</v>
      </c>
      <c r="BO44" s="100">
        <v>9201.6</v>
      </c>
      <c r="BP44" s="100">
        <v>50</v>
      </c>
      <c r="BQ44" s="100">
        <v>51120</v>
      </c>
      <c r="BR44" s="100">
        <v>40</v>
      </c>
      <c r="BS44" s="100">
        <v>40896</v>
      </c>
      <c r="BT44" s="100">
        <v>45</v>
      </c>
      <c r="BU44" s="100">
        <v>46008</v>
      </c>
      <c r="BV44" s="100">
        <v>47</v>
      </c>
      <c r="BW44" s="100">
        <v>48052.799999999996</v>
      </c>
      <c r="BX44" s="100">
        <v>22</v>
      </c>
      <c r="BY44" s="100">
        <v>22492.799999999999</v>
      </c>
      <c r="BZ44" s="100">
        <v>17</v>
      </c>
      <c r="CA44" s="100">
        <v>17380.8</v>
      </c>
      <c r="CB44" s="100">
        <v>23</v>
      </c>
      <c r="CC44" s="100">
        <v>23515.200000000001</v>
      </c>
      <c r="CD44" s="100">
        <v>12</v>
      </c>
      <c r="CE44" s="100">
        <v>12268.8</v>
      </c>
      <c r="CF44" s="100">
        <v>5</v>
      </c>
      <c r="CG44" s="100">
        <v>5112</v>
      </c>
      <c r="CH44" s="100">
        <v>5</v>
      </c>
      <c r="CI44" s="100">
        <v>5112</v>
      </c>
      <c r="CJ44" s="100">
        <v>8</v>
      </c>
      <c r="CK44" s="100">
        <v>8179.2</v>
      </c>
      <c r="CL44" s="100">
        <v>8</v>
      </c>
      <c r="CM44" s="100">
        <v>8179.2</v>
      </c>
      <c r="CN44" s="100">
        <v>32</v>
      </c>
      <c r="CO44" s="100">
        <v>32716.799999999999</v>
      </c>
      <c r="CP44" s="100">
        <v>30</v>
      </c>
      <c r="CQ44" s="100">
        <v>30672</v>
      </c>
      <c r="CR44" s="100">
        <v>17</v>
      </c>
      <c r="CS44" s="100">
        <v>17380.8</v>
      </c>
      <c r="CT44" s="100">
        <v>16</v>
      </c>
      <c r="CU44" s="100">
        <v>16358.4</v>
      </c>
    </row>
    <row r="45" spans="2:99">
      <c r="C45" s="99" t="s">
        <v>211</v>
      </c>
      <c r="D45" s="100">
        <v>47</v>
      </c>
      <c r="E45" s="100">
        <v>58712.4</v>
      </c>
      <c r="F45" s="100">
        <v>31</v>
      </c>
      <c r="G45" s="100">
        <v>38725.200000000004</v>
      </c>
      <c r="H45" s="100">
        <v>45</v>
      </c>
      <c r="I45" s="100">
        <v>56214</v>
      </c>
      <c r="J45" s="100">
        <v>46</v>
      </c>
      <c r="K45" s="100">
        <v>57463.200000000004</v>
      </c>
      <c r="L45" s="100">
        <v>34</v>
      </c>
      <c r="M45" s="100">
        <v>42472.800000000003</v>
      </c>
      <c r="N45" s="100">
        <v>36</v>
      </c>
      <c r="O45" s="100">
        <v>44971.200000000004</v>
      </c>
      <c r="P45" s="100">
        <v>33</v>
      </c>
      <c r="Q45" s="100">
        <v>41223.599999999999</v>
      </c>
      <c r="R45" s="100">
        <v>28</v>
      </c>
      <c r="S45" s="100">
        <v>34977.599999999999</v>
      </c>
      <c r="T45" s="100">
        <v>7</v>
      </c>
      <c r="U45" s="100">
        <v>8744.4</v>
      </c>
      <c r="V45" s="100">
        <v>11</v>
      </c>
      <c r="W45" s="100">
        <v>13741.2</v>
      </c>
      <c r="X45" s="100">
        <v>6</v>
      </c>
      <c r="Y45" s="100">
        <v>7495.2000000000007</v>
      </c>
      <c r="Z45" s="100">
        <v>11</v>
      </c>
      <c r="AA45" s="100">
        <v>13741.2</v>
      </c>
      <c r="AB45" s="100">
        <v>10</v>
      </c>
      <c r="AC45" s="100">
        <v>12492</v>
      </c>
      <c r="AD45" s="100">
        <v>19</v>
      </c>
      <c r="AE45" s="100">
        <v>23734.799999999999</v>
      </c>
      <c r="AF45" s="100">
        <v>13</v>
      </c>
      <c r="AG45" s="100">
        <v>16239.6</v>
      </c>
      <c r="AH45" s="100">
        <v>16</v>
      </c>
      <c r="AI45" s="100">
        <v>19987.2</v>
      </c>
      <c r="AJ45" s="100">
        <v>14</v>
      </c>
      <c r="AK45" s="100">
        <v>17488.8</v>
      </c>
      <c r="AL45" s="100">
        <v>8</v>
      </c>
      <c r="AM45" s="100">
        <v>9993.6</v>
      </c>
      <c r="AN45" s="100">
        <v>9</v>
      </c>
      <c r="AO45" s="100">
        <v>11242.800000000001</v>
      </c>
      <c r="AP45" s="100">
        <v>12</v>
      </c>
      <c r="AQ45" s="100">
        <v>14990.400000000001</v>
      </c>
      <c r="AR45" s="100">
        <v>28</v>
      </c>
      <c r="AS45" s="100">
        <v>34977.599999999999</v>
      </c>
      <c r="AT45" s="100">
        <v>18</v>
      </c>
      <c r="AU45" s="100">
        <v>22485.600000000002</v>
      </c>
      <c r="AV45" s="100">
        <v>17</v>
      </c>
      <c r="AW45" s="100">
        <v>21236.400000000001</v>
      </c>
      <c r="AX45" s="100">
        <v>14</v>
      </c>
      <c r="AY45" s="100">
        <v>17488.8</v>
      </c>
      <c r="AZ45" s="100">
        <v>16</v>
      </c>
      <c r="BA45" s="100">
        <v>19987.2</v>
      </c>
      <c r="BB45" s="100">
        <v>20</v>
      </c>
      <c r="BC45" s="100">
        <v>24984</v>
      </c>
      <c r="BD45" s="100">
        <v>16</v>
      </c>
      <c r="BE45" s="100">
        <v>19987.2</v>
      </c>
      <c r="BF45" s="100">
        <v>19</v>
      </c>
      <c r="BG45" s="100">
        <v>23734.799999999999</v>
      </c>
      <c r="BH45" s="100">
        <v>7</v>
      </c>
      <c r="BI45" s="100">
        <v>8744.4</v>
      </c>
      <c r="BJ45" s="100">
        <v>8</v>
      </c>
      <c r="BK45" s="100">
        <v>9993.6</v>
      </c>
      <c r="BL45" s="100">
        <v>9</v>
      </c>
      <c r="BM45" s="100">
        <v>11242.800000000001</v>
      </c>
      <c r="BN45" s="100">
        <v>10</v>
      </c>
      <c r="BO45" s="100">
        <v>12492</v>
      </c>
      <c r="BP45" s="100">
        <v>52</v>
      </c>
      <c r="BQ45" s="100">
        <v>64958.400000000001</v>
      </c>
      <c r="BR45" s="100">
        <v>37</v>
      </c>
      <c r="BS45" s="100">
        <v>46220.4</v>
      </c>
      <c r="BT45" s="100">
        <v>48</v>
      </c>
      <c r="BU45" s="100">
        <v>59961.600000000006</v>
      </c>
      <c r="BV45" s="100">
        <v>54</v>
      </c>
      <c r="BW45" s="100">
        <v>67456.800000000003</v>
      </c>
      <c r="BX45" s="100">
        <v>20</v>
      </c>
      <c r="BY45" s="100">
        <v>24984</v>
      </c>
      <c r="BZ45" s="100">
        <v>18</v>
      </c>
      <c r="CA45" s="100">
        <v>22485.600000000002</v>
      </c>
      <c r="CB45" s="100">
        <v>22</v>
      </c>
      <c r="CC45" s="100">
        <v>27482.400000000001</v>
      </c>
      <c r="CD45" s="100">
        <v>12</v>
      </c>
      <c r="CE45" s="100">
        <v>14990.400000000001</v>
      </c>
      <c r="CF45" s="100">
        <v>6</v>
      </c>
      <c r="CG45" s="100">
        <v>7495.2000000000007</v>
      </c>
      <c r="CH45" s="100">
        <v>5</v>
      </c>
      <c r="CI45" s="100">
        <v>6246</v>
      </c>
      <c r="CJ45" s="100">
        <v>7</v>
      </c>
      <c r="CK45" s="100">
        <v>8744.4</v>
      </c>
      <c r="CL45" s="100">
        <v>8</v>
      </c>
      <c r="CM45" s="100">
        <v>9993.6</v>
      </c>
      <c r="CN45" s="100">
        <v>29</v>
      </c>
      <c r="CO45" s="100">
        <v>36226.800000000003</v>
      </c>
      <c r="CP45" s="100">
        <v>29</v>
      </c>
      <c r="CQ45" s="100">
        <v>36226.800000000003</v>
      </c>
      <c r="CR45" s="100">
        <v>19</v>
      </c>
      <c r="CS45" s="100">
        <v>23734.799999999999</v>
      </c>
      <c r="CT45" s="100">
        <v>17</v>
      </c>
      <c r="CU45" s="100">
        <v>21236.400000000001</v>
      </c>
    </row>
    <row r="46" spans="2:99">
      <c r="C46" s="99" t="s">
        <v>212</v>
      </c>
      <c r="D46" s="100">
        <v>42</v>
      </c>
      <c r="E46" s="100">
        <v>50904</v>
      </c>
      <c r="F46" s="100">
        <v>34</v>
      </c>
      <c r="G46" s="100">
        <v>41208</v>
      </c>
      <c r="H46" s="100">
        <v>44</v>
      </c>
      <c r="I46" s="100">
        <v>53328</v>
      </c>
      <c r="J46" s="100">
        <v>43</v>
      </c>
      <c r="K46" s="100">
        <v>52116</v>
      </c>
      <c r="L46" s="100">
        <v>29</v>
      </c>
      <c r="M46" s="100">
        <v>35148</v>
      </c>
      <c r="N46" s="100">
        <v>39</v>
      </c>
      <c r="O46" s="100">
        <v>47268</v>
      </c>
      <c r="P46" s="100">
        <v>29</v>
      </c>
      <c r="Q46" s="100">
        <v>35148</v>
      </c>
      <c r="R46" s="100">
        <v>28</v>
      </c>
      <c r="S46" s="100">
        <v>33936</v>
      </c>
      <c r="T46" s="100">
        <v>8</v>
      </c>
      <c r="U46" s="100">
        <v>9696</v>
      </c>
      <c r="V46" s="100">
        <v>12</v>
      </c>
      <c r="W46" s="100">
        <v>14544</v>
      </c>
      <c r="X46" s="100">
        <v>7</v>
      </c>
      <c r="Y46" s="100">
        <v>8484</v>
      </c>
      <c r="Z46" s="100">
        <v>11</v>
      </c>
      <c r="AA46" s="100">
        <v>13332</v>
      </c>
      <c r="AB46" s="100">
        <v>12</v>
      </c>
      <c r="AC46" s="100">
        <v>14544</v>
      </c>
      <c r="AD46" s="100">
        <v>19</v>
      </c>
      <c r="AE46" s="100">
        <v>23028</v>
      </c>
      <c r="AF46" s="100">
        <v>15</v>
      </c>
      <c r="AG46" s="100">
        <v>18180</v>
      </c>
      <c r="AH46" s="100">
        <v>18</v>
      </c>
      <c r="AI46" s="100">
        <v>21816</v>
      </c>
      <c r="AJ46" s="100">
        <v>14</v>
      </c>
      <c r="AK46" s="100">
        <v>16968</v>
      </c>
      <c r="AL46" s="100">
        <v>8</v>
      </c>
      <c r="AM46" s="100">
        <v>9696</v>
      </c>
      <c r="AN46" s="100">
        <v>8</v>
      </c>
      <c r="AO46" s="100">
        <v>9696</v>
      </c>
      <c r="AP46" s="100">
        <v>12</v>
      </c>
      <c r="AQ46" s="100">
        <v>14544</v>
      </c>
      <c r="AR46" s="100">
        <v>28</v>
      </c>
      <c r="AS46" s="100">
        <v>33936</v>
      </c>
      <c r="AT46" s="100">
        <v>19</v>
      </c>
      <c r="AU46" s="100">
        <v>23028</v>
      </c>
      <c r="AV46" s="100">
        <v>15</v>
      </c>
      <c r="AW46" s="100">
        <v>18180</v>
      </c>
      <c r="AX46" s="100">
        <v>16</v>
      </c>
      <c r="AY46" s="100">
        <v>19392</v>
      </c>
      <c r="AZ46" s="100">
        <v>16</v>
      </c>
      <c r="BA46" s="100">
        <v>19392</v>
      </c>
      <c r="BB46" s="100">
        <v>19</v>
      </c>
      <c r="BC46" s="100">
        <v>23028</v>
      </c>
      <c r="BD46" s="100">
        <v>16</v>
      </c>
      <c r="BE46" s="100">
        <v>19392</v>
      </c>
      <c r="BF46" s="100">
        <v>19</v>
      </c>
      <c r="BG46" s="100">
        <v>23028</v>
      </c>
      <c r="BH46" s="100">
        <v>8</v>
      </c>
      <c r="BI46" s="100">
        <v>9696</v>
      </c>
      <c r="BJ46" s="100">
        <v>8</v>
      </c>
      <c r="BK46" s="100">
        <v>9696</v>
      </c>
      <c r="BL46" s="100">
        <v>9</v>
      </c>
      <c r="BM46" s="100">
        <v>10908</v>
      </c>
      <c r="BN46" s="100">
        <v>9</v>
      </c>
      <c r="BO46" s="100">
        <v>10908</v>
      </c>
      <c r="BP46" s="100">
        <v>57</v>
      </c>
      <c r="BQ46" s="100">
        <v>69084</v>
      </c>
      <c r="BR46" s="100">
        <v>36</v>
      </c>
      <c r="BS46" s="100">
        <v>43632</v>
      </c>
      <c r="BT46" s="100">
        <v>45</v>
      </c>
      <c r="BU46" s="100">
        <v>54540</v>
      </c>
      <c r="BV46" s="100">
        <v>50</v>
      </c>
      <c r="BW46" s="100">
        <v>60600</v>
      </c>
      <c r="BX46" s="100">
        <v>20</v>
      </c>
      <c r="BY46" s="100">
        <v>24240</v>
      </c>
      <c r="BZ46" s="100">
        <v>17</v>
      </c>
      <c r="CA46" s="100">
        <v>20604</v>
      </c>
      <c r="CB46" s="100">
        <v>21</v>
      </c>
      <c r="CC46" s="100">
        <v>25452</v>
      </c>
      <c r="CD46" s="100">
        <v>11</v>
      </c>
      <c r="CE46" s="100">
        <v>13332</v>
      </c>
      <c r="CF46" s="100">
        <v>5</v>
      </c>
      <c r="CG46" s="100">
        <v>6060</v>
      </c>
      <c r="CH46" s="100">
        <v>5</v>
      </c>
      <c r="CI46" s="100">
        <v>6060</v>
      </c>
      <c r="CJ46" s="100">
        <v>8</v>
      </c>
      <c r="CK46" s="100">
        <v>9696</v>
      </c>
      <c r="CL46" s="100">
        <v>8</v>
      </c>
      <c r="CM46" s="100">
        <v>9696</v>
      </c>
      <c r="CN46" s="100">
        <v>30</v>
      </c>
      <c r="CO46" s="100">
        <v>36360</v>
      </c>
      <c r="CP46" s="100">
        <v>32</v>
      </c>
      <c r="CQ46" s="100">
        <v>38784</v>
      </c>
      <c r="CR46" s="100">
        <v>19</v>
      </c>
      <c r="CS46" s="100">
        <v>23028</v>
      </c>
      <c r="CT46" s="100">
        <v>18</v>
      </c>
      <c r="CU46" s="100">
        <v>21816</v>
      </c>
    </row>
    <row r="47" spans="2:99">
      <c r="C47" s="99" t="s">
        <v>213</v>
      </c>
      <c r="D47" s="100">
        <v>46</v>
      </c>
      <c r="E47" s="100">
        <v>70269.599999999991</v>
      </c>
      <c r="F47" s="100">
        <v>34</v>
      </c>
      <c r="G47" s="100">
        <v>51938.399999999994</v>
      </c>
      <c r="H47" s="100">
        <v>43</v>
      </c>
      <c r="I47" s="100">
        <v>65686.8</v>
      </c>
      <c r="J47" s="100">
        <v>43</v>
      </c>
      <c r="K47" s="100">
        <v>65686.8</v>
      </c>
      <c r="L47" s="100">
        <v>29</v>
      </c>
      <c r="M47" s="100">
        <v>44300.399999999994</v>
      </c>
      <c r="N47" s="100">
        <v>33</v>
      </c>
      <c r="O47" s="100">
        <v>50410.799999999996</v>
      </c>
      <c r="P47" s="100">
        <v>33</v>
      </c>
      <c r="Q47" s="100">
        <v>50410.799999999996</v>
      </c>
      <c r="R47" s="100">
        <v>28</v>
      </c>
      <c r="S47" s="100">
        <v>42772.799999999996</v>
      </c>
      <c r="T47" s="100">
        <v>7</v>
      </c>
      <c r="U47" s="100">
        <v>10693.199999999999</v>
      </c>
      <c r="V47" s="100">
        <v>10</v>
      </c>
      <c r="W47" s="100">
        <v>15276</v>
      </c>
      <c r="X47" s="100">
        <v>7</v>
      </c>
      <c r="Y47" s="100">
        <v>10693.199999999999</v>
      </c>
      <c r="Z47" s="100">
        <v>10</v>
      </c>
      <c r="AA47" s="100">
        <v>15276</v>
      </c>
      <c r="AB47" s="100">
        <v>9</v>
      </c>
      <c r="AC47" s="100">
        <v>13748.4</v>
      </c>
      <c r="AD47" s="100">
        <v>17</v>
      </c>
      <c r="AE47" s="100">
        <v>25969.199999999997</v>
      </c>
      <c r="AF47" s="100">
        <v>14</v>
      </c>
      <c r="AG47" s="100">
        <v>21386.399999999998</v>
      </c>
      <c r="AH47" s="100">
        <v>18</v>
      </c>
      <c r="AI47" s="100">
        <v>27496.799999999999</v>
      </c>
      <c r="AJ47" s="100">
        <v>16</v>
      </c>
      <c r="AK47" s="100">
        <v>24441.599999999999</v>
      </c>
      <c r="AL47" s="100">
        <v>7</v>
      </c>
      <c r="AM47" s="100">
        <v>10693.199999999999</v>
      </c>
      <c r="AN47" s="100">
        <v>8</v>
      </c>
      <c r="AO47" s="100">
        <v>12220.8</v>
      </c>
      <c r="AP47" s="100">
        <v>12</v>
      </c>
      <c r="AQ47" s="100">
        <v>18331.199999999997</v>
      </c>
      <c r="AR47" s="100">
        <v>26</v>
      </c>
      <c r="AS47" s="100">
        <v>39717.599999999999</v>
      </c>
      <c r="AT47" s="100">
        <v>18</v>
      </c>
      <c r="AU47" s="100">
        <v>27496.799999999999</v>
      </c>
      <c r="AV47" s="100">
        <v>14</v>
      </c>
      <c r="AW47" s="100">
        <v>21386.399999999998</v>
      </c>
      <c r="AX47" s="100">
        <v>14</v>
      </c>
      <c r="AY47" s="100">
        <v>21386.399999999998</v>
      </c>
      <c r="AZ47" s="100">
        <v>17</v>
      </c>
      <c r="BA47" s="100">
        <v>25969.199999999997</v>
      </c>
      <c r="BB47" s="100">
        <v>18</v>
      </c>
      <c r="BC47" s="100">
        <v>27496.799999999999</v>
      </c>
      <c r="BD47" s="100">
        <v>17</v>
      </c>
      <c r="BE47" s="100">
        <v>25969.199999999997</v>
      </c>
      <c r="BF47" s="100">
        <v>19</v>
      </c>
      <c r="BG47" s="100">
        <v>29024.399999999998</v>
      </c>
      <c r="BH47" s="100">
        <v>8</v>
      </c>
      <c r="BI47" s="100">
        <v>12220.8</v>
      </c>
      <c r="BJ47" s="100">
        <v>8</v>
      </c>
      <c r="BK47" s="100">
        <v>12220.8</v>
      </c>
      <c r="BL47" s="100">
        <v>10</v>
      </c>
      <c r="BM47" s="100">
        <v>15276</v>
      </c>
      <c r="BN47" s="100">
        <v>9</v>
      </c>
      <c r="BO47" s="100">
        <v>13748.4</v>
      </c>
      <c r="BP47" s="100">
        <v>53</v>
      </c>
      <c r="BQ47" s="100">
        <v>80962.799999999988</v>
      </c>
      <c r="BR47" s="100">
        <v>34</v>
      </c>
      <c r="BS47" s="100">
        <v>51938.399999999994</v>
      </c>
      <c r="BT47" s="100">
        <v>49</v>
      </c>
      <c r="BU47" s="100">
        <v>74852.399999999994</v>
      </c>
      <c r="BV47" s="100">
        <v>51</v>
      </c>
      <c r="BW47" s="100">
        <v>77907.599999999991</v>
      </c>
      <c r="BX47" s="100">
        <v>19</v>
      </c>
      <c r="BY47" s="100">
        <v>29024.399999999998</v>
      </c>
      <c r="BZ47" s="100">
        <v>18</v>
      </c>
      <c r="CA47" s="100">
        <v>27496.799999999999</v>
      </c>
      <c r="CB47" s="100">
        <v>22</v>
      </c>
      <c r="CC47" s="100">
        <v>33607.199999999997</v>
      </c>
      <c r="CD47" s="100">
        <v>11</v>
      </c>
      <c r="CE47" s="100">
        <v>16803.599999999999</v>
      </c>
      <c r="CF47" s="100">
        <v>6</v>
      </c>
      <c r="CG47" s="100">
        <v>9165.5999999999985</v>
      </c>
      <c r="CH47" s="100">
        <v>6</v>
      </c>
      <c r="CI47" s="100">
        <v>9165.5999999999985</v>
      </c>
      <c r="CJ47" s="100">
        <v>8</v>
      </c>
      <c r="CK47" s="100">
        <v>12220.8</v>
      </c>
      <c r="CL47" s="100">
        <v>8</v>
      </c>
      <c r="CM47" s="100">
        <v>12220.8</v>
      </c>
      <c r="CN47" s="100">
        <v>32</v>
      </c>
      <c r="CO47" s="100">
        <v>48883.199999999997</v>
      </c>
      <c r="CP47" s="100">
        <v>31</v>
      </c>
      <c r="CQ47" s="100">
        <v>47355.6</v>
      </c>
      <c r="CR47" s="100">
        <v>16</v>
      </c>
      <c r="CS47" s="100">
        <v>24441.599999999999</v>
      </c>
      <c r="CT47" s="100">
        <v>16</v>
      </c>
      <c r="CU47" s="100">
        <v>24441.599999999999</v>
      </c>
    </row>
    <row r="48" spans="2:99">
      <c r="C48" s="99" t="s">
        <v>214</v>
      </c>
      <c r="D48" s="100">
        <v>52</v>
      </c>
      <c r="E48" s="100">
        <v>45115.200000000004</v>
      </c>
      <c r="F48" s="100">
        <v>36</v>
      </c>
      <c r="G48" s="100">
        <v>31233.600000000002</v>
      </c>
      <c r="H48" s="100">
        <v>40</v>
      </c>
      <c r="I48" s="100">
        <v>34704</v>
      </c>
      <c r="J48" s="100">
        <v>46</v>
      </c>
      <c r="K48" s="100">
        <v>39909.599999999999</v>
      </c>
      <c r="L48" s="100">
        <v>30</v>
      </c>
      <c r="M48" s="100">
        <v>26028</v>
      </c>
      <c r="N48" s="100">
        <v>37</v>
      </c>
      <c r="O48" s="100">
        <v>32101.200000000001</v>
      </c>
      <c r="P48" s="100">
        <v>30</v>
      </c>
      <c r="Q48" s="100">
        <v>26028</v>
      </c>
      <c r="R48" s="100">
        <v>34</v>
      </c>
      <c r="S48" s="100">
        <v>29498.400000000001</v>
      </c>
      <c r="T48" s="100">
        <v>7</v>
      </c>
      <c r="U48" s="100">
        <v>6073.2</v>
      </c>
      <c r="V48" s="100">
        <v>12</v>
      </c>
      <c r="W48" s="100">
        <v>10411.200000000001</v>
      </c>
      <c r="X48" s="100">
        <v>6</v>
      </c>
      <c r="Y48" s="100">
        <v>5205.6000000000004</v>
      </c>
      <c r="Z48" s="100">
        <v>11</v>
      </c>
      <c r="AA48" s="100">
        <v>9543.6</v>
      </c>
      <c r="AB48" s="100">
        <v>11</v>
      </c>
      <c r="AC48" s="100">
        <v>9543.6</v>
      </c>
      <c r="AD48" s="100">
        <v>16</v>
      </c>
      <c r="AE48" s="100">
        <v>13881.6</v>
      </c>
      <c r="AF48" s="100">
        <v>13</v>
      </c>
      <c r="AG48" s="100">
        <v>11278.800000000001</v>
      </c>
      <c r="AH48" s="100">
        <v>17</v>
      </c>
      <c r="AI48" s="100">
        <v>14749.2</v>
      </c>
      <c r="AJ48" s="100">
        <v>16</v>
      </c>
      <c r="AK48" s="100">
        <v>13881.6</v>
      </c>
      <c r="AL48" s="100">
        <v>9</v>
      </c>
      <c r="AM48" s="100">
        <v>7808.4000000000005</v>
      </c>
      <c r="AN48" s="100">
        <v>8</v>
      </c>
      <c r="AO48" s="100">
        <v>6940.8</v>
      </c>
      <c r="AP48" s="100">
        <v>13</v>
      </c>
      <c r="AQ48" s="100">
        <v>11278.800000000001</v>
      </c>
      <c r="AR48" s="100">
        <v>28</v>
      </c>
      <c r="AS48" s="100">
        <v>24292.799999999999</v>
      </c>
      <c r="AT48" s="100">
        <v>17</v>
      </c>
      <c r="AU48" s="100">
        <v>14749.2</v>
      </c>
      <c r="AV48" s="100">
        <v>18</v>
      </c>
      <c r="AW48" s="100">
        <v>15616.800000000001</v>
      </c>
      <c r="AX48" s="100">
        <v>17</v>
      </c>
      <c r="AY48" s="100">
        <v>14749.2</v>
      </c>
      <c r="AZ48" s="100">
        <v>18</v>
      </c>
      <c r="BA48" s="100">
        <v>15616.800000000001</v>
      </c>
      <c r="BB48" s="100">
        <v>18</v>
      </c>
      <c r="BC48" s="100">
        <v>15616.800000000001</v>
      </c>
      <c r="BD48" s="100">
        <v>18</v>
      </c>
      <c r="BE48" s="100">
        <v>15616.800000000001</v>
      </c>
      <c r="BF48" s="100">
        <v>19</v>
      </c>
      <c r="BG48" s="100">
        <v>16484.400000000001</v>
      </c>
      <c r="BH48" s="100">
        <v>7</v>
      </c>
      <c r="BI48" s="100">
        <v>6073.2</v>
      </c>
      <c r="BJ48" s="100">
        <v>7</v>
      </c>
      <c r="BK48" s="100">
        <v>6073.2</v>
      </c>
      <c r="BL48" s="100">
        <v>9</v>
      </c>
      <c r="BM48" s="100">
        <v>7808.4000000000005</v>
      </c>
      <c r="BN48" s="100">
        <v>9</v>
      </c>
      <c r="BO48" s="100">
        <v>7808.4000000000005</v>
      </c>
      <c r="BP48" s="100">
        <v>52</v>
      </c>
      <c r="BQ48" s="100">
        <v>45115.200000000004</v>
      </c>
      <c r="BR48" s="100">
        <v>35</v>
      </c>
      <c r="BS48" s="100">
        <v>30366</v>
      </c>
      <c r="BT48" s="100">
        <v>53</v>
      </c>
      <c r="BU48" s="100">
        <v>45982.8</v>
      </c>
      <c r="BV48" s="100">
        <v>52</v>
      </c>
      <c r="BW48" s="100">
        <v>45115.200000000004</v>
      </c>
      <c r="BX48" s="100">
        <v>19</v>
      </c>
      <c r="BY48" s="100">
        <v>16484.400000000001</v>
      </c>
      <c r="BZ48" s="100">
        <v>18</v>
      </c>
      <c r="CA48" s="100">
        <v>15616.800000000001</v>
      </c>
      <c r="CB48" s="100">
        <v>23</v>
      </c>
      <c r="CC48" s="100">
        <v>19954.8</v>
      </c>
      <c r="CD48" s="100">
        <v>12</v>
      </c>
      <c r="CE48" s="100">
        <v>10411.200000000001</v>
      </c>
      <c r="CF48" s="100">
        <v>6</v>
      </c>
      <c r="CG48" s="100">
        <v>5205.6000000000004</v>
      </c>
      <c r="CH48" s="100">
        <v>6</v>
      </c>
      <c r="CI48" s="100">
        <v>5205.6000000000004</v>
      </c>
      <c r="CJ48" s="100">
        <v>9</v>
      </c>
      <c r="CK48" s="100">
        <v>7808.4000000000005</v>
      </c>
      <c r="CL48" s="100">
        <v>8</v>
      </c>
      <c r="CM48" s="100">
        <v>6940.8</v>
      </c>
      <c r="CN48" s="100">
        <v>32</v>
      </c>
      <c r="CO48" s="100">
        <v>27763.200000000001</v>
      </c>
      <c r="CP48" s="100">
        <v>28</v>
      </c>
      <c r="CQ48" s="100">
        <v>24292.799999999999</v>
      </c>
      <c r="CR48" s="100">
        <v>20</v>
      </c>
      <c r="CS48" s="100">
        <v>17352</v>
      </c>
      <c r="CT48" s="100">
        <v>18</v>
      </c>
      <c r="CU48" s="100">
        <v>15616.800000000001</v>
      </c>
    </row>
    <row r="49" spans="2:99">
      <c r="B49" s="99" t="s">
        <v>129</v>
      </c>
      <c r="C49" s="99" t="s">
        <v>215</v>
      </c>
      <c r="D49" s="100">
        <v>1.9807434658706593</v>
      </c>
      <c r="E49" s="100">
        <v>1951.4284625757734</v>
      </c>
      <c r="F49" s="100">
        <v>4.8474455700239067</v>
      </c>
      <c r="G49" s="100">
        <v>4775.7033755875527</v>
      </c>
      <c r="H49" s="100">
        <v>8.1931557044846901</v>
      </c>
      <c r="I49" s="100">
        <v>8071.8970000583158</v>
      </c>
      <c r="J49" s="100">
        <v>5.6273726385255269</v>
      </c>
      <c r="K49" s="100">
        <v>5544.0875234753485</v>
      </c>
      <c r="L49" s="100">
        <v>21.767025556298467</v>
      </c>
      <c r="M49" s="100">
        <v>21444.87357806525</v>
      </c>
      <c r="N49" s="100">
        <v>18.323983980369231</v>
      </c>
      <c r="O49" s="100">
        <v>18052.789017459767</v>
      </c>
      <c r="P49" s="100">
        <v>21.201166063617471</v>
      </c>
      <c r="Q49" s="100">
        <v>20887.388805875929</v>
      </c>
      <c r="R49" s="100">
        <v>24</v>
      </c>
      <c r="S49" s="100">
        <v>23644.799999999999</v>
      </c>
      <c r="T49" s="100">
        <v>2.2975449974359106</v>
      </c>
      <c r="U49" s="100">
        <v>2263.5413314738589</v>
      </c>
      <c r="V49" s="100">
        <v>3.4301450314647379</v>
      </c>
      <c r="W49" s="100">
        <v>3379.3788849990597</v>
      </c>
      <c r="X49" s="100">
        <v>2.188581936310515</v>
      </c>
      <c r="Y49" s="100">
        <v>2156.1909236531192</v>
      </c>
      <c r="Z49" s="100">
        <v>1.5781382176512988</v>
      </c>
      <c r="AA49" s="100">
        <v>1554.7817720300595</v>
      </c>
      <c r="AB49" s="100">
        <v>9.9127583718457402</v>
      </c>
      <c r="AC49" s="100">
        <v>9766.0495479424226</v>
      </c>
      <c r="AD49" s="100">
        <v>9.8552729338340939</v>
      </c>
      <c r="AE49" s="100">
        <v>9709.4148944133485</v>
      </c>
      <c r="AF49" s="100">
        <v>6.3015181470051731</v>
      </c>
      <c r="AG49" s="100">
        <v>6208.2556784294957</v>
      </c>
      <c r="AH49" s="100">
        <v>13.147051709608959</v>
      </c>
      <c r="AI49" s="100">
        <v>12952.475344306746</v>
      </c>
      <c r="AJ49" s="100">
        <v>11.92541246378107</v>
      </c>
      <c r="AK49" s="100">
        <v>11748.916359317109</v>
      </c>
      <c r="AL49" s="100">
        <v>12.927391552170056</v>
      </c>
      <c r="AM49" s="100">
        <v>12736.066157197938</v>
      </c>
      <c r="AN49" s="100">
        <v>10.856793220438231</v>
      </c>
      <c r="AO49" s="100">
        <v>10696.112680775745</v>
      </c>
      <c r="AP49" s="100">
        <v>9.9760000502913417</v>
      </c>
      <c r="AQ49" s="100">
        <v>9828.3552495470285</v>
      </c>
      <c r="AR49" s="100">
        <v>3.0313145136341362</v>
      </c>
      <c r="AS49" s="100">
        <v>2986.4510588323506</v>
      </c>
      <c r="AT49" s="100">
        <v>2.7710493878567068</v>
      </c>
      <c r="AU49" s="100">
        <v>2730.0378569164272</v>
      </c>
      <c r="AV49" s="100">
        <v>3.2066588220860961</v>
      </c>
      <c r="AW49" s="100">
        <v>3159.2002715192216</v>
      </c>
      <c r="AX49" s="100">
        <v>3.702516806434303</v>
      </c>
      <c r="AY49" s="100">
        <v>3647.7195576990753</v>
      </c>
      <c r="AZ49" s="100">
        <v>4.7556256511680779</v>
      </c>
      <c r="BA49" s="100">
        <v>4685.24239153079</v>
      </c>
      <c r="BB49" s="100">
        <v>14.538881390886267</v>
      </c>
      <c r="BC49" s="100">
        <v>14323.70594630115</v>
      </c>
      <c r="BD49" s="100">
        <v>6.6208017853854733</v>
      </c>
      <c r="BE49" s="100">
        <v>6522.8139189617677</v>
      </c>
      <c r="BF49" s="100">
        <v>7.0439092512549708</v>
      </c>
      <c r="BG49" s="100">
        <v>6939.6593943363969</v>
      </c>
      <c r="BH49" s="100">
        <v>4.7137031683886494</v>
      </c>
      <c r="BI49" s="100">
        <v>4643.9403614964967</v>
      </c>
      <c r="BJ49" s="100">
        <v>4.3970142549166038</v>
      </c>
      <c r="BK49" s="100">
        <v>4331.9384439438381</v>
      </c>
      <c r="BL49" s="100">
        <v>4.2675112541694071</v>
      </c>
      <c r="BM49" s="100">
        <v>4204.3520876077</v>
      </c>
      <c r="BN49" s="100">
        <v>2.876764272003296</v>
      </c>
      <c r="BO49" s="100">
        <v>2834.1881607776472</v>
      </c>
      <c r="BP49" s="100">
        <v>2.3398716024923369</v>
      </c>
      <c r="BQ49" s="100">
        <v>2305.24150277545</v>
      </c>
      <c r="BR49" s="100">
        <v>2.6244129110499386</v>
      </c>
      <c r="BS49" s="100">
        <v>2585.5715999663994</v>
      </c>
      <c r="BT49" s="100">
        <v>2.091692744926017</v>
      </c>
      <c r="BU49" s="100">
        <v>2060.7356923011116</v>
      </c>
      <c r="BV49" s="100">
        <v>3.3135969738256579</v>
      </c>
      <c r="BW49" s="100">
        <v>3264.5557386130381</v>
      </c>
      <c r="BX49" s="100">
        <v>6.1654436636666956</v>
      </c>
      <c r="BY49" s="100">
        <v>6074.195097444428</v>
      </c>
      <c r="BZ49" s="100">
        <v>9.1635274337894739</v>
      </c>
      <c r="CA49" s="100">
        <v>9027.9072277693886</v>
      </c>
      <c r="CB49" s="100">
        <v>13.564312140666349</v>
      </c>
      <c r="CC49" s="100">
        <v>13363.560320984487</v>
      </c>
      <c r="CD49" s="100">
        <v>10.725517025515687</v>
      </c>
      <c r="CE49" s="100">
        <v>10566.779373538055</v>
      </c>
      <c r="CF49" s="100">
        <v>25.554014283779246</v>
      </c>
      <c r="CG49" s="100">
        <v>25175.814872379313</v>
      </c>
      <c r="CH49" s="100">
        <v>24.625114985873218</v>
      </c>
      <c r="CI49" s="100">
        <v>24260.663284082293</v>
      </c>
      <c r="CJ49" s="100">
        <v>21.919310688423352</v>
      </c>
      <c r="CK49" s="100">
        <v>21594.904890234684</v>
      </c>
      <c r="CL49" s="100">
        <v>33.64476586552383</v>
      </c>
      <c r="CM49" s="100">
        <v>33146.823330714076</v>
      </c>
      <c r="CN49" s="100">
        <v>3.7052877588940318</v>
      </c>
      <c r="CO49" s="100">
        <v>3650.4495000623997</v>
      </c>
      <c r="CP49" s="100">
        <v>3.4191870720326767</v>
      </c>
      <c r="CQ49" s="100">
        <v>3368.5831033665927</v>
      </c>
      <c r="CR49" s="100">
        <v>2.6104162489414469</v>
      </c>
      <c r="CS49" s="100">
        <v>2571.7820884571133</v>
      </c>
      <c r="CT49" s="100">
        <v>1.6029188613221677</v>
      </c>
      <c r="CU49" s="100">
        <v>1579.1956621745994</v>
      </c>
    </row>
    <row r="50" spans="2:99">
      <c r="C50" s="99" t="s">
        <v>216</v>
      </c>
      <c r="D50" s="100">
        <v>16</v>
      </c>
      <c r="E50" s="100">
        <v>4512</v>
      </c>
      <c r="F50" s="100">
        <v>13</v>
      </c>
      <c r="G50" s="100">
        <v>3666</v>
      </c>
      <c r="H50" s="100">
        <v>22</v>
      </c>
      <c r="I50" s="100">
        <v>6204</v>
      </c>
      <c r="J50" s="100">
        <v>12</v>
      </c>
      <c r="K50" s="100">
        <v>3384</v>
      </c>
      <c r="L50" s="100">
        <v>29</v>
      </c>
      <c r="M50" s="100">
        <v>8178</v>
      </c>
      <c r="N50" s="100">
        <v>25</v>
      </c>
      <c r="O50" s="100">
        <v>7050</v>
      </c>
      <c r="P50" s="100">
        <v>34</v>
      </c>
      <c r="Q50" s="100">
        <v>9588</v>
      </c>
      <c r="R50" s="100">
        <v>25</v>
      </c>
      <c r="S50" s="100">
        <v>7050</v>
      </c>
      <c r="T50" s="100">
        <v>5</v>
      </c>
      <c r="U50" s="100">
        <v>1410</v>
      </c>
      <c r="V50" s="100">
        <v>8</v>
      </c>
      <c r="W50" s="100">
        <v>2256</v>
      </c>
      <c r="X50" s="100">
        <v>7</v>
      </c>
      <c r="Y50" s="100">
        <v>1974</v>
      </c>
      <c r="Z50" s="100">
        <v>5</v>
      </c>
      <c r="AA50" s="100">
        <v>1410</v>
      </c>
      <c r="AB50" s="100">
        <v>74</v>
      </c>
      <c r="AC50" s="100">
        <v>20868</v>
      </c>
      <c r="AD50" s="100">
        <v>51</v>
      </c>
      <c r="AE50" s="100">
        <v>14382</v>
      </c>
      <c r="AF50" s="100">
        <v>42</v>
      </c>
      <c r="AG50" s="100">
        <v>11844</v>
      </c>
      <c r="AH50" s="100">
        <v>67</v>
      </c>
      <c r="AI50" s="100">
        <v>18894</v>
      </c>
      <c r="AJ50" s="100">
        <v>41</v>
      </c>
      <c r="AK50" s="100">
        <v>11562</v>
      </c>
      <c r="AL50" s="100">
        <v>45</v>
      </c>
      <c r="AM50" s="100">
        <v>12690</v>
      </c>
      <c r="AN50" s="100">
        <v>53</v>
      </c>
      <c r="AO50" s="100">
        <v>14946</v>
      </c>
      <c r="AP50" s="100">
        <v>36</v>
      </c>
      <c r="AQ50" s="100">
        <v>10152</v>
      </c>
      <c r="AR50" s="100">
        <v>8</v>
      </c>
      <c r="AS50" s="100">
        <v>2256</v>
      </c>
      <c r="AT50" s="100">
        <v>8</v>
      </c>
      <c r="AU50" s="100">
        <v>2256</v>
      </c>
      <c r="AV50" s="100">
        <v>7</v>
      </c>
      <c r="AW50" s="100">
        <v>1974</v>
      </c>
      <c r="AX50" s="100">
        <v>9</v>
      </c>
      <c r="AY50" s="100">
        <v>2538</v>
      </c>
      <c r="AZ50" s="100">
        <v>23</v>
      </c>
      <c r="BA50" s="100">
        <v>6486</v>
      </c>
      <c r="BB50" s="100">
        <v>37</v>
      </c>
      <c r="BC50" s="100">
        <v>10434</v>
      </c>
      <c r="BD50" s="100">
        <v>24</v>
      </c>
      <c r="BE50" s="100">
        <v>6768</v>
      </c>
      <c r="BF50" s="100">
        <v>28</v>
      </c>
      <c r="BG50" s="100">
        <v>7896</v>
      </c>
      <c r="BH50" s="100">
        <v>11</v>
      </c>
      <c r="BI50" s="100">
        <v>3102</v>
      </c>
      <c r="BJ50" s="100">
        <v>13</v>
      </c>
      <c r="BK50" s="100">
        <v>3666</v>
      </c>
      <c r="BL50" s="100">
        <v>16</v>
      </c>
      <c r="BM50" s="100">
        <v>4512</v>
      </c>
      <c r="BN50" s="100">
        <v>11</v>
      </c>
      <c r="BO50" s="100">
        <v>3102</v>
      </c>
      <c r="BP50" s="100">
        <v>6</v>
      </c>
      <c r="BQ50" s="100">
        <v>1692</v>
      </c>
      <c r="BR50" s="100">
        <v>6</v>
      </c>
      <c r="BS50" s="100">
        <v>1692</v>
      </c>
      <c r="BT50" s="100">
        <v>5</v>
      </c>
      <c r="BU50" s="100">
        <v>1410</v>
      </c>
      <c r="BV50" s="100">
        <v>7</v>
      </c>
      <c r="BW50" s="100">
        <v>1974</v>
      </c>
      <c r="BX50" s="100">
        <v>12</v>
      </c>
      <c r="BY50" s="100">
        <v>3384</v>
      </c>
      <c r="BZ50" s="100">
        <v>18</v>
      </c>
      <c r="CA50" s="100">
        <v>5076</v>
      </c>
      <c r="CB50" s="100">
        <v>18</v>
      </c>
      <c r="CC50" s="100">
        <v>5076</v>
      </c>
      <c r="CD50" s="100">
        <v>17</v>
      </c>
      <c r="CE50" s="100">
        <v>4794</v>
      </c>
      <c r="CF50" s="100">
        <v>61</v>
      </c>
      <c r="CG50" s="100">
        <v>17202</v>
      </c>
      <c r="CH50" s="100">
        <v>56</v>
      </c>
      <c r="CI50" s="100">
        <v>15792</v>
      </c>
      <c r="CJ50" s="100">
        <v>47</v>
      </c>
      <c r="CK50" s="100">
        <v>13254</v>
      </c>
      <c r="CL50" s="100">
        <v>66</v>
      </c>
      <c r="CM50" s="100">
        <v>18612</v>
      </c>
      <c r="CN50" s="100">
        <v>9</v>
      </c>
      <c r="CO50" s="100">
        <v>2538</v>
      </c>
      <c r="CP50" s="100">
        <v>9</v>
      </c>
      <c r="CQ50" s="100">
        <v>2538</v>
      </c>
      <c r="CR50" s="100">
        <v>9</v>
      </c>
      <c r="CS50" s="100">
        <v>2538</v>
      </c>
      <c r="CT50" s="100">
        <v>7</v>
      </c>
      <c r="CU50" s="100">
        <v>1974</v>
      </c>
    </row>
    <row r="51" spans="2:99">
      <c r="C51" s="99" t="s">
        <v>217</v>
      </c>
      <c r="D51" s="100">
        <v>15</v>
      </c>
      <c r="E51" s="100">
        <v>12816</v>
      </c>
      <c r="F51" s="100">
        <v>12</v>
      </c>
      <c r="G51" s="100">
        <v>10252.799999999999</v>
      </c>
      <c r="H51" s="100">
        <v>19</v>
      </c>
      <c r="I51" s="100">
        <v>16233.6</v>
      </c>
      <c r="J51" s="100">
        <v>13</v>
      </c>
      <c r="K51" s="100">
        <v>11107.199999999999</v>
      </c>
      <c r="L51" s="100">
        <v>23</v>
      </c>
      <c r="M51" s="100">
        <v>19651.2</v>
      </c>
      <c r="N51" s="100">
        <v>25</v>
      </c>
      <c r="O51" s="100">
        <v>21360</v>
      </c>
      <c r="P51" s="100">
        <v>31</v>
      </c>
      <c r="Q51" s="100">
        <v>26486.399999999998</v>
      </c>
      <c r="R51" s="100">
        <v>24</v>
      </c>
      <c r="S51" s="100">
        <v>20505.599999999999</v>
      </c>
      <c r="T51" s="100">
        <v>5</v>
      </c>
      <c r="U51" s="100">
        <v>4272</v>
      </c>
      <c r="V51" s="100">
        <v>7</v>
      </c>
      <c r="W51" s="100">
        <v>5980.8</v>
      </c>
      <c r="X51" s="100">
        <v>7</v>
      </c>
      <c r="Y51" s="100">
        <v>5980.8</v>
      </c>
      <c r="Z51" s="100">
        <v>6</v>
      </c>
      <c r="AA51" s="100">
        <v>5126.3999999999996</v>
      </c>
      <c r="AB51" s="100">
        <v>68</v>
      </c>
      <c r="AC51" s="100">
        <v>58099.199999999997</v>
      </c>
      <c r="AD51" s="100">
        <v>43</v>
      </c>
      <c r="AE51" s="100">
        <v>36739.199999999997</v>
      </c>
      <c r="AF51" s="100">
        <v>41</v>
      </c>
      <c r="AG51" s="100">
        <v>35030.400000000001</v>
      </c>
      <c r="AH51" s="100">
        <v>56</v>
      </c>
      <c r="AI51" s="100">
        <v>47846.400000000001</v>
      </c>
      <c r="AJ51" s="100">
        <v>33</v>
      </c>
      <c r="AK51" s="100">
        <v>28195.200000000001</v>
      </c>
      <c r="AL51" s="100">
        <v>37</v>
      </c>
      <c r="AM51" s="100">
        <v>31612.799999999999</v>
      </c>
      <c r="AN51" s="100">
        <v>41</v>
      </c>
      <c r="AO51" s="100">
        <v>35030.400000000001</v>
      </c>
      <c r="AP51" s="100">
        <v>33</v>
      </c>
      <c r="AQ51" s="100">
        <v>28195.200000000001</v>
      </c>
      <c r="AR51" s="100">
        <v>7</v>
      </c>
      <c r="AS51" s="100">
        <v>5980.8</v>
      </c>
      <c r="AT51" s="100">
        <v>6</v>
      </c>
      <c r="AU51" s="100">
        <v>5126.3999999999996</v>
      </c>
      <c r="AV51" s="100">
        <v>7</v>
      </c>
      <c r="AW51" s="100">
        <v>5980.8</v>
      </c>
      <c r="AX51" s="100">
        <v>8</v>
      </c>
      <c r="AY51" s="100">
        <v>6835.2</v>
      </c>
      <c r="AZ51" s="100">
        <v>20</v>
      </c>
      <c r="BA51" s="100">
        <v>17088</v>
      </c>
      <c r="BB51" s="100">
        <v>37</v>
      </c>
      <c r="BC51" s="100">
        <v>31612.799999999999</v>
      </c>
      <c r="BD51" s="100">
        <v>22</v>
      </c>
      <c r="BE51" s="100">
        <v>18796.8</v>
      </c>
      <c r="BF51" s="100">
        <v>26</v>
      </c>
      <c r="BG51" s="100">
        <v>22214.399999999998</v>
      </c>
      <c r="BH51" s="100">
        <v>11</v>
      </c>
      <c r="BI51" s="100">
        <v>9398.4</v>
      </c>
      <c r="BJ51" s="100">
        <v>11</v>
      </c>
      <c r="BK51" s="100">
        <v>9398.4</v>
      </c>
      <c r="BL51" s="100">
        <v>14</v>
      </c>
      <c r="BM51" s="100">
        <v>11961.6</v>
      </c>
      <c r="BN51" s="100">
        <v>9</v>
      </c>
      <c r="BO51" s="100">
        <v>7689.5999999999995</v>
      </c>
      <c r="BP51" s="100">
        <v>5</v>
      </c>
      <c r="BQ51" s="100">
        <v>4272</v>
      </c>
      <c r="BR51" s="100">
        <v>6</v>
      </c>
      <c r="BS51" s="100">
        <v>5126.3999999999996</v>
      </c>
      <c r="BT51" s="100">
        <v>5</v>
      </c>
      <c r="BU51" s="100">
        <v>4272</v>
      </c>
      <c r="BV51" s="100">
        <v>7</v>
      </c>
      <c r="BW51" s="100">
        <v>5980.8</v>
      </c>
      <c r="BX51" s="100">
        <v>13</v>
      </c>
      <c r="BY51" s="100">
        <v>11107.199999999999</v>
      </c>
      <c r="BZ51" s="100">
        <v>17</v>
      </c>
      <c r="CA51" s="100">
        <v>14524.8</v>
      </c>
      <c r="CB51" s="100">
        <v>18</v>
      </c>
      <c r="CC51" s="100">
        <v>15379.199999999999</v>
      </c>
      <c r="CD51" s="100">
        <v>16</v>
      </c>
      <c r="CE51" s="100">
        <v>13670.4</v>
      </c>
      <c r="CF51" s="100">
        <v>59</v>
      </c>
      <c r="CG51" s="100">
        <v>50409.599999999999</v>
      </c>
      <c r="CH51" s="100">
        <v>50</v>
      </c>
      <c r="CI51" s="100">
        <v>42720</v>
      </c>
      <c r="CJ51" s="100">
        <v>40</v>
      </c>
      <c r="CK51" s="100">
        <v>34176</v>
      </c>
      <c r="CL51" s="100">
        <v>60</v>
      </c>
      <c r="CM51" s="100">
        <v>51264</v>
      </c>
      <c r="CN51" s="100">
        <v>8</v>
      </c>
      <c r="CO51" s="100">
        <v>6835.2</v>
      </c>
      <c r="CP51" s="100">
        <v>9</v>
      </c>
      <c r="CQ51" s="100">
        <v>7689.5999999999995</v>
      </c>
      <c r="CR51" s="100">
        <v>8</v>
      </c>
      <c r="CS51" s="100">
        <v>6835.2</v>
      </c>
      <c r="CT51" s="100">
        <v>7</v>
      </c>
      <c r="CU51" s="100">
        <v>5980.8</v>
      </c>
    </row>
    <row r="52" spans="2:99">
      <c r="C52" s="99" t="s">
        <v>218</v>
      </c>
      <c r="D52" s="100">
        <v>17</v>
      </c>
      <c r="E52" s="100">
        <v>9180</v>
      </c>
      <c r="F52" s="100">
        <v>12</v>
      </c>
      <c r="G52" s="100">
        <v>6480</v>
      </c>
      <c r="H52" s="100">
        <v>23</v>
      </c>
      <c r="I52" s="100">
        <v>12420</v>
      </c>
      <c r="J52" s="100">
        <v>14</v>
      </c>
      <c r="K52" s="100">
        <v>7560</v>
      </c>
      <c r="L52" s="100">
        <v>28</v>
      </c>
      <c r="M52" s="100">
        <v>15120</v>
      </c>
      <c r="N52" s="100">
        <v>24</v>
      </c>
      <c r="O52" s="100">
        <v>12960</v>
      </c>
      <c r="P52" s="100">
        <v>33</v>
      </c>
      <c r="Q52" s="100">
        <v>17820</v>
      </c>
      <c r="R52" s="100">
        <v>24</v>
      </c>
      <c r="S52" s="100">
        <v>12960</v>
      </c>
      <c r="T52" s="100">
        <v>6</v>
      </c>
      <c r="U52" s="100">
        <v>3240</v>
      </c>
      <c r="V52" s="100">
        <v>8</v>
      </c>
      <c r="W52" s="100">
        <v>4320</v>
      </c>
      <c r="X52" s="100">
        <v>7</v>
      </c>
      <c r="Y52" s="100">
        <v>3780</v>
      </c>
      <c r="Z52" s="100">
        <v>5</v>
      </c>
      <c r="AA52" s="100">
        <v>2700</v>
      </c>
      <c r="AB52" s="100">
        <v>70</v>
      </c>
      <c r="AC52" s="100">
        <v>37800</v>
      </c>
      <c r="AD52" s="100">
        <v>45</v>
      </c>
      <c r="AE52" s="100">
        <v>24300</v>
      </c>
      <c r="AF52" s="100">
        <v>38</v>
      </c>
      <c r="AG52" s="100">
        <v>20520</v>
      </c>
      <c r="AH52" s="100">
        <v>54</v>
      </c>
      <c r="AI52" s="100">
        <v>29160</v>
      </c>
      <c r="AJ52" s="100">
        <v>38</v>
      </c>
      <c r="AK52" s="100">
        <v>20520</v>
      </c>
      <c r="AL52" s="100">
        <v>39</v>
      </c>
      <c r="AM52" s="100">
        <v>21060</v>
      </c>
      <c r="AN52" s="100">
        <v>46</v>
      </c>
      <c r="AO52" s="100">
        <v>24840</v>
      </c>
      <c r="AP52" s="100">
        <v>38</v>
      </c>
      <c r="AQ52" s="100">
        <v>20520</v>
      </c>
      <c r="AR52" s="100">
        <v>7</v>
      </c>
      <c r="AS52" s="100">
        <v>3780</v>
      </c>
      <c r="AT52" s="100">
        <v>8</v>
      </c>
      <c r="AU52" s="100">
        <v>4320</v>
      </c>
      <c r="AV52" s="100">
        <v>6</v>
      </c>
      <c r="AW52" s="100">
        <v>3240</v>
      </c>
      <c r="AX52" s="100">
        <v>9</v>
      </c>
      <c r="AY52" s="100">
        <v>4860</v>
      </c>
      <c r="AZ52" s="100">
        <v>21</v>
      </c>
      <c r="BA52" s="100">
        <v>11340</v>
      </c>
      <c r="BB52" s="100">
        <v>38</v>
      </c>
      <c r="BC52" s="100">
        <v>20520</v>
      </c>
      <c r="BD52" s="100">
        <v>24</v>
      </c>
      <c r="BE52" s="100">
        <v>12960</v>
      </c>
      <c r="BF52" s="100">
        <v>28</v>
      </c>
      <c r="BG52" s="100">
        <v>15120</v>
      </c>
      <c r="BH52" s="100">
        <v>12</v>
      </c>
      <c r="BI52" s="100">
        <v>6480</v>
      </c>
      <c r="BJ52" s="100">
        <v>12</v>
      </c>
      <c r="BK52" s="100">
        <v>6480</v>
      </c>
      <c r="BL52" s="100">
        <v>14</v>
      </c>
      <c r="BM52" s="100">
        <v>7560</v>
      </c>
      <c r="BN52" s="100">
        <v>9</v>
      </c>
      <c r="BO52" s="100">
        <v>4860</v>
      </c>
      <c r="BP52" s="100">
        <v>5</v>
      </c>
      <c r="BQ52" s="100">
        <v>2700</v>
      </c>
      <c r="BR52" s="100">
        <v>7</v>
      </c>
      <c r="BS52" s="100">
        <v>3780</v>
      </c>
      <c r="BT52" s="100">
        <v>5</v>
      </c>
      <c r="BU52" s="100">
        <v>2700</v>
      </c>
      <c r="BV52" s="100">
        <v>7</v>
      </c>
      <c r="BW52" s="100">
        <v>3780</v>
      </c>
      <c r="BX52" s="100">
        <v>13</v>
      </c>
      <c r="BY52" s="100">
        <v>7020</v>
      </c>
      <c r="BZ52" s="100">
        <v>17</v>
      </c>
      <c r="CA52" s="100">
        <v>9180</v>
      </c>
      <c r="CB52" s="100">
        <v>18</v>
      </c>
      <c r="CC52" s="100">
        <v>9720</v>
      </c>
      <c r="CD52" s="100">
        <v>16</v>
      </c>
      <c r="CE52" s="100">
        <v>8640</v>
      </c>
      <c r="CF52" s="100">
        <v>68</v>
      </c>
      <c r="CG52" s="100">
        <v>36720</v>
      </c>
      <c r="CH52" s="100">
        <v>57</v>
      </c>
      <c r="CI52" s="100">
        <v>30780</v>
      </c>
      <c r="CJ52" s="100">
        <v>39</v>
      </c>
      <c r="CK52" s="100">
        <v>21060</v>
      </c>
      <c r="CL52" s="100">
        <v>60</v>
      </c>
      <c r="CM52" s="100">
        <v>32400</v>
      </c>
      <c r="CN52" s="100">
        <v>7</v>
      </c>
      <c r="CO52" s="100">
        <v>3780</v>
      </c>
      <c r="CP52" s="100">
        <v>8</v>
      </c>
      <c r="CQ52" s="100">
        <v>4320</v>
      </c>
      <c r="CR52" s="100">
        <v>8</v>
      </c>
      <c r="CS52" s="100">
        <v>4320</v>
      </c>
      <c r="CT52" s="100">
        <v>7</v>
      </c>
      <c r="CU52" s="100">
        <v>3780</v>
      </c>
    </row>
    <row r="53" spans="2:99">
      <c r="C53" s="99" t="s">
        <v>219</v>
      </c>
      <c r="D53" s="100">
        <v>17</v>
      </c>
      <c r="E53" s="100">
        <v>6915.6</v>
      </c>
      <c r="F53" s="100">
        <v>13</v>
      </c>
      <c r="G53" s="100">
        <v>5288.4000000000005</v>
      </c>
      <c r="H53" s="100">
        <v>23</v>
      </c>
      <c r="I53" s="100">
        <v>9356.4</v>
      </c>
      <c r="J53" s="100">
        <v>12</v>
      </c>
      <c r="K53" s="100">
        <v>4881.6000000000004</v>
      </c>
      <c r="L53" s="100">
        <v>26</v>
      </c>
      <c r="M53" s="100">
        <v>10576.800000000001</v>
      </c>
      <c r="N53" s="100">
        <v>26</v>
      </c>
      <c r="O53" s="100">
        <v>10576.800000000001</v>
      </c>
      <c r="P53" s="100">
        <v>32</v>
      </c>
      <c r="Q53" s="100">
        <v>13017.6</v>
      </c>
      <c r="R53" s="100">
        <v>26</v>
      </c>
      <c r="S53" s="100">
        <v>10576.800000000001</v>
      </c>
      <c r="T53" s="100">
        <v>5</v>
      </c>
      <c r="U53" s="100">
        <v>2034</v>
      </c>
      <c r="V53" s="100">
        <v>8</v>
      </c>
      <c r="W53" s="100">
        <v>3254.4</v>
      </c>
      <c r="X53" s="100">
        <v>7</v>
      </c>
      <c r="Y53" s="100">
        <v>2847.6</v>
      </c>
      <c r="Z53" s="100">
        <v>6</v>
      </c>
      <c r="AA53" s="100">
        <v>2440.8000000000002</v>
      </c>
      <c r="AB53" s="100">
        <v>66</v>
      </c>
      <c r="AC53" s="100">
        <v>26848.799999999999</v>
      </c>
      <c r="AD53" s="100">
        <v>47</v>
      </c>
      <c r="AE53" s="100">
        <v>19119.600000000002</v>
      </c>
      <c r="AF53" s="100">
        <v>40</v>
      </c>
      <c r="AG53" s="100">
        <v>16272</v>
      </c>
      <c r="AH53" s="100">
        <v>65</v>
      </c>
      <c r="AI53" s="100">
        <v>26442</v>
      </c>
      <c r="AJ53" s="100">
        <v>38</v>
      </c>
      <c r="AK53" s="100">
        <v>15458.4</v>
      </c>
      <c r="AL53" s="100">
        <v>46</v>
      </c>
      <c r="AM53" s="100">
        <v>18712.8</v>
      </c>
      <c r="AN53" s="100">
        <v>45</v>
      </c>
      <c r="AO53" s="100">
        <v>18306</v>
      </c>
      <c r="AP53" s="100">
        <v>40</v>
      </c>
      <c r="AQ53" s="100">
        <v>16272</v>
      </c>
      <c r="AR53" s="100">
        <v>8</v>
      </c>
      <c r="AS53" s="100">
        <v>3254.4</v>
      </c>
      <c r="AT53" s="100">
        <v>7</v>
      </c>
      <c r="AU53" s="100">
        <v>2847.6</v>
      </c>
      <c r="AV53" s="100">
        <v>7</v>
      </c>
      <c r="AW53" s="100">
        <v>2847.6</v>
      </c>
      <c r="AX53" s="100">
        <v>7</v>
      </c>
      <c r="AY53" s="100">
        <v>2847.6</v>
      </c>
      <c r="AZ53" s="100">
        <v>21</v>
      </c>
      <c r="BA53" s="100">
        <v>8542.8000000000011</v>
      </c>
      <c r="BB53" s="100">
        <v>38</v>
      </c>
      <c r="BC53" s="100">
        <v>15458.4</v>
      </c>
      <c r="BD53" s="100">
        <v>21</v>
      </c>
      <c r="BE53" s="100">
        <v>8542.8000000000011</v>
      </c>
      <c r="BF53" s="100">
        <v>25</v>
      </c>
      <c r="BG53" s="100">
        <v>10170</v>
      </c>
      <c r="BH53" s="100">
        <v>11</v>
      </c>
      <c r="BI53" s="100">
        <v>4474.8</v>
      </c>
      <c r="BJ53" s="100">
        <v>11</v>
      </c>
      <c r="BK53" s="100">
        <v>4474.8</v>
      </c>
      <c r="BL53" s="100">
        <v>13</v>
      </c>
      <c r="BM53" s="100">
        <v>5288.4000000000005</v>
      </c>
      <c r="BN53" s="100">
        <v>9</v>
      </c>
      <c r="BO53" s="100">
        <v>3661.2000000000003</v>
      </c>
      <c r="BP53" s="100">
        <v>5</v>
      </c>
      <c r="BQ53" s="100">
        <v>2034</v>
      </c>
      <c r="BR53" s="100">
        <v>6</v>
      </c>
      <c r="BS53" s="100">
        <v>2440.8000000000002</v>
      </c>
      <c r="BT53" s="100">
        <v>5</v>
      </c>
      <c r="BU53" s="100">
        <v>2034</v>
      </c>
      <c r="BV53" s="100">
        <v>6</v>
      </c>
      <c r="BW53" s="100">
        <v>2440.8000000000002</v>
      </c>
      <c r="BX53" s="100">
        <v>11</v>
      </c>
      <c r="BY53" s="100">
        <v>4474.8</v>
      </c>
      <c r="BZ53" s="100">
        <v>17</v>
      </c>
      <c r="CA53" s="100">
        <v>6915.6</v>
      </c>
      <c r="CB53" s="100">
        <v>19</v>
      </c>
      <c r="CC53" s="100">
        <v>7729.2</v>
      </c>
      <c r="CD53" s="100">
        <v>16</v>
      </c>
      <c r="CE53" s="100">
        <v>6508.8</v>
      </c>
      <c r="CF53" s="100">
        <v>63</v>
      </c>
      <c r="CG53" s="100">
        <v>25628.400000000001</v>
      </c>
      <c r="CH53" s="100">
        <v>53</v>
      </c>
      <c r="CI53" s="100">
        <v>21560.400000000001</v>
      </c>
      <c r="CJ53" s="100">
        <v>44</v>
      </c>
      <c r="CK53" s="100">
        <v>17899.2</v>
      </c>
      <c r="CL53" s="100">
        <v>64</v>
      </c>
      <c r="CM53" s="100">
        <v>26035.200000000001</v>
      </c>
      <c r="CN53" s="100">
        <v>9</v>
      </c>
      <c r="CO53" s="100">
        <v>3661.2000000000003</v>
      </c>
      <c r="CP53" s="100">
        <v>9</v>
      </c>
      <c r="CQ53" s="100">
        <v>3661.2000000000003</v>
      </c>
      <c r="CR53" s="100">
        <v>9</v>
      </c>
      <c r="CS53" s="100">
        <v>3661.2000000000003</v>
      </c>
      <c r="CT53" s="100">
        <v>7</v>
      </c>
      <c r="CU53" s="100">
        <v>2847.6</v>
      </c>
    </row>
    <row r="54" spans="2:99">
      <c r="C54" s="99" t="s">
        <v>220</v>
      </c>
      <c r="D54" s="100">
        <v>18</v>
      </c>
      <c r="E54" s="100">
        <v>6026.4000000000005</v>
      </c>
      <c r="F54" s="100">
        <v>13</v>
      </c>
      <c r="G54" s="100">
        <v>4352.4000000000005</v>
      </c>
      <c r="H54" s="100">
        <v>21</v>
      </c>
      <c r="I54" s="100">
        <v>7030.8</v>
      </c>
      <c r="J54" s="100">
        <v>13</v>
      </c>
      <c r="K54" s="100">
        <v>4352.4000000000005</v>
      </c>
      <c r="L54" s="100">
        <v>26</v>
      </c>
      <c r="M54" s="100">
        <v>8704.8000000000011</v>
      </c>
      <c r="N54" s="100">
        <v>29</v>
      </c>
      <c r="O54" s="100">
        <v>9709.2000000000007</v>
      </c>
      <c r="P54" s="100">
        <v>30</v>
      </c>
      <c r="Q54" s="100">
        <v>10044</v>
      </c>
      <c r="R54" s="100">
        <v>25</v>
      </c>
      <c r="S54" s="100">
        <v>8370</v>
      </c>
      <c r="T54" s="100">
        <v>6</v>
      </c>
      <c r="U54" s="100">
        <v>2008.8000000000002</v>
      </c>
      <c r="V54" s="100">
        <v>8</v>
      </c>
      <c r="W54" s="100">
        <v>2678.4</v>
      </c>
      <c r="X54" s="100">
        <v>7</v>
      </c>
      <c r="Y54" s="100">
        <v>2343.6</v>
      </c>
      <c r="Z54" s="100">
        <v>6</v>
      </c>
      <c r="AA54" s="100">
        <v>2008.8000000000002</v>
      </c>
      <c r="AB54" s="100">
        <v>69</v>
      </c>
      <c r="AC54" s="100">
        <v>23101.200000000001</v>
      </c>
      <c r="AD54" s="100">
        <v>53</v>
      </c>
      <c r="AE54" s="100">
        <v>17744.400000000001</v>
      </c>
      <c r="AF54" s="100">
        <v>44</v>
      </c>
      <c r="AG54" s="100">
        <v>14731.2</v>
      </c>
      <c r="AH54" s="100">
        <v>60</v>
      </c>
      <c r="AI54" s="100">
        <v>20088</v>
      </c>
      <c r="AJ54" s="100">
        <v>39</v>
      </c>
      <c r="AK54" s="100">
        <v>13057.2</v>
      </c>
      <c r="AL54" s="100">
        <v>44</v>
      </c>
      <c r="AM54" s="100">
        <v>14731.2</v>
      </c>
      <c r="AN54" s="100">
        <v>44</v>
      </c>
      <c r="AO54" s="100">
        <v>14731.2</v>
      </c>
      <c r="AP54" s="100">
        <v>41</v>
      </c>
      <c r="AQ54" s="100">
        <v>13726.800000000001</v>
      </c>
      <c r="AR54" s="100">
        <v>7</v>
      </c>
      <c r="AS54" s="100">
        <v>2343.6</v>
      </c>
      <c r="AT54" s="100">
        <v>7</v>
      </c>
      <c r="AU54" s="100">
        <v>2343.6</v>
      </c>
      <c r="AV54" s="100">
        <v>6</v>
      </c>
      <c r="AW54" s="100">
        <v>2008.8000000000002</v>
      </c>
      <c r="AX54" s="100">
        <v>8</v>
      </c>
      <c r="AY54" s="100">
        <v>2678.4</v>
      </c>
      <c r="AZ54" s="100">
        <v>24</v>
      </c>
      <c r="BA54" s="100">
        <v>8035.2000000000007</v>
      </c>
      <c r="BB54" s="100">
        <v>35</v>
      </c>
      <c r="BC54" s="100">
        <v>11718</v>
      </c>
      <c r="BD54" s="100">
        <v>22</v>
      </c>
      <c r="BE54" s="100">
        <v>7365.6</v>
      </c>
      <c r="BF54" s="100">
        <v>26</v>
      </c>
      <c r="BG54" s="100">
        <v>8704.8000000000011</v>
      </c>
      <c r="BH54" s="100">
        <v>12</v>
      </c>
      <c r="BI54" s="100">
        <v>4017.6000000000004</v>
      </c>
      <c r="BJ54" s="100">
        <v>12</v>
      </c>
      <c r="BK54" s="100">
        <v>4017.6000000000004</v>
      </c>
      <c r="BL54" s="100">
        <v>16</v>
      </c>
      <c r="BM54" s="100">
        <v>5356.8</v>
      </c>
      <c r="BN54" s="100">
        <v>10</v>
      </c>
      <c r="BO54" s="100">
        <v>3348</v>
      </c>
      <c r="BP54" s="100">
        <v>5</v>
      </c>
      <c r="BQ54" s="100">
        <v>1674</v>
      </c>
      <c r="BR54" s="100">
        <v>7</v>
      </c>
      <c r="BS54" s="100">
        <v>2343.6</v>
      </c>
      <c r="BT54" s="100">
        <v>5</v>
      </c>
      <c r="BU54" s="100">
        <v>1674</v>
      </c>
      <c r="BV54" s="100">
        <v>7</v>
      </c>
      <c r="BW54" s="100">
        <v>2343.6</v>
      </c>
      <c r="BX54" s="100">
        <v>11</v>
      </c>
      <c r="BY54" s="100">
        <v>3682.8</v>
      </c>
      <c r="BZ54" s="100">
        <v>17</v>
      </c>
      <c r="CA54" s="100">
        <v>5691.6</v>
      </c>
      <c r="CB54" s="100">
        <v>21</v>
      </c>
      <c r="CC54" s="100">
        <v>7030.8</v>
      </c>
      <c r="CD54" s="100">
        <v>18</v>
      </c>
      <c r="CE54" s="100">
        <v>6026.4000000000005</v>
      </c>
      <c r="CF54" s="100">
        <v>71</v>
      </c>
      <c r="CG54" s="100">
        <v>23770.799999999999</v>
      </c>
      <c r="CH54" s="100">
        <v>60</v>
      </c>
      <c r="CI54" s="100">
        <v>20088</v>
      </c>
      <c r="CJ54" s="100">
        <v>42</v>
      </c>
      <c r="CK54" s="100">
        <v>14061.6</v>
      </c>
      <c r="CL54" s="100">
        <v>66</v>
      </c>
      <c r="CM54" s="100">
        <v>22096.799999999999</v>
      </c>
      <c r="CN54" s="100">
        <v>8</v>
      </c>
      <c r="CO54" s="100">
        <v>2678.4</v>
      </c>
      <c r="CP54" s="100">
        <v>8</v>
      </c>
      <c r="CQ54" s="100">
        <v>2678.4</v>
      </c>
      <c r="CR54" s="100">
        <v>9</v>
      </c>
      <c r="CS54" s="100">
        <v>3013.2000000000003</v>
      </c>
      <c r="CT54" s="100">
        <v>7</v>
      </c>
      <c r="CU54" s="100">
        <v>2343.6</v>
      </c>
    </row>
    <row r="55" spans="2:99">
      <c r="C55" s="99" t="s">
        <v>221</v>
      </c>
      <c r="D55" s="100">
        <v>16</v>
      </c>
      <c r="E55" s="100">
        <v>10617.6</v>
      </c>
      <c r="F55" s="100">
        <v>14</v>
      </c>
      <c r="G55" s="100">
        <v>9290.4</v>
      </c>
      <c r="H55" s="100">
        <v>19</v>
      </c>
      <c r="I55" s="100">
        <v>12608.4</v>
      </c>
      <c r="J55" s="100">
        <v>13</v>
      </c>
      <c r="K55" s="100">
        <v>8626.8000000000011</v>
      </c>
      <c r="L55" s="100">
        <v>25</v>
      </c>
      <c r="M55" s="100">
        <v>16590</v>
      </c>
      <c r="N55" s="100">
        <v>26</v>
      </c>
      <c r="O55" s="100">
        <v>17253.600000000002</v>
      </c>
      <c r="P55" s="100">
        <v>28</v>
      </c>
      <c r="Q55" s="100">
        <v>18580.8</v>
      </c>
      <c r="R55" s="100">
        <v>24</v>
      </c>
      <c r="S55" s="100">
        <v>15926.400000000001</v>
      </c>
      <c r="T55" s="100">
        <v>6</v>
      </c>
      <c r="U55" s="100">
        <v>3981.6000000000004</v>
      </c>
      <c r="V55" s="100">
        <v>7</v>
      </c>
      <c r="W55" s="100">
        <v>4645.2</v>
      </c>
      <c r="X55" s="100">
        <v>7</v>
      </c>
      <c r="Y55" s="100">
        <v>4645.2</v>
      </c>
      <c r="Z55" s="100">
        <v>6</v>
      </c>
      <c r="AA55" s="100">
        <v>3981.6000000000004</v>
      </c>
      <c r="AB55" s="100">
        <v>65</v>
      </c>
      <c r="AC55" s="100">
        <v>43134</v>
      </c>
      <c r="AD55" s="100">
        <v>43</v>
      </c>
      <c r="AE55" s="100">
        <v>28534.799999999999</v>
      </c>
      <c r="AF55" s="100">
        <v>41</v>
      </c>
      <c r="AG55" s="100">
        <v>27207.600000000002</v>
      </c>
      <c r="AH55" s="100">
        <v>62</v>
      </c>
      <c r="AI55" s="100">
        <v>41143.200000000004</v>
      </c>
      <c r="AJ55" s="100">
        <v>40</v>
      </c>
      <c r="AK55" s="100">
        <v>26544</v>
      </c>
      <c r="AL55" s="100">
        <v>43</v>
      </c>
      <c r="AM55" s="100">
        <v>28534.799999999999</v>
      </c>
      <c r="AN55" s="100">
        <v>50</v>
      </c>
      <c r="AO55" s="100">
        <v>33180</v>
      </c>
      <c r="AP55" s="100">
        <v>34</v>
      </c>
      <c r="AQ55" s="100">
        <v>22562.400000000001</v>
      </c>
      <c r="AR55" s="100">
        <v>7</v>
      </c>
      <c r="AS55" s="100">
        <v>4645.2</v>
      </c>
      <c r="AT55" s="100">
        <v>7</v>
      </c>
      <c r="AU55" s="100">
        <v>4645.2</v>
      </c>
      <c r="AV55" s="100">
        <v>7</v>
      </c>
      <c r="AW55" s="100">
        <v>4645.2</v>
      </c>
      <c r="AX55" s="100">
        <v>8</v>
      </c>
      <c r="AY55" s="100">
        <v>5308.8</v>
      </c>
      <c r="AZ55" s="100">
        <v>24</v>
      </c>
      <c r="BA55" s="100">
        <v>15926.400000000001</v>
      </c>
      <c r="BB55" s="100">
        <v>35</v>
      </c>
      <c r="BC55" s="100">
        <v>23226</v>
      </c>
      <c r="BD55" s="100">
        <v>23</v>
      </c>
      <c r="BE55" s="100">
        <v>15262.800000000001</v>
      </c>
      <c r="BF55" s="100">
        <v>28</v>
      </c>
      <c r="BG55" s="100">
        <v>18580.8</v>
      </c>
      <c r="BH55" s="100">
        <v>13</v>
      </c>
      <c r="BI55" s="100">
        <v>8626.8000000000011</v>
      </c>
      <c r="BJ55" s="100">
        <v>10</v>
      </c>
      <c r="BK55" s="100">
        <v>6636</v>
      </c>
      <c r="BL55" s="100">
        <v>13</v>
      </c>
      <c r="BM55" s="100">
        <v>8626.8000000000011</v>
      </c>
      <c r="BN55" s="100">
        <v>10</v>
      </c>
      <c r="BO55" s="100">
        <v>6636</v>
      </c>
      <c r="BP55" s="100">
        <v>5</v>
      </c>
      <c r="BQ55" s="100">
        <v>3318</v>
      </c>
      <c r="BR55" s="100">
        <v>6</v>
      </c>
      <c r="BS55" s="100">
        <v>3981.6000000000004</v>
      </c>
      <c r="BT55" s="100">
        <v>5</v>
      </c>
      <c r="BU55" s="100">
        <v>3318</v>
      </c>
      <c r="BV55" s="100">
        <v>7</v>
      </c>
      <c r="BW55" s="100">
        <v>4645.2</v>
      </c>
      <c r="BX55" s="100">
        <v>12</v>
      </c>
      <c r="BY55" s="100">
        <v>7963.2000000000007</v>
      </c>
      <c r="BZ55" s="100">
        <v>16</v>
      </c>
      <c r="CA55" s="100">
        <v>10617.6</v>
      </c>
      <c r="CB55" s="100">
        <v>19</v>
      </c>
      <c r="CC55" s="100">
        <v>12608.4</v>
      </c>
      <c r="CD55" s="100">
        <v>17</v>
      </c>
      <c r="CE55" s="100">
        <v>11281.2</v>
      </c>
      <c r="CF55" s="100">
        <v>64</v>
      </c>
      <c r="CG55" s="100">
        <v>42470.400000000001</v>
      </c>
      <c r="CH55" s="100">
        <v>53</v>
      </c>
      <c r="CI55" s="100">
        <v>35170.800000000003</v>
      </c>
      <c r="CJ55" s="100">
        <v>46</v>
      </c>
      <c r="CK55" s="100">
        <v>30525.600000000002</v>
      </c>
      <c r="CL55" s="100">
        <v>56</v>
      </c>
      <c r="CM55" s="100">
        <v>37161.599999999999</v>
      </c>
      <c r="CN55" s="100">
        <v>9</v>
      </c>
      <c r="CO55" s="100">
        <v>5972.4000000000005</v>
      </c>
      <c r="CP55" s="100">
        <v>9</v>
      </c>
      <c r="CQ55" s="100">
        <v>5972.4000000000005</v>
      </c>
      <c r="CR55" s="100">
        <v>8</v>
      </c>
      <c r="CS55" s="100">
        <v>5308.8</v>
      </c>
      <c r="CT55" s="100">
        <v>8</v>
      </c>
      <c r="CU55" s="100">
        <v>5308.8</v>
      </c>
    </row>
    <row r="56" spans="2:99">
      <c r="C56" s="99" t="s">
        <v>222</v>
      </c>
      <c r="D56" s="100">
        <v>1.9807434658706593</v>
      </c>
      <c r="E56" s="100">
        <v>2279.4395805239546</v>
      </c>
      <c r="F56" s="100">
        <v>4.8474455700239067</v>
      </c>
      <c r="G56" s="100">
        <v>5578.440361983512</v>
      </c>
      <c r="H56" s="100">
        <v>7.893663005386454</v>
      </c>
      <c r="I56" s="100">
        <v>9084.027386598731</v>
      </c>
      <c r="J56" s="100">
        <v>5.2254174500594175</v>
      </c>
      <c r="K56" s="100">
        <v>6013.4104015283774</v>
      </c>
      <c r="L56" s="100">
        <v>20.929832265671603</v>
      </c>
      <c r="M56" s="100">
        <v>24086.05097133488</v>
      </c>
      <c r="N56" s="100">
        <v>18.323983980369231</v>
      </c>
      <c r="O56" s="100">
        <v>21087.240764608912</v>
      </c>
      <c r="P56" s="100">
        <v>19.787754992709644</v>
      </c>
      <c r="Q56" s="100">
        <v>22771.748445610257</v>
      </c>
      <c r="R56" s="100">
        <v>22</v>
      </c>
      <c r="S56" s="100">
        <v>25317.599999999999</v>
      </c>
      <c r="T56" s="100">
        <v>2.286956456474099</v>
      </c>
      <c r="U56" s="100">
        <v>2631.8294901103932</v>
      </c>
      <c r="V56" s="100">
        <v>3.0261107743842177</v>
      </c>
      <c r="W56" s="100">
        <v>3482.4482791613577</v>
      </c>
      <c r="X56" s="100">
        <v>2.188581936310515</v>
      </c>
      <c r="Y56" s="100">
        <v>2518.6200923061406</v>
      </c>
      <c r="Z56" s="100">
        <v>1.8653497896695088</v>
      </c>
      <c r="AA56" s="100">
        <v>2146.6445379516708</v>
      </c>
      <c r="AB56" s="100">
        <v>9.300647522769772</v>
      </c>
      <c r="AC56" s="100">
        <v>10703.185169203452</v>
      </c>
      <c r="AD56" s="100">
        <v>8.9982926787180855</v>
      </c>
      <c r="AE56" s="100">
        <v>10355.235214668772</v>
      </c>
      <c r="AF56" s="100">
        <v>7.2017350251487695</v>
      </c>
      <c r="AG56" s="100">
        <v>8287.7566669412045</v>
      </c>
      <c r="AH56" s="100">
        <v>10.509446976769777</v>
      </c>
      <c r="AI56" s="100">
        <v>12094.271580866658</v>
      </c>
      <c r="AJ56" s="100">
        <v>13.235142219494607</v>
      </c>
      <c r="AK56" s="100">
        <v>15231.001666194394</v>
      </c>
      <c r="AL56" s="100">
        <v>12.314438444128619</v>
      </c>
      <c r="AM56" s="100">
        <v>14171.455761503214</v>
      </c>
      <c r="AN56" s="100">
        <v>12.377922222027074</v>
      </c>
      <c r="AO56" s="100">
        <v>14244.512893108757</v>
      </c>
      <c r="AP56" s="100">
        <v>9.4283110077424404</v>
      </c>
      <c r="AQ56" s="100">
        <v>10850.100307709999</v>
      </c>
      <c r="AR56" s="100">
        <v>2.631104111123459</v>
      </c>
      <c r="AS56" s="100">
        <v>3027.8746110808765</v>
      </c>
      <c r="AT56" s="100">
        <v>2.7710493878567068</v>
      </c>
      <c r="AU56" s="100">
        <v>3188.9236355454982</v>
      </c>
      <c r="AV56" s="100">
        <v>3.2102976088880975</v>
      </c>
      <c r="AW56" s="100">
        <v>3694.4104883084224</v>
      </c>
      <c r="AX56" s="100">
        <v>3.702516806434303</v>
      </c>
      <c r="AY56" s="100">
        <v>4260.8563408445962</v>
      </c>
      <c r="AZ56" s="100">
        <v>5.5065139118788267</v>
      </c>
      <c r="BA56" s="100">
        <v>6336.8962097901531</v>
      </c>
      <c r="BB56" s="100">
        <v>12.181224949120928</v>
      </c>
      <c r="BC56" s="100">
        <v>14018.153671448363</v>
      </c>
      <c r="BD56" s="100">
        <v>6.3198562496861337</v>
      </c>
      <c r="BE56" s="100">
        <v>7272.8905721388028</v>
      </c>
      <c r="BF56" s="100">
        <v>7.3256656213051699</v>
      </c>
      <c r="BG56" s="100">
        <v>8430.3759969979892</v>
      </c>
      <c r="BH56" s="100">
        <v>5.1192640305041195</v>
      </c>
      <c r="BI56" s="100">
        <v>5891.2490463041404</v>
      </c>
      <c r="BJ56" s="100">
        <v>4.3970142549166038</v>
      </c>
      <c r="BK56" s="100">
        <v>5060.0840045580271</v>
      </c>
      <c r="BL56" s="100">
        <v>4.2675112541694071</v>
      </c>
      <c r="BM56" s="100">
        <v>4911.0519512981537</v>
      </c>
      <c r="BN56" s="100">
        <v>3.5291921308911047</v>
      </c>
      <c r="BO56" s="100">
        <v>4061.3943042294832</v>
      </c>
      <c r="BP56" s="100">
        <v>2.3398716024923369</v>
      </c>
      <c r="BQ56" s="100">
        <v>2692.7242401481813</v>
      </c>
      <c r="BR56" s="100">
        <v>3.0618150628915948</v>
      </c>
      <c r="BS56" s="100">
        <v>3523.5367743756469</v>
      </c>
      <c r="BT56" s="100">
        <v>2.091692744926017</v>
      </c>
      <c r="BU56" s="100">
        <v>2407.12001086086</v>
      </c>
      <c r="BV56" s="100">
        <v>3.865863136129934</v>
      </c>
      <c r="BW56" s="100">
        <v>4448.8352970583283</v>
      </c>
      <c r="BX56" s="100">
        <v>6.7819880300333661</v>
      </c>
      <c r="BY56" s="100">
        <v>7804.7118249623973</v>
      </c>
      <c r="BZ56" s="100">
        <v>9.7362478984013148</v>
      </c>
      <c r="CA56" s="100">
        <v>11204.474081480232</v>
      </c>
      <c r="CB56" s="100">
        <v>13.564312140666349</v>
      </c>
      <c r="CC56" s="100">
        <v>15609.810411478833</v>
      </c>
      <c r="CD56" s="100">
        <v>10.157458528999666</v>
      </c>
      <c r="CE56" s="100">
        <v>11689.203275172815</v>
      </c>
      <c r="CF56" s="100">
        <v>24.7811044911568</v>
      </c>
      <c r="CG56" s="100">
        <v>28518.095048423245</v>
      </c>
      <c r="CH56" s="100">
        <v>22.943450234639975</v>
      </c>
      <c r="CI56" s="100">
        <v>26403.322530023681</v>
      </c>
      <c r="CJ56" s="100">
        <v>22.467293455633936</v>
      </c>
      <c r="CK56" s="100">
        <v>25855.361308743533</v>
      </c>
      <c r="CL56" s="100">
        <v>33.538580331899325</v>
      </c>
      <c r="CM56" s="100">
        <v>38596.198245949745</v>
      </c>
      <c r="CN56" s="100">
        <v>3.2601193530869454</v>
      </c>
      <c r="CO56" s="100">
        <v>3751.7453515324569</v>
      </c>
      <c r="CP56" s="100">
        <v>3.3842869525981651</v>
      </c>
      <c r="CQ56" s="100">
        <v>3894.6374250499684</v>
      </c>
      <c r="CR56" s="100">
        <v>2.8932030911377793</v>
      </c>
      <c r="CS56" s="100">
        <v>3329.4981172813564</v>
      </c>
      <c r="CT56" s="100">
        <v>1.8700720048758623</v>
      </c>
      <c r="CU56" s="100">
        <v>2152.0788632111421</v>
      </c>
    </row>
    <row r="57" spans="2:99">
      <c r="C57" s="99" t="s">
        <v>223</v>
      </c>
      <c r="D57" s="100">
        <v>16</v>
      </c>
      <c r="E57" s="100">
        <v>22579.200000000001</v>
      </c>
      <c r="F57" s="100">
        <v>12</v>
      </c>
      <c r="G57" s="100">
        <v>16934.400000000001</v>
      </c>
      <c r="H57" s="100">
        <v>19</v>
      </c>
      <c r="I57" s="100">
        <v>26812.799999999999</v>
      </c>
      <c r="J57" s="100">
        <v>12</v>
      </c>
      <c r="K57" s="100">
        <v>16934.400000000001</v>
      </c>
      <c r="L57" s="100">
        <v>23</v>
      </c>
      <c r="M57" s="100">
        <v>32457.600000000002</v>
      </c>
      <c r="N57" s="100">
        <v>23</v>
      </c>
      <c r="O57" s="100">
        <v>32457.600000000002</v>
      </c>
      <c r="P57" s="100">
        <v>26</v>
      </c>
      <c r="Q57" s="100">
        <v>36691.200000000004</v>
      </c>
      <c r="R57" s="100">
        <v>24</v>
      </c>
      <c r="S57" s="100">
        <v>33868.800000000003</v>
      </c>
      <c r="T57" s="100">
        <v>6</v>
      </c>
      <c r="U57" s="100">
        <v>8467.2000000000007</v>
      </c>
      <c r="V57" s="100">
        <v>7</v>
      </c>
      <c r="W57" s="100">
        <v>9878.4</v>
      </c>
      <c r="X57" s="100">
        <v>6</v>
      </c>
      <c r="Y57" s="100">
        <v>8467.2000000000007</v>
      </c>
      <c r="Z57" s="100">
        <v>5</v>
      </c>
      <c r="AA57" s="100">
        <v>7056</v>
      </c>
      <c r="AB57" s="100">
        <v>53</v>
      </c>
      <c r="AC57" s="100">
        <v>74793.600000000006</v>
      </c>
      <c r="AD57" s="100">
        <v>43</v>
      </c>
      <c r="AE57" s="100">
        <v>60681.599999999999</v>
      </c>
      <c r="AF57" s="100">
        <v>35</v>
      </c>
      <c r="AG57" s="100">
        <v>49392</v>
      </c>
      <c r="AH57" s="100">
        <v>48</v>
      </c>
      <c r="AI57" s="100">
        <v>67737.600000000006</v>
      </c>
      <c r="AJ57" s="100">
        <v>35</v>
      </c>
      <c r="AK57" s="100">
        <v>49392</v>
      </c>
      <c r="AL57" s="100">
        <v>36</v>
      </c>
      <c r="AM57" s="100">
        <v>50803.200000000004</v>
      </c>
      <c r="AN57" s="100">
        <v>41</v>
      </c>
      <c r="AO57" s="100">
        <v>57859.200000000004</v>
      </c>
      <c r="AP57" s="100">
        <v>34</v>
      </c>
      <c r="AQ57" s="100">
        <v>47980.800000000003</v>
      </c>
      <c r="AR57" s="100">
        <v>6</v>
      </c>
      <c r="AS57" s="100">
        <v>8467.2000000000007</v>
      </c>
      <c r="AT57" s="100">
        <v>7</v>
      </c>
      <c r="AU57" s="100">
        <v>9878.4</v>
      </c>
      <c r="AV57" s="100">
        <v>7</v>
      </c>
      <c r="AW57" s="100">
        <v>9878.4</v>
      </c>
      <c r="AX57" s="100">
        <v>7</v>
      </c>
      <c r="AY57" s="100">
        <v>9878.4</v>
      </c>
      <c r="AZ57" s="100">
        <v>21</v>
      </c>
      <c r="BA57" s="100">
        <v>29635.200000000001</v>
      </c>
      <c r="BB57" s="100">
        <v>31</v>
      </c>
      <c r="BC57" s="100">
        <v>43747.200000000004</v>
      </c>
      <c r="BD57" s="100">
        <v>20</v>
      </c>
      <c r="BE57" s="100">
        <v>28224</v>
      </c>
      <c r="BF57" s="100">
        <v>24</v>
      </c>
      <c r="BG57" s="100">
        <v>33868.800000000003</v>
      </c>
      <c r="BH57" s="100">
        <v>11</v>
      </c>
      <c r="BI57" s="100">
        <v>15523.2</v>
      </c>
      <c r="BJ57" s="100">
        <v>11</v>
      </c>
      <c r="BK57" s="100">
        <v>15523.2</v>
      </c>
      <c r="BL57" s="100">
        <v>14</v>
      </c>
      <c r="BM57" s="100">
        <v>19756.8</v>
      </c>
      <c r="BN57" s="100">
        <v>8</v>
      </c>
      <c r="BO57" s="100">
        <v>11289.6</v>
      </c>
      <c r="BP57" s="100">
        <v>5</v>
      </c>
      <c r="BQ57" s="100">
        <v>7056</v>
      </c>
      <c r="BR57" s="100">
        <v>6</v>
      </c>
      <c r="BS57" s="100">
        <v>8467.2000000000007</v>
      </c>
      <c r="BT57" s="100">
        <v>4</v>
      </c>
      <c r="BU57" s="100">
        <v>5644.8</v>
      </c>
      <c r="BV57" s="100">
        <v>7</v>
      </c>
      <c r="BW57" s="100">
        <v>9878.4</v>
      </c>
      <c r="BX57" s="100">
        <v>11</v>
      </c>
      <c r="BY57" s="100">
        <v>15523.2</v>
      </c>
      <c r="BZ57" s="100">
        <v>16</v>
      </c>
      <c r="CA57" s="100">
        <v>22579.200000000001</v>
      </c>
      <c r="CB57" s="100">
        <v>19</v>
      </c>
      <c r="CC57" s="100">
        <v>26812.799999999999</v>
      </c>
      <c r="CD57" s="100">
        <v>14</v>
      </c>
      <c r="CE57" s="100">
        <v>19756.8</v>
      </c>
      <c r="CF57" s="100">
        <v>56</v>
      </c>
      <c r="CG57" s="100">
        <v>79027.199999999997</v>
      </c>
      <c r="CH57" s="100">
        <v>52</v>
      </c>
      <c r="CI57" s="100">
        <v>73382.400000000009</v>
      </c>
      <c r="CJ57" s="100">
        <v>35</v>
      </c>
      <c r="CK57" s="100">
        <v>49392</v>
      </c>
      <c r="CL57" s="100">
        <v>52</v>
      </c>
      <c r="CM57" s="100">
        <v>73382.400000000009</v>
      </c>
      <c r="CN57" s="100">
        <v>7</v>
      </c>
      <c r="CO57" s="100">
        <v>9878.4</v>
      </c>
      <c r="CP57" s="100">
        <v>8</v>
      </c>
      <c r="CQ57" s="100">
        <v>11289.6</v>
      </c>
      <c r="CR57" s="100">
        <v>8</v>
      </c>
      <c r="CS57" s="100">
        <v>11289.6</v>
      </c>
      <c r="CT57" s="100">
        <v>6</v>
      </c>
      <c r="CU57" s="100">
        <v>8467.2000000000007</v>
      </c>
    </row>
    <row r="58" spans="2:99">
      <c r="C58" s="99" t="s">
        <v>224</v>
      </c>
      <c r="D58" s="100">
        <v>1.7331505326368268</v>
      </c>
      <c r="E58" s="100">
        <v>2040.2648070200726</v>
      </c>
      <c r="F58" s="100">
        <v>4.1016847130971517</v>
      </c>
      <c r="G58" s="100">
        <v>4828.5032442579668</v>
      </c>
      <c r="H58" s="100">
        <v>8.1629365136367262</v>
      </c>
      <c r="I58" s="100">
        <v>9609.4088638531539</v>
      </c>
      <c r="J58" s="100">
        <v>5.6273726385255269</v>
      </c>
      <c r="K58" s="100">
        <v>6624.5430700722509</v>
      </c>
      <c r="L58" s="100">
        <v>18.418252393791011</v>
      </c>
      <c r="M58" s="100">
        <v>21681.966717970779</v>
      </c>
      <c r="N58" s="100">
        <v>16.914446751110059</v>
      </c>
      <c r="O58" s="100">
        <v>19911.686715406762</v>
      </c>
      <c r="P58" s="100">
        <v>21.201166063617471</v>
      </c>
      <c r="Q58" s="100">
        <v>24958.012690090487</v>
      </c>
      <c r="R58" s="100">
        <v>24</v>
      </c>
      <c r="S58" s="100">
        <v>28252.800000000003</v>
      </c>
      <c r="T58" s="100">
        <v>1.914620831196592</v>
      </c>
      <c r="U58" s="100">
        <v>2253.8916424846284</v>
      </c>
      <c r="V58" s="100">
        <v>3.0063236769021602</v>
      </c>
      <c r="W58" s="100">
        <v>3539.0442324492233</v>
      </c>
      <c r="X58" s="100">
        <v>2.5360383683986956</v>
      </c>
      <c r="Y58" s="100">
        <v>2985.4243672789444</v>
      </c>
      <c r="Z58" s="100">
        <v>1.8369337181574592</v>
      </c>
      <c r="AA58" s="100">
        <v>2162.4383730149611</v>
      </c>
      <c r="AB58" s="100">
        <v>9.1508941520416798</v>
      </c>
      <c r="AC58" s="100">
        <v>10772.432595783466</v>
      </c>
      <c r="AD58" s="100">
        <v>9.2125377424970889</v>
      </c>
      <c r="AE58" s="100">
        <v>10844.999430467573</v>
      </c>
      <c r="AF58" s="100">
        <v>6.6616048982626115</v>
      </c>
      <c r="AG58" s="100">
        <v>7842.0412862347466</v>
      </c>
      <c r="AH58" s="100">
        <v>12.058569057581828</v>
      </c>
      <c r="AI58" s="100">
        <v>14195.347494585329</v>
      </c>
      <c r="AJ58" s="100">
        <v>11.908179510255771</v>
      </c>
      <c r="AK58" s="100">
        <v>14018.308919473093</v>
      </c>
      <c r="AL58" s="100">
        <v>10.844353992737444</v>
      </c>
      <c r="AM58" s="100">
        <v>12765.97352025052</v>
      </c>
      <c r="AN58" s="100">
        <v>11.384296916082056</v>
      </c>
      <c r="AO58" s="100">
        <v>13401.594329611797</v>
      </c>
      <c r="AP58" s="100">
        <v>10.263342564865294</v>
      </c>
      <c r="AQ58" s="100">
        <v>12082.006867359425</v>
      </c>
      <c r="AR58" s="100">
        <v>3.0504679883057522</v>
      </c>
      <c r="AS58" s="100">
        <v>3591.0109158335317</v>
      </c>
      <c r="AT58" s="100">
        <v>2.7710493878567068</v>
      </c>
      <c r="AU58" s="100">
        <v>3262.0793393849153</v>
      </c>
      <c r="AV58" s="100">
        <v>3.1775485276700834</v>
      </c>
      <c r="AW58" s="100">
        <v>3740.6101267732224</v>
      </c>
      <c r="AX58" s="100">
        <v>3.702516806434303</v>
      </c>
      <c r="AY58" s="100">
        <v>4358.6027845344615</v>
      </c>
      <c r="AZ58" s="100">
        <v>5.5065139118788267</v>
      </c>
      <c r="BA58" s="100">
        <v>6482.2681770637546</v>
      </c>
      <c r="BB58" s="100">
        <v>12.181224949120928</v>
      </c>
      <c r="BC58" s="100">
        <v>14339.738010105157</v>
      </c>
      <c r="BD58" s="100">
        <v>6.3198562496861337</v>
      </c>
      <c r="BE58" s="100">
        <v>7439.7347771305167</v>
      </c>
      <c r="BF58" s="100">
        <v>7.0439092512549708</v>
      </c>
      <c r="BG58" s="100">
        <v>8292.0899705773518</v>
      </c>
      <c r="BH58" s="100">
        <v>5.1192640305041195</v>
      </c>
      <c r="BI58" s="100">
        <v>6026.3976167094497</v>
      </c>
      <c r="BJ58" s="100">
        <v>3.6641785457638365</v>
      </c>
      <c r="BK58" s="100">
        <v>4313.4709840731884</v>
      </c>
      <c r="BL58" s="100">
        <v>3.4140090033355261</v>
      </c>
      <c r="BM58" s="100">
        <v>4018.9713987265814</v>
      </c>
      <c r="BN58" s="100">
        <v>3.5458829331693584</v>
      </c>
      <c r="BO58" s="100">
        <v>4174.2133889269689</v>
      </c>
      <c r="BP58" s="100">
        <v>2.3398716024923369</v>
      </c>
      <c r="BQ58" s="100">
        <v>2754.4968504539793</v>
      </c>
      <c r="BR58" s="100">
        <v>2.1870107592082819</v>
      </c>
      <c r="BS58" s="100">
        <v>2574.5490657399896</v>
      </c>
      <c r="BT58" s="100">
        <v>2.091692744926017</v>
      </c>
      <c r="BU58" s="100">
        <v>2462.3406993269073</v>
      </c>
      <c r="BV58" s="100">
        <v>3.865863136129934</v>
      </c>
      <c r="BW58" s="100">
        <v>4550.8940838521585</v>
      </c>
      <c r="BX58" s="100">
        <v>6.1654436636666956</v>
      </c>
      <c r="BY58" s="100">
        <v>7257.960280868434</v>
      </c>
      <c r="BZ58" s="100">
        <v>8.5908069691776312</v>
      </c>
      <c r="CA58" s="100">
        <v>10113.097964115908</v>
      </c>
      <c r="CB58" s="100">
        <v>12.810739243962662</v>
      </c>
      <c r="CC58" s="100">
        <v>15080.802237992846</v>
      </c>
      <c r="CD58" s="100">
        <v>10.096844414878948</v>
      </c>
      <c r="CE58" s="100">
        <v>11886.005245195498</v>
      </c>
      <c r="CF58" s="100">
        <v>27.835622701973822</v>
      </c>
      <c r="CG58" s="100">
        <v>32768.095044763584</v>
      </c>
      <c r="CH58" s="100">
        <v>20.826222907488511</v>
      </c>
      <c r="CI58" s="100">
        <v>24516.629606695475</v>
      </c>
      <c r="CJ58" s="100">
        <v>21.371327921212767</v>
      </c>
      <c r="CK58" s="100">
        <v>25158.327228851671</v>
      </c>
      <c r="CL58" s="100">
        <v>32.975711941176655</v>
      </c>
      <c r="CM58" s="100">
        <v>38819.008097153157</v>
      </c>
      <c r="CN58" s="100">
        <v>3.2601193530869454</v>
      </c>
      <c r="CO58" s="100">
        <v>3837.8125024539522</v>
      </c>
      <c r="CP58" s="100">
        <v>3.4191870720326767</v>
      </c>
      <c r="CQ58" s="100">
        <v>4025.0670211968672</v>
      </c>
      <c r="CR58" s="100">
        <v>2.595911185967664</v>
      </c>
      <c r="CS58" s="100">
        <v>3055.9066481211344</v>
      </c>
      <c r="CT58" s="100">
        <v>1.8700720048758623</v>
      </c>
      <c r="CU58" s="100">
        <v>2201.448764139865</v>
      </c>
    </row>
    <row r="59" spans="2:99">
      <c r="C59" s="99" t="s">
        <v>225</v>
      </c>
      <c r="D59" s="100">
        <v>17</v>
      </c>
      <c r="E59" s="100">
        <v>5161.2</v>
      </c>
      <c r="F59" s="100">
        <v>13</v>
      </c>
      <c r="G59" s="100">
        <v>3946.7999999999997</v>
      </c>
      <c r="H59" s="100">
        <v>23</v>
      </c>
      <c r="I59" s="100">
        <v>6982.7999999999993</v>
      </c>
      <c r="J59" s="100">
        <v>13</v>
      </c>
      <c r="K59" s="100">
        <v>3946.7999999999997</v>
      </c>
      <c r="L59" s="100">
        <v>25</v>
      </c>
      <c r="M59" s="100">
        <v>7589.9999999999991</v>
      </c>
      <c r="N59" s="100">
        <v>27</v>
      </c>
      <c r="O59" s="100">
        <v>8197.1999999999989</v>
      </c>
      <c r="P59" s="100">
        <v>34</v>
      </c>
      <c r="Q59" s="100">
        <v>10322.4</v>
      </c>
      <c r="R59" s="100">
        <v>26</v>
      </c>
      <c r="S59" s="100">
        <v>7893.5999999999995</v>
      </c>
      <c r="T59" s="100">
        <v>6</v>
      </c>
      <c r="U59" s="100">
        <v>1821.6</v>
      </c>
      <c r="V59" s="100">
        <v>7</v>
      </c>
      <c r="W59" s="100">
        <v>2125.1999999999998</v>
      </c>
      <c r="X59" s="100">
        <v>7</v>
      </c>
      <c r="Y59" s="100">
        <v>2125.1999999999998</v>
      </c>
      <c r="Z59" s="100">
        <v>6</v>
      </c>
      <c r="AA59" s="100">
        <v>1821.6</v>
      </c>
      <c r="AB59" s="100">
        <v>70</v>
      </c>
      <c r="AC59" s="100">
        <v>21251.999999999996</v>
      </c>
      <c r="AD59" s="100">
        <v>45</v>
      </c>
      <c r="AE59" s="100">
        <v>13661.999999999998</v>
      </c>
      <c r="AF59" s="100">
        <v>42</v>
      </c>
      <c r="AG59" s="100">
        <v>12751.199999999999</v>
      </c>
      <c r="AH59" s="100">
        <v>64</v>
      </c>
      <c r="AI59" s="100">
        <v>19430.399999999998</v>
      </c>
      <c r="AJ59" s="100">
        <v>39</v>
      </c>
      <c r="AK59" s="100">
        <v>11840.399999999998</v>
      </c>
      <c r="AL59" s="100">
        <v>40</v>
      </c>
      <c r="AM59" s="100">
        <v>12143.999999999998</v>
      </c>
      <c r="AN59" s="100">
        <v>47</v>
      </c>
      <c r="AO59" s="100">
        <v>14269.199999999999</v>
      </c>
      <c r="AP59" s="100">
        <v>36</v>
      </c>
      <c r="AQ59" s="100">
        <v>10929.599999999999</v>
      </c>
      <c r="AR59" s="100">
        <v>7</v>
      </c>
      <c r="AS59" s="100">
        <v>2125.1999999999998</v>
      </c>
      <c r="AT59" s="100">
        <v>7</v>
      </c>
      <c r="AU59" s="100">
        <v>2125.1999999999998</v>
      </c>
      <c r="AV59" s="100">
        <v>7</v>
      </c>
      <c r="AW59" s="100">
        <v>2125.1999999999998</v>
      </c>
      <c r="AX59" s="100">
        <v>8</v>
      </c>
      <c r="AY59" s="100">
        <v>2428.7999999999997</v>
      </c>
      <c r="AZ59" s="100">
        <v>22</v>
      </c>
      <c r="BA59" s="100">
        <v>6679.1999999999989</v>
      </c>
      <c r="BB59" s="100">
        <v>38</v>
      </c>
      <c r="BC59" s="100">
        <v>11536.8</v>
      </c>
      <c r="BD59" s="100">
        <v>22</v>
      </c>
      <c r="BE59" s="100">
        <v>6679.1999999999989</v>
      </c>
      <c r="BF59" s="100">
        <v>25</v>
      </c>
      <c r="BG59" s="100">
        <v>7589.9999999999991</v>
      </c>
      <c r="BH59" s="100">
        <v>13</v>
      </c>
      <c r="BI59" s="100">
        <v>3946.7999999999997</v>
      </c>
      <c r="BJ59" s="100">
        <v>12</v>
      </c>
      <c r="BK59" s="100">
        <v>3643.2</v>
      </c>
      <c r="BL59" s="100">
        <v>15</v>
      </c>
      <c r="BM59" s="100">
        <v>4553.9999999999991</v>
      </c>
      <c r="BN59" s="100">
        <v>9</v>
      </c>
      <c r="BO59" s="100">
        <v>2732.3999999999996</v>
      </c>
      <c r="BP59" s="100">
        <v>5</v>
      </c>
      <c r="BQ59" s="100">
        <v>1517.9999999999998</v>
      </c>
      <c r="BR59" s="100">
        <v>7</v>
      </c>
      <c r="BS59" s="100">
        <v>2125.1999999999998</v>
      </c>
      <c r="BT59" s="100">
        <v>5</v>
      </c>
      <c r="BU59" s="100">
        <v>1517.9999999999998</v>
      </c>
      <c r="BV59" s="100">
        <v>7</v>
      </c>
      <c r="BW59" s="100">
        <v>2125.1999999999998</v>
      </c>
      <c r="BX59" s="100">
        <v>12</v>
      </c>
      <c r="BY59" s="100">
        <v>3643.2</v>
      </c>
      <c r="BZ59" s="100">
        <v>17</v>
      </c>
      <c r="CA59" s="100">
        <v>5161.2</v>
      </c>
      <c r="CB59" s="100">
        <v>22</v>
      </c>
      <c r="CC59" s="100">
        <v>6679.1999999999989</v>
      </c>
      <c r="CD59" s="100">
        <v>17</v>
      </c>
      <c r="CE59" s="100">
        <v>5161.2</v>
      </c>
      <c r="CF59" s="100">
        <v>66</v>
      </c>
      <c r="CG59" s="100">
        <v>20037.599999999999</v>
      </c>
      <c r="CH59" s="100">
        <v>58</v>
      </c>
      <c r="CI59" s="100">
        <v>17608.8</v>
      </c>
      <c r="CJ59" s="100">
        <v>43</v>
      </c>
      <c r="CK59" s="100">
        <v>13054.8</v>
      </c>
      <c r="CL59" s="100">
        <v>69</v>
      </c>
      <c r="CM59" s="100">
        <v>20948.399999999998</v>
      </c>
      <c r="CN59" s="100">
        <v>9</v>
      </c>
      <c r="CO59" s="100">
        <v>2732.3999999999996</v>
      </c>
      <c r="CP59" s="100">
        <v>8</v>
      </c>
      <c r="CQ59" s="100">
        <v>2428.7999999999997</v>
      </c>
      <c r="CR59" s="100">
        <v>8</v>
      </c>
      <c r="CS59" s="100">
        <v>2428.7999999999997</v>
      </c>
      <c r="CT59" s="100">
        <v>7</v>
      </c>
      <c r="CU59" s="100">
        <v>2125.1999999999998</v>
      </c>
    </row>
    <row r="60" spans="2:99">
      <c r="C60" s="99" t="s">
        <v>226</v>
      </c>
      <c r="D60" s="100">
        <v>15</v>
      </c>
      <c r="E60" s="100">
        <v>9774</v>
      </c>
      <c r="F60" s="100">
        <v>13</v>
      </c>
      <c r="G60" s="100">
        <v>8470.8000000000011</v>
      </c>
      <c r="H60" s="100">
        <v>21</v>
      </c>
      <c r="I60" s="100">
        <v>13683.6</v>
      </c>
      <c r="J60" s="100">
        <v>13</v>
      </c>
      <c r="K60" s="100">
        <v>8470.8000000000011</v>
      </c>
      <c r="L60" s="100">
        <v>26</v>
      </c>
      <c r="M60" s="100">
        <v>16941.600000000002</v>
      </c>
      <c r="N60" s="100">
        <v>27</v>
      </c>
      <c r="O60" s="100">
        <v>17593.2</v>
      </c>
      <c r="P60" s="100">
        <v>34</v>
      </c>
      <c r="Q60" s="100">
        <v>22154.400000000001</v>
      </c>
      <c r="R60" s="100">
        <v>27</v>
      </c>
      <c r="S60" s="100">
        <v>17593.2</v>
      </c>
      <c r="T60" s="100">
        <v>5</v>
      </c>
      <c r="U60" s="100">
        <v>3258</v>
      </c>
      <c r="V60" s="100">
        <v>7</v>
      </c>
      <c r="W60" s="100">
        <v>4561.2</v>
      </c>
      <c r="X60" s="100">
        <v>7</v>
      </c>
      <c r="Y60" s="100">
        <v>4561.2</v>
      </c>
      <c r="Z60" s="100">
        <v>5</v>
      </c>
      <c r="AA60" s="100">
        <v>3258</v>
      </c>
      <c r="AB60" s="100">
        <v>59</v>
      </c>
      <c r="AC60" s="100">
        <v>38444.400000000001</v>
      </c>
      <c r="AD60" s="100">
        <v>46</v>
      </c>
      <c r="AE60" s="100">
        <v>29973.600000000002</v>
      </c>
      <c r="AF60" s="100">
        <v>37</v>
      </c>
      <c r="AG60" s="100">
        <v>24109.200000000001</v>
      </c>
      <c r="AH60" s="100">
        <v>61</v>
      </c>
      <c r="AI60" s="100">
        <v>39747.599999999999</v>
      </c>
      <c r="AJ60" s="100">
        <v>34</v>
      </c>
      <c r="AK60" s="100">
        <v>22154.400000000001</v>
      </c>
      <c r="AL60" s="100">
        <v>44</v>
      </c>
      <c r="AM60" s="100">
        <v>28670.400000000001</v>
      </c>
      <c r="AN60" s="100">
        <v>46</v>
      </c>
      <c r="AO60" s="100">
        <v>29973.600000000002</v>
      </c>
      <c r="AP60" s="100">
        <v>36</v>
      </c>
      <c r="AQ60" s="100">
        <v>23457.600000000002</v>
      </c>
      <c r="AR60" s="100">
        <v>7</v>
      </c>
      <c r="AS60" s="100">
        <v>4561.2</v>
      </c>
      <c r="AT60" s="100">
        <v>7</v>
      </c>
      <c r="AU60" s="100">
        <v>4561.2</v>
      </c>
      <c r="AV60" s="100">
        <v>6</v>
      </c>
      <c r="AW60" s="100">
        <v>3909.6000000000004</v>
      </c>
      <c r="AX60" s="100">
        <v>8</v>
      </c>
      <c r="AY60" s="100">
        <v>5212.8</v>
      </c>
      <c r="AZ60" s="100">
        <v>23</v>
      </c>
      <c r="BA60" s="100">
        <v>14986.800000000001</v>
      </c>
      <c r="BB60" s="100">
        <v>32</v>
      </c>
      <c r="BC60" s="100">
        <v>20851.2</v>
      </c>
      <c r="BD60" s="100">
        <v>20</v>
      </c>
      <c r="BE60" s="100">
        <v>13032</v>
      </c>
      <c r="BF60" s="100">
        <v>26</v>
      </c>
      <c r="BG60" s="100">
        <v>16941.600000000002</v>
      </c>
      <c r="BH60" s="100">
        <v>11</v>
      </c>
      <c r="BI60" s="100">
        <v>7167.6</v>
      </c>
      <c r="BJ60" s="100">
        <v>10</v>
      </c>
      <c r="BK60" s="100">
        <v>6516</v>
      </c>
      <c r="BL60" s="100">
        <v>13</v>
      </c>
      <c r="BM60" s="100">
        <v>8470.8000000000011</v>
      </c>
      <c r="BN60" s="100">
        <v>10</v>
      </c>
      <c r="BO60" s="100">
        <v>6516</v>
      </c>
      <c r="BP60" s="100">
        <v>5</v>
      </c>
      <c r="BQ60" s="100">
        <v>3258</v>
      </c>
      <c r="BR60" s="100">
        <v>7</v>
      </c>
      <c r="BS60" s="100">
        <v>4561.2</v>
      </c>
      <c r="BT60" s="100">
        <v>5</v>
      </c>
      <c r="BU60" s="100">
        <v>3258</v>
      </c>
      <c r="BV60" s="100">
        <v>7</v>
      </c>
      <c r="BW60" s="100">
        <v>4561.2</v>
      </c>
      <c r="BX60" s="100">
        <v>12</v>
      </c>
      <c r="BY60" s="100">
        <v>7819.2000000000007</v>
      </c>
      <c r="BZ60" s="100">
        <v>16</v>
      </c>
      <c r="CA60" s="100">
        <v>10425.6</v>
      </c>
      <c r="CB60" s="100">
        <v>20</v>
      </c>
      <c r="CC60" s="100">
        <v>13032</v>
      </c>
      <c r="CD60" s="100">
        <v>15</v>
      </c>
      <c r="CE60" s="100">
        <v>9774</v>
      </c>
      <c r="CF60" s="100">
        <v>59</v>
      </c>
      <c r="CG60" s="100">
        <v>38444.400000000001</v>
      </c>
      <c r="CH60" s="100">
        <v>59</v>
      </c>
      <c r="CI60" s="100">
        <v>38444.400000000001</v>
      </c>
      <c r="CJ60" s="100">
        <v>45</v>
      </c>
      <c r="CK60" s="100">
        <v>29322</v>
      </c>
      <c r="CL60" s="100">
        <v>61</v>
      </c>
      <c r="CM60" s="100">
        <v>39747.599999999999</v>
      </c>
      <c r="CN60" s="100">
        <v>8</v>
      </c>
      <c r="CO60" s="100">
        <v>5212.8</v>
      </c>
      <c r="CP60" s="100">
        <v>8</v>
      </c>
      <c r="CQ60" s="100">
        <v>5212.8</v>
      </c>
      <c r="CR60" s="100">
        <v>8</v>
      </c>
      <c r="CS60" s="100">
        <v>5212.8</v>
      </c>
      <c r="CT60" s="100">
        <v>7</v>
      </c>
      <c r="CU60" s="100">
        <v>4561.2</v>
      </c>
    </row>
    <row r="61" spans="2:99">
      <c r="C61" s="99" t="s">
        <v>227</v>
      </c>
      <c r="D61" s="100">
        <v>16</v>
      </c>
      <c r="E61" s="100">
        <v>15225.599999999999</v>
      </c>
      <c r="F61" s="100">
        <v>13</v>
      </c>
      <c r="G61" s="100">
        <v>12370.8</v>
      </c>
      <c r="H61" s="100">
        <v>21</v>
      </c>
      <c r="I61" s="100">
        <v>19983.599999999999</v>
      </c>
      <c r="J61" s="100">
        <v>14</v>
      </c>
      <c r="K61" s="100">
        <v>13322.399999999998</v>
      </c>
      <c r="L61" s="100">
        <v>26</v>
      </c>
      <c r="M61" s="100">
        <v>24741.599999999999</v>
      </c>
      <c r="N61" s="100">
        <v>23</v>
      </c>
      <c r="O61" s="100">
        <v>21886.799999999999</v>
      </c>
      <c r="P61" s="100">
        <v>31</v>
      </c>
      <c r="Q61" s="100">
        <v>29499.599999999999</v>
      </c>
      <c r="R61" s="100">
        <v>25</v>
      </c>
      <c r="S61" s="100">
        <v>23789.999999999996</v>
      </c>
      <c r="T61" s="100">
        <v>5</v>
      </c>
      <c r="U61" s="100">
        <v>4758</v>
      </c>
      <c r="V61" s="100">
        <v>7</v>
      </c>
      <c r="W61" s="100">
        <v>6661.1999999999989</v>
      </c>
      <c r="X61" s="100">
        <v>6</v>
      </c>
      <c r="Y61" s="100">
        <v>5709.5999999999995</v>
      </c>
      <c r="Z61" s="100">
        <v>6</v>
      </c>
      <c r="AA61" s="100">
        <v>5709.5999999999995</v>
      </c>
      <c r="AB61" s="100">
        <v>60</v>
      </c>
      <c r="AC61" s="100">
        <v>57095.999999999993</v>
      </c>
      <c r="AD61" s="100">
        <v>43</v>
      </c>
      <c r="AE61" s="100">
        <v>40918.799999999996</v>
      </c>
      <c r="AF61" s="100">
        <v>42</v>
      </c>
      <c r="AG61" s="100">
        <v>39967.199999999997</v>
      </c>
      <c r="AH61" s="100">
        <v>53</v>
      </c>
      <c r="AI61" s="100">
        <v>50434.799999999996</v>
      </c>
      <c r="AJ61" s="100">
        <v>37</v>
      </c>
      <c r="AK61" s="100">
        <v>35209.199999999997</v>
      </c>
      <c r="AL61" s="100">
        <v>38</v>
      </c>
      <c r="AM61" s="100">
        <v>36160.799999999996</v>
      </c>
      <c r="AN61" s="100">
        <v>40</v>
      </c>
      <c r="AO61" s="100">
        <v>38064</v>
      </c>
      <c r="AP61" s="100">
        <v>32</v>
      </c>
      <c r="AQ61" s="100">
        <v>30451.199999999997</v>
      </c>
      <c r="AR61" s="100">
        <v>7</v>
      </c>
      <c r="AS61" s="100">
        <v>6661.1999999999989</v>
      </c>
      <c r="AT61" s="100">
        <v>7</v>
      </c>
      <c r="AU61" s="100">
        <v>6661.1999999999989</v>
      </c>
      <c r="AV61" s="100">
        <v>6</v>
      </c>
      <c r="AW61" s="100">
        <v>5709.5999999999995</v>
      </c>
      <c r="AX61" s="100">
        <v>8</v>
      </c>
      <c r="AY61" s="100">
        <v>7612.7999999999993</v>
      </c>
      <c r="AZ61" s="100">
        <v>23</v>
      </c>
      <c r="BA61" s="100">
        <v>21886.799999999999</v>
      </c>
      <c r="BB61" s="100">
        <v>37</v>
      </c>
      <c r="BC61" s="100">
        <v>35209.199999999997</v>
      </c>
      <c r="BD61" s="100">
        <v>20</v>
      </c>
      <c r="BE61" s="100">
        <v>19032</v>
      </c>
      <c r="BF61" s="100">
        <v>26</v>
      </c>
      <c r="BG61" s="100">
        <v>24741.599999999999</v>
      </c>
      <c r="BH61" s="100">
        <v>11</v>
      </c>
      <c r="BI61" s="100">
        <v>10467.599999999999</v>
      </c>
      <c r="BJ61" s="100">
        <v>10</v>
      </c>
      <c r="BK61" s="100">
        <v>9516</v>
      </c>
      <c r="BL61" s="100">
        <v>15</v>
      </c>
      <c r="BM61" s="100">
        <v>14273.999999999998</v>
      </c>
      <c r="BN61" s="100">
        <v>9</v>
      </c>
      <c r="BO61" s="100">
        <v>8564.4</v>
      </c>
      <c r="BP61" s="100">
        <v>5</v>
      </c>
      <c r="BQ61" s="100">
        <v>4758</v>
      </c>
      <c r="BR61" s="100">
        <v>6</v>
      </c>
      <c r="BS61" s="100">
        <v>5709.5999999999995</v>
      </c>
      <c r="BT61" s="100">
        <v>5</v>
      </c>
      <c r="BU61" s="100">
        <v>4758</v>
      </c>
      <c r="BV61" s="100">
        <v>6</v>
      </c>
      <c r="BW61" s="100">
        <v>5709.5999999999995</v>
      </c>
      <c r="BX61" s="100">
        <v>12</v>
      </c>
      <c r="BY61" s="100">
        <v>11419.199999999999</v>
      </c>
      <c r="BZ61" s="100">
        <v>14</v>
      </c>
      <c r="CA61" s="100">
        <v>13322.399999999998</v>
      </c>
      <c r="CB61" s="100">
        <v>18</v>
      </c>
      <c r="CC61" s="100">
        <v>17128.8</v>
      </c>
      <c r="CD61" s="100">
        <v>15</v>
      </c>
      <c r="CE61" s="100">
        <v>14273.999999999998</v>
      </c>
      <c r="CF61" s="100">
        <v>56</v>
      </c>
      <c r="CG61" s="100">
        <v>53289.599999999991</v>
      </c>
      <c r="CH61" s="100">
        <v>53</v>
      </c>
      <c r="CI61" s="100">
        <v>50434.799999999996</v>
      </c>
      <c r="CJ61" s="100">
        <v>42</v>
      </c>
      <c r="CK61" s="100">
        <v>39967.199999999997</v>
      </c>
      <c r="CL61" s="100">
        <v>55</v>
      </c>
      <c r="CM61" s="100">
        <v>52337.999999999993</v>
      </c>
      <c r="CN61" s="100">
        <v>7</v>
      </c>
      <c r="CO61" s="100">
        <v>6661.1999999999989</v>
      </c>
      <c r="CP61" s="100">
        <v>8</v>
      </c>
      <c r="CQ61" s="100">
        <v>7612.7999999999993</v>
      </c>
      <c r="CR61" s="100">
        <v>9</v>
      </c>
      <c r="CS61" s="100">
        <v>8564.4</v>
      </c>
      <c r="CT61" s="100">
        <v>7</v>
      </c>
      <c r="CU61" s="100">
        <v>6661.1999999999989</v>
      </c>
    </row>
    <row r="62" spans="2:99">
      <c r="C62" s="99" t="s">
        <v>228</v>
      </c>
      <c r="D62" s="100">
        <v>15</v>
      </c>
      <c r="E62" s="100">
        <v>25578</v>
      </c>
      <c r="F62" s="100">
        <v>12</v>
      </c>
      <c r="G62" s="100">
        <v>20462.400000000001</v>
      </c>
      <c r="H62" s="100">
        <v>18</v>
      </c>
      <c r="I62" s="100">
        <v>30693.600000000002</v>
      </c>
      <c r="J62" s="100">
        <v>11</v>
      </c>
      <c r="K62" s="100">
        <v>18757.2</v>
      </c>
      <c r="L62" s="100">
        <v>24</v>
      </c>
      <c r="M62" s="100">
        <v>40924.800000000003</v>
      </c>
      <c r="N62" s="100">
        <v>20</v>
      </c>
      <c r="O62" s="100">
        <v>34104</v>
      </c>
      <c r="P62" s="100">
        <v>29</v>
      </c>
      <c r="Q62" s="100">
        <v>49450.8</v>
      </c>
      <c r="R62" s="100">
        <v>25</v>
      </c>
      <c r="S62" s="100">
        <v>42630</v>
      </c>
      <c r="T62" s="100">
        <v>5</v>
      </c>
      <c r="U62" s="100">
        <v>8526</v>
      </c>
      <c r="V62" s="100">
        <v>8</v>
      </c>
      <c r="W62" s="100">
        <v>13641.6</v>
      </c>
      <c r="X62" s="100">
        <v>7</v>
      </c>
      <c r="Y62" s="100">
        <v>11936.4</v>
      </c>
      <c r="Z62" s="100">
        <v>6</v>
      </c>
      <c r="AA62" s="100">
        <v>10231.200000000001</v>
      </c>
      <c r="AB62" s="100">
        <v>49</v>
      </c>
      <c r="AC62" s="100">
        <v>83554.8</v>
      </c>
      <c r="AD62" s="100">
        <v>35</v>
      </c>
      <c r="AE62" s="100">
        <v>59682</v>
      </c>
      <c r="AF62" s="100">
        <v>35</v>
      </c>
      <c r="AG62" s="100">
        <v>59682</v>
      </c>
      <c r="AH62" s="100">
        <v>50</v>
      </c>
      <c r="AI62" s="100">
        <v>85260</v>
      </c>
      <c r="AJ62" s="100">
        <v>30</v>
      </c>
      <c r="AK62" s="100">
        <v>51156</v>
      </c>
      <c r="AL62" s="100">
        <v>38</v>
      </c>
      <c r="AM62" s="100">
        <v>64797.599999999999</v>
      </c>
      <c r="AN62" s="100">
        <v>40</v>
      </c>
      <c r="AO62" s="100">
        <v>68208</v>
      </c>
      <c r="AP62" s="100">
        <v>33</v>
      </c>
      <c r="AQ62" s="100">
        <v>56271.6</v>
      </c>
      <c r="AR62" s="100">
        <v>6</v>
      </c>
      <c r="AS62" s="100">
        <v>10231.200000000001</v>
      </c>
      <c r="AT62" s="100">
        <v>7</v>
      </c>
      <c r="AU62" s="100">
        <v>11936.4</v>
      </c>
      <c r="AV62" s="100">
        <v>6</v>
      </c>
      <c r="AW62" s="100">
        <v>10231.200000000001</v>
      </c>
      <c r="AX62" s="100">
        <v>7</v>
      </c>
      <c r="AY62" s="100">
        <v>11936.4</v>
      </c>
      <c r="AZ62" s="100">
        <v>21</v>
      </c>
      <c r="BA62" s="100">
        <v>35809.200000000004</v>
      </c>
      <c r="BB62" s="100">
        <v>31</v>
      </c>
      <c r="BC62" s="100">
        <v>52861.200000000004</v>
      </c>
      <c r="BD62" s="100">
        <v>18</v>
      </c>
      <c r="BE62" s="100">
        <v>30693.600000000002</v>
      </c>
      <c r="BF62" s="100">
        <v>23</v>
      </c>
      <c r="BG62" s="100">
        <v>39219.599999999999</v>
      </c>
      <c r="BH62" s="100">
        <v>10</v>
      </c>
      <c r="BI62" s="100">
        <v>17052</v>
      </c>
      <c r="BJ62" s="100">
        <v>11</v>
      </c>
      <c r="BK62" s="100">
        <v>18757.2</v>
      </c>
      <c r="BL62" s="100">
        <v>14</v>
      </c>
      <c r="BM62" s="100">
        <v>23872.799999999999</v>
      </c>
      <c r="BN62" s="100">
        <v>8</v>
      </c>
      <c r="BO62" s="100">
        <v>13641.6</v>
      </c>
      <c r="BP62" s="100">
        <v>5</v>
      </c>
      <c r="BQ62" s="100">
        <v>8526</v>
      </c>
      <c r="BR62" s="100">
        <v>6</v>
      </c>
      <c r="BS62" s="100">
        <v>10231.200000000001</v>
      </c>
      <c r="BT62" s="100">
        <v>5</v>
      </c>
      <c r="BU62" s="100">
        <v>8526</v>
      </c>
      <c r="BV62" s="100">
        <v>6</v>
      </c>
      <c r="BW62" s="100">
        <v>10231.200000000001</v>
      </c>
      <c r="BX62" s="100">
        <v>11</v>
      </c>
      <c r="BY62" s="100">
        <v>18757.2</v>
      </c>
      <c r="BZ62" s="100">
        <v>14</v>
      </c>
      <c r="CA62" s="100">
        <v>23872.799999999999</v>
      </c>
      <c r="CB62" s="100">
        <v>18</v>
      </c>
      <c r="CC62" s="100">
        <v>30693.600000000002</v>
      </c>
      <c r="CD62" s="100">
        <v>17</v>
      </c>
      <c r="CE62" s="100">
        <v>28988.400000000001</v>
      </c>
      <c r="CF62" s="100">
        <v>51</v>
      </c>
      <c r="CG62" s="100">
        <v>86965.2</v>
      </c>
      <c r="CH62" s="100">
        <v>48</v>
      </c>
      <c r="CI62" s="100">
        <v>81849.600000000006</v>
      </c>
      <c r="CJ62" s="100">
        <v>32</v>
      </c>
      <c r="CK62" s="100">
        <v>54566.400000000001</v>
      </c>
      <c r="CL62" s="100">
        <v>51</v>
      </c>
      <c r="CM62" s="100">
        <v>86965.2</v>
      </c>
      <c r="CN62" s="100">
        <v>8</v>
      </c>
      <c r="CO62" s="100">
        <v>13641.6</v>
      </c>
      <c r="CP62" s="100">
        <v>8</v>
      </c>
      <c r="CQ62" s="100">
        <v>13641.6</v>
      </c>
      <c r="CR62" s="100">
        <v>8</v>
      </c>
      <c r="CS62" s="100">
        <v>13641.6</v>
      </c>
      <c r="CT62" s="100">
        <v>6</v>
      </c>
      <c r="CU62" s="100">
        <v>10231.200000000001</v>
      </c>
    </row>
    <row r="63" spans="2:99">
      <c r="C63" s="99" t="s">
        <v>229</v>
      </c>
      <c r="D63" s="100">
        <v>15</v>
      </c>
      <c r="E63" s="100">
        <v>11934</v>
      </c>
      <c r="F63" s="100">
        <v>14</v>
      </c>
      <c r="G63" s="100">
        <v>11138.4</v>
      </c>
      <c r="H63" s="100">
        <v>21</v>
      </c>
      <c r="I63" s="100">
        <v>16707.600000000002</v>
      </c>
      <c r="J63" s="100">
        <v>12</v>
      </c>
      <c r="K63" s="100">
        <v>9547.2000000000007</v>
      </c>
      <c r="L63" s="100">
        <v>23</v>
      </c>
      <c r="M63" s="100">
        <v>18298.8</v>
      </c>
      <c r="N63" s="100">
        <v>27</v>
      </c>
      <c r="O63" s="100">
        <v>21481.200000000001</v>
      </c>
      <c r="P63" s="100">
        <v>34</v>
      </c>
      <c r="Q63" s="100">
        <v>27050.400000000001</v>
      </c>
      <c r="R63" s="100">
        <v>23</v>
      </c>
      <c r="S63" s="100">
        <v>18298.8</v>
      </c>
      <c r="T63" s="100">
        <v>5</v>
      </c>
      <c r="U63" s="100">
        <v>3978</v>
      </c>
      <c r="V63" s="100">
        <v>7</v>
      </c>
      <c r="W63" s="100">
        <v>5569.2</v>
      </c>
      <c r="X63" s="100">
        <v>6</v>
      </c>
      <c r="Y63" s="100">
        <v>4773.6000000000004</v>
      </c>
      <c r="Z63" s="100">
        <v>6</v>
      </c>
      <c r="AA63" s="100">
        <v>4773.6000000000004</v>
      </c>
      <c r="AB63" s="100">
        <v>58</v>
      </c>
      <c r="AC63" s="100">
        <v>46144.800000000003</v>
      </c>
      <c r="AD63" s="100">
        <v>44</v>
      </c>
      <c r="AE63" s="100">
        <v>35006.400000000001</v>
      </c>
      <c r="AF63" s="100">
        <v>37</v>
      </c>
      <c r="AG63" s="100">
        <v>29437.200000000001</v>
      </c>
      <c r="AH63" s="100">
        <v>53</v>
      </c>
      <c r="AI63" s="100">
        <v>42166.8</v>
      </c>
      <c r="AJ63" s="100">
        <v>39</v>
      </c>
      <c r="AK63" s="100">
        <v>31028.400000000001</v>
      </c>
      <c r="AL63" s="100">
        <v>41</v>
      </c>
      <c r="AM63" s="100">
        <v>32619.600000000002</v>
      </c>
      <c r="AN63" s="100">
        <v>47</v>
      </c>
      <c r="AO63" s="100">
        <v>37393.200000000004</v>
      </c>
      <c r="AP63" s="100">
        <v>35</v>
      </c>
      <c r="AQ63" s="100">
        <v>27846</v>
      </c>
      <c r="AR63" s="100">
        <v>6</v>
      </c>
      <c r="AS63" s="100">
        <v>4773.6000000000004</v>
      </c>
      <c r="AT63" s="100">
        <v>8</v>
      </c>
      <c r="AU63" s="100">
        <v>6364.8</v>
      </c>
      <c r="AV63" s="100">
        <v>7</v>
      </c>
      <c r="AW63" s="100">
        <v>5569.2</v>
      </c>
      <c r="AX63" s="100">
        <v>7</v>
      </c>
      <c r="AY63" s="100">
        <v>5569.2</v>
      </c>
      <c r="AZ63" s="100">
        <v>24</v>
      </c>
      <c r="BA63" s="100">
        <v>19094.400000000001</v>
      </c>
      <c r="BB63" s="100">
        <v>37</v>
      </c>
      <c r="BC63" s="100">
        <v>29437.200000000001</v>
      </c>
      <c r="BD63" s="100">
        <v>19</v>
      </c>
      <c r="BE63" s="100">
        <v>15116.4</v>
      </c>
      <c r="BF63" s="100">
        <v>26</v>
      </c>
      <c r="BG63" s="100">
        <v>20685.600000000002</v>
      </c>
      <c r="BH63" s="100">
        <v>12</v>
      </c>
      <c r="BI63" s="100">
        <v>9547.2000000000007</v>
      </c>
      <c r="BJ63" s="100">
        <v>11</v>
      </c>
      <c r="BK63" s="100">
        <v>8751.6</v>
      </c>
      <c r="BL63" s="100">
        <v>14</v>
      </c>
      <c r="BM63" s="100">
        <v>11138.4</v>
      </c>
      <c r="BN63" s="100">
        <v>9</v>
      </c>
      <c r="BO63" s="100">
        <v>7160.4000000000005</v>
      </c>
      <c r="BP63" s="100">
        <v>6</v>
      </c>
      <c r="BQ63" s="100">
        <v>4773.6000000000004</v>
      </c>
      <c r="BR63" s="100">
        <v>6</v>
      </c>
      <c r="BS63" s="100">
        <v>4773.6000000000004</v>
      </c>
      <c r="BT63" s="100">
        <v>5</v>
      </c>
      <c r="BU63" s="100">
        <v>3978</v>
      </c>
      <c r="BV63" s="100">
        <v>7</v>
      </c>
      <c r="BW63" s="100">
        <v>5569.2</v>
      </c>
      <c r="BX63" s="100">
        <v>10</v>
      </c>
      <c r="BY63" s="100">
        <v>7956</v>
      </c>
      <c r="BZ63" s="100">
        <v>17</v>
      </c>
      <c r="CA63" s="100">
        <v>13525.2</v>
      </c>
      <c r="CB63" s="100">
        <v>17</v>
      </c>
      <c r="CC63" s="100">
        <v>13525.2</v>
      </c>
      <c r="CD63" s="100">
        <v>18</v>
      </c>
      <c r="CE63" s="100">
        <v>14320.800000000001</v>
      </c>
      <c r="CF63" s="100">
        <v>62</v>
      </c>
      <c r="CG63" s="100">
        <v>49327.200000000004</v>
      </c>
      <c r="CH63" s="100">
        <v>61</v>
      </c>
      <c r="CI63" s="100">
        <v>48531.6</v>
      </c>
      <c r="CJ63" s="100">
        <v>42</v>
      </c>
      <c r="CK63" s="100">
        <v>33415.200000000004</v>
      </c>
      <c r="CL63" s="100">
        <v>65</v>
      </c>
      <c r="CM63" s="100">
        <v>51714</v>
      </c>
      <c r="CN63" s="100">
        <v>8</v>
      </c>
      <c r="CO63" s="100">
        <v>6364.8</v>
      </c>
      <c r="CP63" s="100">
        <v>7</v>
      </c>
      <c r="CQ63" s="100">
        <v>5569.2</v>
      </c>
      <c r="CR63" s="100">
        <v>8</v>
      </c>
      <c r="CS63" s="100">
        <v>6364.8</v>
      </c>
      <c r="CT63" s="100">
        <v>6</v>
      </c>
      <c r="CU63" s="100">
        <v>4773.6000000000004</v>
      </c>
    </row>
    <row r="64" spans="2:99">
      <c r="C64" s="99" t="s">
        <v>230</v>
      </c>
      <c r="D64" s="100">
        <v>17</v>
      </c>
      <c r="E64" s="100">
        <v>17156.399999999998</v>
      </c>
      <c r="F64" s="100">
        <v>12</v>
      </c>
      <c r="G64" s="100">
        <v>12110.399999999998</v>
      </c>
      <c r="H64" s="100">
        <v>20</v>
      </c>
      <c r="I64" s="100">
        <v>20183.999999999996</v>
      </c>
      <c r="J64" s="100">
        <v>12</v>
      </c>
      <c r="K64" s="100">
        <v>12110.399999999998</v>
      </c>
      <c r="L64" s="100">
        <v>26</v>
      </c>
      <c r="M64" s="100">
        <v>26239.199999999997</v>
      </c>
      <c r="N64" s="100">
        <v>22</v>
      </c>
      <c r="O64" s="100">
        <v>22202.399999999994</v>
      </c>
      <c r="P64" s="100">
        <v>31</v>
      </c>
      <c r="Q64" s="100">
        <v>31285.199999999993</v>
      </c>
      <c r="R64" s="100">
        <v>25</v>
      </c>
      <c r="S64" s="100">
        <v>25229.999999999996</v>
      </c>
      <c r="T64" s="100">
        <v>5</v>
      </c>
      <c r="U64" s="100">
        <v>5045.9999999999991</v>
      </c>
      <c r="V64" s="100">
        <v>7</v>
      </c>
      <c r="W64" s="100">
        <v>7064.3999999999987</v>
      </c>
      <c r="X64" s="100">
        <v>6</v>
      </c>
      <c r="Y64" s="100">
        <v>6055.1999999999989</v>
      </c>
      <c r="Z64" s="100">
        <v>6</v>
      </c>
      <c r="AA64" s="100">
        <v>6055.1999999999989</v>
      </c>
      <c r="AB64" s="100">
        <v>61</v>
      </c>
      <c r="AC64" s="100">
        <v>61561.19999999999</v>
      </c>
      <c r="AD64" s="100">
        <v>39</v>
      </c>
      <c r="AE64" s="100">
        <v>39358.799999999996</v>
      </c>
      <c r="AF64" s="100">
        <v>36</v>
      </c>
      <c r="AG64" s="100">
        <v>36331.199999999997</v>
      </c>
      <c r="AH64" s="100">
        <v>55</v>
      </c>
      <c r="AI64" s="100">
        <v>55505.999999999993</v>
      </c>
      <c r="AJ64" s="100">
        <v>37</v>
      </c>
      <c r="AK64" s="100">
        <v>37340.399999999994</v>
      </c>
      <c r="AL64" s="100">
        <v>36</v>
      </c>
      <c r="AM64" s="100">
        <v>36331.199999999997</v>
      </c>
      <c r="AN64" s="100">
        <v>42</v>
      </c>
      <c r="AO64" s="100">
        <v>42386.399999999994</v>
      </c>
      <c r="AP64" s="100">
        <v>33</v>
      </c>
      <c r="AQ64" s="100">
        <v>33303.599999999991</v>
      </c>
      <c r="AR64" s="100">
        <v>6</v>
      </c>
      <c r="AS64" s="100">
        <v>6055.1999999999989</v>
      </c>
      <c r="AT64" s="100">
        <v>7</v>
      </c>
      <c r="AU64" s="100">
        <v>7064.3999999999987</v>
      </c>
      <c r="AV64" s="100">
        <v>6</v>
      </c>
      <c r="AW64" s="100">
        <v>6055.1999999999989</v>
      </c>
      <c r="AX64" s="100">
        <v>8</v>
      </c>
      <c r="AY64" s="100">
        <v>8073.5999999999985</v>
      </c>
      <c r="AZ64" s="100">
        <v>22</v>
      </c>
      <c r="BA64" s="100">
        <v>22202.399999999994</v>
      </c>
      <c r="BB64" s="100">
        <v>32</v>
      </c>
      <c r="BC64" s="100">
        <v>32294.399999999994</v>
      </c>
      <c r="BD64" s="100">
        <v>22</v>
      </c>
      <c r="BE64" s="100">
        <v>22202.399999999994</v>
      </c>
      <c r="BF64" s="100">
        <v>24</v>
      </c>
      <c r="BG64" s="100">
        <v>24220.799999999996</v>
      </c>
      <c r="BH64" s="100">
        <v>11</v>
      </c>
      <c r="BI64" s="100">
        <v>11101.199999999997</v>
      </c>
      <c r="BJ64" s="100">
        <v>11</v>
      </c>
      <c r="BK64" s="100">
        <v>11101.199999999997</v>
      </c>
      <c r="BL64" s="100">
        <v>13</v>
      </c>
      <c r="BM64" s="100">
        <v>13119.599999999999</v>
      </c>
      <c r="BN64" s="100">
        <v>9</v>
      </c>
      <c r="BO64" s="100">
        <v>9082.7999999999993</v>
      </c>
      <c r="BP64" s="100">
        <v>6</v>
      </c>
      <c r="BQ64" s="100">
        <v>6055.1999999999989</v>
      </c>
      <c r="BR64" s="100">
        <v>6</v>
      </c>
      <c r="BS64" s="100">
        <v>6055.1999999999989</v>
      </c>
      <c r="BT64" s="100">
        <v>5</v>
      </c>
      <c r="BU64" s="100">
        <v>5045.9999999999991</v>
      </c>
      <c r="BV64" s="100">
        <v>6</v>
      </c>
      <c r="BW64" s="100">
        <v>6055.1999999999989</v>
      </c>
      <c r="BX64" s="100">
        <v>11</v>
      </c>
      <c r="BY64" s="100">
        <v>11101.199999999997</v>
      </c>
      <c r="BZ64" s="100">
        <v>16</v>
      </c>
      <c r="CA64" s="100">
        <v>16147.199999999997</v>
      </c>
      <c r="CB64" s="100">
        <v>18</v>
      </c>
      <c r="CC64" s="100">
        <v>18165.599999999999</v>
      </c>
      <c r="CD64" s="100">
        <v>16</v>
      </c>
      <c r="CE64" s="100">
        <v>16147.199999999997</v>
      </c>
      <c r="CF64" s="100">
        <v>56</v>
      </c>
      <c r="CG64" s="100">
        <v>56515.19999999999</v>
      </c>
      <c r="CH64" s="100">
        <v>49</v>
      </c>
      <c r="CI64" s="100">
        <v>49450.799999999988</v>
      </c>
      <c r="CJ64" s="100">
        <v>41</v>
      </c>
      <c r="CK64" s="100">
        <v>41377.19999999999</v>
      </c>
      <c r="CL64" s="100">
        <v>62</v>
      </c>
      <c r="CM64" s="100">
        <v>62570.399999999987</v>
      </c>
      <c r="CN64" s="100">
        <v>8</v>
      </c>
      <c r="CO64" s="100">
        <v>8073.5999999999985</v>
      </c>
      <c r="CP64" s="100">
        <v>8</v>
      </c>
      <c r="CQ64" s="100">
        <v>8073.5999999999985</v>
      </c>
      <c r="CR64" s="100">
        <v>9</v>
      </c>
      <c r="CS64" s="100">
        <v>9082.7999999999993</v>
      </c>
      <c r="CT64" s="100">
        <v>7</v>
      </c>
      <c r="CU64" s="100">
        <v>7064.3999999999987</v>
      </c>
    </row>
    <row r="65" spans="2:99">
      <c r="C65" s="99" t="s">
        <v>231</v>
      </c>
      <c r="D65" s="100">
        <v>17</v>
      </c>
      <c r="E65" s="100">
        <v>17442</v>
      </c>
      <c r="F65" s="100">
        <v>13</v>
      </c>
      <c r="G65" s="100">
        <v>13338</v>
      </c>
      <c r="H65" s="100">
        <v>21</v>
      </c>
      <c r="I65" s="100">
        <v>21546</v>
      </c>
      <c r="J65" s="100">
        <v>14</v>
      </c>
      <c r="K65" s="100">
        <v>14364</v>
      </c>
      <c r="L65" s="100">
        <v>24</v>
      </c>
      <c r="M65" s="100">
        <v>24624</v>
      </c>
      <c r="N65" s="100">
        <v>26</v>
      </c>
      <c r="O65" s="100">
        <v>26676</v>
      </c>
      <c r="P65" s="100">
        <v>30</v>
      </c>
      <c r="Q65" s="100">
        <v>30780</v>
      </c>
      <c r="R65" s="100">
        <v>25</v>
      </c>
      <c r="S65" s="100">
        <v>25650</v>
      </c>
      <c r="T65" s="100">
        <v>6</v>
      </c>
      <c r="U65" s="100">
        <v>6156</v>
      </c>
      <c r="V65" s="100">
        <v>7</v>
      </c>
      <c r="W65" s="100">
        <v>7182</v>
      </c>
      <c r="X65" s="100">
        <v>6</v>
      </c>
      <c r="Y65" s="100">
        <v>6156</v>
      </c>
      <c r="Z65" s="100">
        <v>5</v>
      </c>
      <c r="AA65" s="100">
        <v>5130</v>
      </c>
      <c r="AB65" s="100">
        <v>65</v>
      </c>
      <c r="AC65" s="100">
        <v>66690</v>
      </c>
      <c r="AD65" s="100">
        <v>45</v>
      </c>
      <c r="AE65" s="100">
        <v>46170</v>
      </c>
      <c r="AF65" s="100">
        <v>39</v>
      </c>
      <c r="AG65" s="100">
        <v>40014</v>
      </c>
      <c r="AH65" s="100">
        <v>58</v>
      </c>
      <c r="AI65" s="100">
        <v>59508</v>
      </c>
      <c r="AJ65" s="100">
        <v>33</v>
      </c>
      <c r="AK65" s="100">
        <v>33858</v>
      </c>
      <c r="AL65" s="100">
        <v>43</v>
      </c>
      <c r="AM65" s="100">
        <v>44118</v>
      </c>
      <c r="AN65" s="100">
        <v>47</v>
      </c>
      <c r="AO65" s="100">
        <v>48222</v>
      </c>
      <c r="AP65" s="100">
        <v>30</v>
      </c>
      <c r="AQ65" s="100">
        <v>30780</v>
      </c>
      <c r="AR65" s="100">
        <v>6</v>
      </c>
      <c r="AS65" s="100">
        <v>6156</v>
      </c>
      <c r="AT65" s="100">
        <v>7</v>
      </c>
      <c r="AU65" s="100">
        <v>7182</v>
      </c>
      <c r="AV65" s="100">
        <v>7</v>
      </c>
      <c r="AW65" s="100">
        <v>7182</v>
      </c>
      <c r="AX65" s="100">
        <v>8</v>
      </c>
      <c r="AY65" s="100">
        <v>8208</v>
      </c>
      <c r="AZ65" s="100">
        <v>23</v>
      </c>
      <c r="BA65" s="100">
        <v>23598</v>
      </c>
      <c r="BB65" s="100">
        <v>33</v>
      </c>
      <c r="BC65" s="100">
        <v>33858</v>
      </c>
      <c r="BD65" s="100">
        <v>21</v>
      </c>
      <c r="BE65" s="100">
        <v>21546</v>
      </c>
      <c r="BF65" s="100">
        <v>24</v>
      </c>
      <c r="BG65" s="100">
        <v>24624</v>
      </c>
      <c r="BH65" s="100">
        <v>11</v>
      </c>
      <c r="BI65" s="100">
        <v>11286</v>
      </c>
      <c r="BJ65" s="100">
        <v>11</v>
      </c>
      <c r="BK65" s="100">
        <v>11286</v>
      </c>
      <c r="BL65" s="100">
        <v>14</v>
      </c>
      <c r="BM65" s="100">
        <v>14364</v>
      </c>
      <c r="BN65" s="100">
        <v>10</v>
      </c>
      <c r="BO65" s="100">
        <v>10260</v>
      </c>
      <c r="BP65" s="100">
        <v>6</v>
      </c>
      <c r="BQ65" s="100">
        <v>6156</v>
      </c>
      <c r="BR65" s="100">
        <v>7</v>
      </c>
      <c r="BS65" s="100">
        <v>7182</v>
      </c>
      <c r="BT65" s="100">
        <v>5</v>
      </c>
      <c r="BU65" s="100">
        <v>5130</v>
      </c>
      <c r="BV65" s="100">
        <v>7</v>
      </c>
      <c r="BW65" s="100">
        <v>7182</v>
      </c>
      <c r="BX65" s="100">
        <v>12</v>
      </c>
      <c r="BY65" s="100">
        <v>12312</v>
      </c>
      <c r="BZ65" s="100">
        <v>16</v>
      </c>
      <c r="CA65" s="100">
        <v>16416</v>
      </c>
      <c r="CB65" s="100">
        <v>19</v>
      </c>
      <c r="CC65" s="100">
        <v>19494</v>
      </c>
      <c r="CD65" s="100">
        <v>16</v>
      </c>
      <c r="CE65" s="100">
        <v>16416</v>
      </c>
      <c r="CF65" s="100">
        <v>60</v>
      </c>
      <c r="CG65" s="100">
        <v>61560</v>
      </c>
      <c r="CH65" s="100">
        <v>55</v>
      </c>
      <c r="CI65" s="100">
        <v>56430</v>
      </c>
      <c r="CJ65" s="100">
        <v>36</v>
      </c>
      <c r="CK65" s="100">
        <v>36936</v>
      </c>
      <c r="CL65" s="100">
        <v>54</v>
      </c>
      <c r="CM65" s="100">
        <v>55404</v>
      </c>
      <c r="CN65" s="100">
        <v>8</v>
      </c>
      <c r="CO65" s="100">
        <v>8208</v>
      </c>
      <c r="CP65" s="100">
        <v>8</v>
      </c>
      <c r="CQ65" s="100">
        <v>8208</v>
      </c>
      <c r="CR65" s="100">
        <v>9</v>
      </c>
      <c r="CS65" s="100">
        <v>9234</v>
      </c>
      <c r="CT65" s="100">
        <v>6</v>
      </c>
      <c r="CU65" s="100">
        <v>6156</v>
      </c>
    </row>
    <row r="66" spans="2:99">
      <c r="C66" s="99" t="s">
        <v>232</v>
      </c>
      <c r="D66" s="100">
        <v>14</v>
      </c>
      <c r="E66" s="100">
        <v>16665.599999999999</v>
      </c>
      <c r="F66" s="100">
        <v>11</v>
      </c>
      <c r="G66" s="100">
        <v>13094.399999999998</v>
      </c>
      <c r="H66" s="100">
        <v>20</v>
      </c>
      <c r="I66" s="100">
        <v>23807.999999999996</v>
      </c>
      <c r="J66" s="100">
        <v>13</v>
      </c>
      <c r="K66" s="100">
        <v>15475.199999999999</v>
      </c>
      <c r="L66" s="100">
        <v>22</v>
      </c>
      <c r="M66" s="100">
        <v>26188.799999999996</v>
      </c>
      <c r="N66" s="100">
        <v>23</v>
      </c>
      <c r="O66" s="100">
        <v>27379.199999999997</v>
      </c>
      <c r="P66" s="100">
        <v>31</v>
      </c>
      <c r="Q66" s="100">
        <v>36902.399999999994</v>
      </c>
      <c r="R66" s="100">
        <v>25</v>
      </c>
      <c r="S66" s="100">
        <v>29759.999999999996</v>
      </c>
      <c r="T66" s="100">
        <v>6</v>
      </c>
      <c r="U66" s="100">
        <v>7142.4</v>
      </c>
      <c r="V66" s="100">
        <v>7</v>
      </c>
      <c r="W66" s="100">
        <v>8332.7999999999993</v>
      </c>
      <c r="X66" s="100">
        <v>6</v>
      </c>
      <c r="Y66" s="100">
        <v>7142.4</v>
      </c>
      <c r="Z66" s="100">
        <v>6</v>
      </c>
      <c r="AA66" s="100">
        <v>7142.4</v>
      </c>
      <c r="AB66" s="100">
        <v>59</v>
      </c>
      <c r="AC66" s="100">
        <v>70233.599999999991</v>
      </c>
      <c r="AD66" s="100">
        <v>39</v>
      </c>
      <c r="AE66" s="100">
        <v>46425.599999999991</v>
      </c>
      <c r="AF66" s="100">
        <v>37</v>
      </c>
      <c r="AG66" s="100">
        <v>44044.799999999996</v>
      </c>
      <c r="AH66" s="100">
        <v>54</v>
      </c>
      <c r="AI66" s="100">
        <v>64281.599999999991</v>
      </c>
      <c r="AJ66" s="100">
        <v>37</v>
      </c>
      <c r="AK66" s="100">
        <v>44044.799999999996</v>
      </c>
      <c r="AL66" s="100">
        <v>40</v>
      </c>
      <c r="AM66" s="100">
        <v>47615.999999999993</v>
      </c>
      <c r="AN66" s="100">
        <v>46</v>
      </c>
      <c r="AO66" s="100">
        <v>54758.399999999994</v>
      </c>
      <c r="AP66" s="100">
        <v>30</v>
      </c>
      <c r="AQ66" s="100">
        <v>35711.999999999993</v>
      </c>
      <c r="AR66" s="100">
        <v>7</v>
      </c>
      <c r="AS66" s="100">
        <v>8332.7999999999993</v>
      </c>
      <c r="AT66" s="100">
        <v>6</v>
      </c>
      <c r="AU66" s="100">
        <v>7142.4</v>
      </c>
      <c r="AV66" s="100">
        <v>7</v>
      </c>
      <c r="AW66" s="100">
        <v>8332.7999999999993</v>
      </c>
      <c r="AX66" s="100">
        <v>7</v>
      </c>
      <c r="AY66" s="100">
        <v>8332.7999999999993</v>
      </c>
      <c r="AZ66" s="100">
        <v>23</v>
      </c>
      <c r="BA66" s="100">
        <v>27379.199999999997</v>
      </c>
      <c r="BB66" s="100">
        <v>35</v>
      </c>
      <c r="BC66" s="100">
        <v>41663.999999999993</v>
      </c>
      <c r="BD66" s="100">
        <v>21</v>
      </c>
      <c r="BE66" s="100">
        <v>24998.399999999998</v>
      </c>
      <c r="BF66" s="100">
        <v>26</v>
      </c>
      <c r="BG66" s="100">
        <v>30950.399999999998</v>
      </c>
      <c r="BH66" s="100">
        <v>12</v>
      </c>
      <c r="BI66" s="100">
        <v>14284.8</v>
      </c>
      <c r="BJ66" s="100">
        <v>12</v>
      </c>
      <c r="BK66" s="100">
        <v>14284.8</v>
      </c>
      <c r="BL66" s="100">
        <v>13</v>
      </c>
      <c r="BM66" s="100">
        <v>15475.199999999999</v>
      </c>
      <c r="BN66" s="100">
        <v>9</v>
      </c>
      <c r="BO66" s="100">
        <v>10713.599999999999</v>
      </c>
      <c r="BP66" s="100">
        <v>5</v>
      </c>
      <c r="BQ66" s="100">
        <v>5951.9999999999991</v>
      </c>
      <c r="BR66" s="100">
        <v>6</v>
      </c>
      <c r="BS66" s="100">
        <v>7142.4</v>
      </c>
      <c r="BT66" s="100">
        <v>4</v>
      </c>
      <c r="BU66" s="100">
        <v>4761.5999999999995</v>
      </c>
      <c r="BV66" s="100">
        <v>7</v>
      </c>
      <c r="BW66" s="100">
        <v>8332.7999999999993</v>
      </c>
      <c r="BX66" s="100">
        <v>11</v>
      </c>
      <c r="BY66" s="100">
        <v>13094.399999999998</v>
      </c>
      <c r="BZ66" s="100">
        <v>15</v>
      </c>
      <c r="CA66" s="100">
        <v>17855.999999999996</v>
      </c>
      <c r="CB66" s="100">
        <v>18</v>
      </c>
      <c r="CC66" s="100">
        <v>21427.199999999997</v>
      </c>
      <c r="CD66" s="100">
        <v>16</v>
      </c>
      <c r="CE66" s="100">
        <v>19046.399999999998</v>
      </c>
      <c r="CF66" s="100">
        <v>53</v>
      </c>
      <c r="CG66" s="100">
        <v>63091.19999999999</v>
      </c>
      <c r="CH66" s="100">
        <v>55</v>
      </c>
      <c r="CI66" s="100">
        <v>65471.999999999993</v>
      </c>
      <c r="CJ66" s="100">
        <v>37</v>
      </c>
      <c r="CK66" s="100">
        <v>44044.799999999996</v>
      </c>
      <c r="CL66" s="100">
        <v>55</v>
      </c>
      <c r="CM66" s="100">
        <v>65471.999999999993</v>
      </c>
      <c r="CN66" s="100">
        <v>8</v>
      </c>
      <c r="CO66" s="100">
        <v>9523.1999999999989</v>
      </c>
      <c r="CP66" s="100">
        <v>9</v>
      </c>
      <c r="CQ66" s="100">
        <v>10713.599999999999</v>
      </c>
      <c r="CR66" s="100">
        <v>8</v>
      </c>
      <c r="CS66" s="100">
        <v>9523.1999999999989</v>
      </c>
      <c r="CT66" s="100">
        <v>7</v>
      </c>
      <c r="CU66" s="100">
        <v>8332.7999999999993</v>
      </c>
    </row>
    <row r="67" spans="2:99">
      <c r="C67" s="99" t="s">
        <v>233</v>
      </c>
      <c r="D67" s="100">
        <v>14</v>
      </c>
      <c r="E67" s="100">
        <v>15724.800000000001</v>
      </c>
      <c r="F67" s="100">
        <v>12</v>
      </c>
      <c r="G67" s="100">
        <v>13478.400000000001</v>
      </c>
      <c r="H67" s="100">
        <v>18</v>
      </c>
      <c r="I67" s="100">
        <v>20217.600000000002</v>
      </c>
      <c r="J67" s="100">
        <v>12</v>
      </c>
      <c r="K67" s="100">
        <v>13478.400000000001</v>
      </c>
      <c r="L67" s="100">
        <v>26</v>
      </c>
      <c r="M67" s="100">
        <v>29203.200000000001</v>
      </c>
      <c r="N67" s="100">
        <v>24</v>
      </c>
      <c r="O67" s="100">
        <v>26956.800000000003</v>
      </c>
      <c r="P67" s="100">
        <v>30</v>
      </c>
      <c r="Q67" s="100">
        <v>33696</v>
      </c>
      <c r="R67" s="100">
        <v>25</v>
      </c>
      <c r="S67" s="100">
        <v>28080</v>
      </c>
      <c r="T67" s="100">
        <v>6</v>
      </c>
      <c r="U67" s="100">
        <v>6739.2000000000007</v>
      </c>
      <c r="V67" s="100">
        <v>8</v>
      </c>
      <c r="W67" s="100">
        <v>8985.6</v>
      </c>
      <c r="X67" s="100">
        <v>7</v>
      </c>
      <c r="Y67" s="100">
        <v>7862.4000000000005</v>
      </c>
      <c r="Z67" s="100">
        <v>6</v>
      </c>
      <c r="AA67" s="100">
        <v>6739.2000000000007</v>
      </c>
      <c r="AB67" s="100">
        <v>61</v>
      </c>
      <c r="AC67" s="100">
        <v>68515.199999999997</v>
      </c>
      <c r="AD67" s="100">
        <v>45</v>
      </c>
      <c r="AE67" s="100">
        <v>50544</v>
      </c>
      <c r="AF67" s="100">
        <v>35</v>
      </c>
      <c r="AG67" s="100">
        <v>39312</v>
      </c>
      <c r="AH67" s="100">
        <v>53</v>
      </c>
      <c r="AI67" s="100">
        <v>59529.600000000006</v>
      </c>
      <c r="AJ67" s="100">
        <v>37</v>
      </c>
      <c r="AK67" s="100">
        <v>41558.400000000001</v>
      </c>
      <c r="AL67" s="100">
        <v>42</v>
      </c>
      <c r="AM67" s="100">
        <v>47174.400000000001</v>
      </c>
      <c r="AN67" s="100">
        <v>44</v>
      </c>
      <c r="AO67" s="100">
        <v>49420.800000000003</v>
      </c>
      <c r="AP67" s="100">
        <v>34</v>
      </c>
      <c r="AQ67" s="100">
        <v>38188.800000000003</v>
      </c>
      <c r="AR67" s="100">
        <v>7</v>
      </c>
      <c r="AS67" s="100">
        <v>7862.4000000000005</v>
      </c>
      <c r="AT67" s="100">
        <v>7</v>
      </c>
      <c r="AU67" s="100">
        <v>7862.4000000000005</v>
      </c>
      <c r="AV67" s="100">
        <v>7</v>
      </c>
      <c r="AW67" s="100">
        <v>7862.4000000000005</v>
      </c>
      <c r="AX67" s="100">
        <v>8</v>
      </c>
      <c r="AY67" s="100">
        <v>8985.6</v>
      </c>
      <c r="AZ67" s="100">
        <v>22</v>
      </c>
      <c r="BA67" s="100">
        <v>24710.400000000001</v>
      </c>
      <c r="BB67" s="100">
        <v>31</v>
      </c>
      <c r="BC67" s="100">
        <v>34819.200000000004</v>
      </c>
      <c r="BD67" s="100">
        <v>21</v>
      </c>
      <c r="BE67" s="100">
        <v>23587.200000000001</v>
      </c>
      <c r="BF67" s="100">
        <v>26</v>
      </c>
      <c r="BG67" s="100">
        <v>29203.200000000001</v>
      </c>
      <c r="BH67" s="100">
        <v>12</v>
      </c>
      <c r="BI67" s="100">
        <v>13478.400000000001</v>
      </c>
      <c r="BJ67" s="100">
        <v>10</v>
      </c>
      <c r="BK67" s="100">
        <v>11232</v>
      </c>
      <c r="BL67" s="100">
        <v>14</v>
      </c>
      <c r="BM67" s="100">
        <v>15724.800000000001</v>
      </c>
      <c r="BN67" s="100">
        <v>10</v>
      </c>
      <c r="BO67" s="100">
        <v>11232</v>
      </c>
      <c r="BP67" s="100">
        <v>5</v>
      </c>
      <c r="BQ67" s="100">
        <v>5616</v>
      </c>
      <c r="BR67" s="100">
        <v>6</v>
      </c>
      <c r="BS67" s="100">
        <v>6739.2000000000007</v>
      </c>
      <c r="BT67" s="100">
        <v>5</v>
      </c>
      <c r="BU67" s="100">
        <v>5616</v>
      </c>
      <c r="BV67" s="100">
        <v>7</v>
      </c>
      <c r="BW67" s="100">
        <v>7862.4000000000005</v>
      </c>
      <c r="BX67" s="100">
        <v>11</v>
      </c>
      <c r="BY67" s="100">
        <v>12355.2</v>
      </c>
      <c r="BZ67" s="100">
        <v>17</v>
      </c>
      <c r="CA67" s="100">
        <v>19094.400000000001</v>
      </c>
      <c r="CB67" s="100">
        <v>17</v>
      </c>
      <c r="CC67" s="100">
        <v>19094.400000000001</v>
      </c>
      <c r="CD67" s="100">
        <v>16</v>
      </c>
      <c r="CE67" s="100">
        <v>17971.2</v>
      </c>
      <c r="CF67" s="100">
        <v>55</v>
      </c>
      <c r="CG67" s="100">
        <v>61776</v>
      </c>
      <c r="CH67" s="100">
        <v>47</v>
      </c>
      <c r="CI67" s="100">
        <v>52790.400000000001</v>
      </c>
      <c r="CJ67" s="100">
        <v>37</v>
      </c>
      <c r="CK67" s="100">
        <v>41558.400000000001</v>
      </c>
      <c r="CL67" s="100">
        <v>55</v>
      </c>
      <c r="CM67" s="100">
        <v>61776</v>
      </c>
      <c r="CN67" s="100">
        <v>8</v>
      </c>
      <c r="CO67" s="100">
        <v>8985.6</v>
      </c>
      <c r="CP67" s="100">
        <v>8</v>
      </c>
      <c r="CQ67" s="100">
        <v>8985.6</v>
      </c>
      <c r="CR67" s="100">
        <v>8</v>
      </c>
      <c r="CS67" s="100">
        <v>8985.6</v>
      </c>
      <c r="CT67" s="100">
        <v>6</v>
      </c>
      <c r="CU67" s="100">
        <v>6739.2000000000007</v>
      </c>
    </row>
    <row r="68" spans="2:99">
      <c r="C68" s="99" t="s">
        <v>234</v>
      </c>
      <c r="D68" s="100">
        <v>15</v>
      </c>
      <c r="E68" s="100">
        <v>15498</v>
      </c>
      <c r="F68" s="100">
        <v>13</v>
      </c>
      <c r="G68" s="100">
        <v>13431.6</v>
      </c>
      <c r="H68" s="100">
        <v>20</v>
      </c>
      <c r="I68" s="100">
        <v>20664</v>
      </c>
      <c r="J68" s="100">
        <v>12</v>
      </c>
      <c r="K68" s="100">
        <v>12398.400000000001</v>
      </c>
      <c r="L68" s="100">
        <v>27</v>
      </c>
      <c r="M68" s="100">
        <v>27896.400000000001</v>
      </c>
      <c r="N68" s="100">
        <v>25</v>
      </c>
      <c r="O68" s="100">
        <v>25830</v>
      </c>
      <c r="P68" s="100">
        <v>30</v>
      </c>
      <c r="Q68" s="100">
        <v>30996</v>
      </c>
      <c r="R68" s="100">
        <v>23</v>
      </c>
      <c r="S68" s="100">
        <v>23763.600000000002</v>
      </c>
      <c r="T68" s="100">
        <v>6</v>
      </c>
      <c r="U68" s="100">
        <v>6199.2000000000007</v>
      </c>
      <c r="V68" s="100">
        <v>8</v>
      </c>
      <c r="W68" s="100">
        <v>8265.6</v>
      </c>
      <c r="X68" s="100">
        <v>6</v>
      </c>
      <c r="Y68" s="100">
        <v>6199.2000000000007</v>
      </c>
      <c r="Z68" s="100">
        <v>5</v>
      </c>
      <c r="AA68" s="100">
        <v>5166</v>
      </c>
      <c r="AB68" s="100">
        <v>62</v>
      </c>
      <c r="AC68" s="100">
        <v>64058.400000000001</v>
      </c>
      <c r="AD68" s="100">
        <v>47</v>
      </c>
      <c r="AE68" s="100">
        <v>48560.4</v>
      </c>
      <c r="AF68" s="100">
        <v>38</v>
      </c>
      <c r="AG68" s="100">
        <v>39261.599999999999</v>
      </c>
      <c r="AH68" s="100">
        <v>51</v>
      </c>
      <c r="AI68" s="100">
        <v>52693.200000000004</v>
      </c>
      <c r="AJ68" s="100">
        <v>31</v>
      </c>
      <c r="AK68" s="100">
        <v>32029.200000000001</v>
      </c>
      <c r="AL68" s="100">
        <v>37</v>
      </c>
      <c r="AM68" s="100">
        <v>38228.400000000001</v>
      </c>
      <c r="AN68" s="100">
        <v>42</v>
      </c>
      <c r="AO68" s="100">
        <v>43394.400000000001</v>
      </c>
      <c r="AP68" s="100">
        <v>32</v>
      </c>
      <c r="AQ68" s="100">
        <v>33062.400000000001</v>
      </c>
      <c r="AR68" s="100">
        <v>7</v>
      </c>
      <c r="AS68" s="100">
        <v>7232.4000000000005</v>
      </c>
      <c r="AT68" s="100">
        <v>7</v>
      </c>
      <c r="AU68" s="100">
        <v>7232.4000000000005</v>
      </c>
      <c r="AV68" s="100">
        <v>6</v>
      </c>
      <c r="AW68" s="100">
        <v>6199.2000000000007</v>
      </c>
      <c r="AX68" s="100">
        <v>7</v>
      </c>
      <c r="AY68" s="100">
        <v>7232.4000000000005</v>
      </c>
      <c r="AZ68" s="100">
        <v>21</v>
      </c>
      <c r="BA68" s="100">
        <v>21697.200000000001</v>
      </c>
      <c r="BB68" s="100">
        <v>35</v>
      </c>
      <c r="BC68" s="100">
        <v>36162</v>
      </c>
      <c r="BD68" s="100">
        <v>21</v>
      </c>
      <c r="BE68" s="100">
        <v>21697.200000000001</v>
      </c>
      <c r="BF68" s="100">
        <v>25</v>
      </c>
      <c r="BG68" s="100">
        <v>25830</v>
      </c>
      <c r="BH68" s="100">
        <v>11</v>
      </c>
      <c r="BI68" s="100">
        <v>11365.2</v>
      </c>
      <c r="BJ68" s="100">
        <v>11</v>
      </c>
      <c r="BK68" s="100">
        <v>11365.2</v>
      </c>
      <c r="BL68" s="100">
        <v>15</v>
      </c>
      <c r="BM68" s="100">
        <v>15498</v>
      </c>
      <c r="BN68" s="100">
        <v>8</v>
      </c>
      <c r="BO68" s="100">
        <v>8265.6</v>
      </c>
      <c r="BP68" s="100">
        <v>5</v>
      </c>
      <c r="BQ68" s="100">
        <v>5166</v>
      </c>
      <c r="BR68" s="100">
        <v>7</v>
      </c>
      <c r="BS68" s="100">
        <v>7232.4000000000005</v>
      </c>
      <c r="BT68" s="100">
        <v>5</v>
      </c>
      <c r="BU68" s="100">
        <v>5166</v>
      </c>
      <c r="BV68" s="100">
        <v>7</v>
      </c>
      <c r="BW68" s="100">
        <v>7232.4000000000005</v>
      </c>
      <c r="BX68" s="100">
        <v>11</v>
      </c>
      <c r="BY68" s="100">
        <v>11365.2</v>
      </c>
      <c r="BZ68" s="100">
        <v>16</v>
      </c>
      <c r="CA68" s="100">
        <v>16531.2</v>
      </c>
      <c r="CB68" s="100">
        <v>19</v>
      </c>
      <c r="CC68" s="100">
        <v>19630.8</v>
      </c>
      <c r="CD68" s="100">
        <v>16</v>
      </c>
      <c r="CE68" s="100">
        <v>16531.2</v>
      </c>
      <c r="CF68" s="100">
        <v>55</v>
      </c>
      <c r="CG68" s="100">
        <v>56826</v>
      </c>
      <c r="CH68" s="100">
        <v>50</v>
      </c>
      <c r="CI68" s="100">
        <v>51660</v>
      </c>
      <c r="CJ68" s="100">
        <v>36</v>
      </c>
      <c r="CK68" s="100">
        <v>37195.200000000004</v>
      </c>
      <c r="CL68" s="100">
        <v>55</v>
      </c>
      <c r="CM68" s="100">
        <v>56826</v>
      </c>
      <c r="CN68" s="100">
        <v>8</v>
      </c>
      <c r="CO68" s="100">
        <v>8265.6</v>
      </c>
      <c r="CP68" s="100">
        <v>8</v>
      </c>
      <c r="CQ68" s="100">
        <v>8265.6</v>
      </c>
      <c r="CR68" s="100">
        <v>9</v>
      </c>
      <c r="CS68" s="100">
        <v>9298.8000000000011</v>
      </c>
      <c r="CT68" s="100">
        <v>7</v>
      </c>
      <c r="CU68" s="100">
        <v>7232.4000000000005</v>
      </c>
    </row>
    <row r="69" spans="2:99">
      <c r="C69" s="99" t="s">
        <v>235</v>
      </c>
      <c r="D69" s="100">
        <v>17</v>
      </c>
      <c r="E69" s="100">
        <v>12892.8</v>
      </c>
      <c r="F69" s="100">
        <v>11</v>
      </c>
      <c r="G69" s="100">
        <v>8342.4</v>
      </c>
      <c r="H69" s="100">
        <v>20</v>
      </c>
      <c r="I69" s="100">
        <v>15168</v>
      </c>
      <c r="J69" s="100">
        <v>12</v>
      </c>
      <c r="K69" s="100">
        <v>9100.7999999999993</v>
      </c>
      <c r="L69" s="100">
        <v>27</v>
      </c>
      <c r="M69" s="100">
        <v>20476.8</v>
      </c>
      <c r="N69" s="100">
        <v>27</v>
      </c>
      <c r="O69" s="100">
        <v>20476.8</v>
      </c>
      <c r="P69" s="100">
        <v>30</v>
      </c>
      <c r="Q69" s="100">
        <v>22752</v>
      </c>
      <c r="R69" s="100">
        <v>25</v>
      </c>
      <c r="S69" s="100">
        <v>18960</v>
      </c>
      <c r="T69" s="100">
        <v>5</v>
      </c>
      <c r="U69" s="100">
        <v>3792</v>
      </c>
      <c r="V69" s="100">
        <v>8</v>
      </c>
      <c r="W69" s="100">
        <v>6067.2</v>
      </c>
      <c r="X69" s="100">
        <v>6</v>
      </c>
      <c r="Y69" s="100">
        <v>4550.3999999999996</v>
      </c>
      <c r="Z69" s="100">
        <v>5</v>
      </c>
      <c r="AA69" s="100">
        <v>3792</v>
      </c>
      <c r="AB69" s="100">
        <v>67</v>
      </c>
      <c r="AC69" s="100">
        <v>50812.799999999996</v>
      </c>
      <c r="AD69" s="100">
        <v>46</v>
      </c>
      <c r="AE69" s="100">
        <v>34886.400000000001</v>
      </c>
      <c r="AF69" s="100">
        <v>36</v>
      </c>
      <c r="AG69" s="100">
        <v>27302.399999999998</v>
      </c>
      <c r="AH69" s="100">
        <v>57</v>
      </c>
      <c r="AI69" s="100">
        <v>43228.799999999996</v>
      </c>
      <c r="AJ69" s="100">
        <v>36</v>
      </c>
      <c r="AK69" s="100">
        <v>27302.399999999998</v>
      </c>
      <c r="AL69" s="100">
        <v>40</v>
      </c>
      <c r="AM69" s="100">
        <v>30336</v>
      </c>
      <c r="AN69" s="100">
        <v>41</v>
      </c>
      <c r="AO69" s="100">
        <v>31094.399999999998</v>
      </c>
      <c r="AP69" s="100">
        <v>32</v>
      </c>
      <c r="AQ69" s="100">
        <v>24268.799999999999</v>
      </c>
      <c r="AR69" s="100">
        <v>7</v>
      </c>
      <c r="AS69" s="100">
        <v>5308.8</v>
      </c>
      <c r="AT69" s="100">
        <v>7</v>
      </c>
      <c r="AU69" s="100">
        <v>5308.8</v>
      </c>
      <c r="AV69" s="100">
        <v>6</v>
      </c>
      <c r="AW69" s="100">
        <v>4550.3999999999996</v>
      </c>
      <c r="AX69" s="100">
        <v>8</v>
      </c>
      <c r="AY69" s="100">
        <v>6067.2</v>
      </c>
      <c r="AZ69" s="100">
        <v>20</v>
      </c>
      <c r="BA69" s="100">
        <v>15168</v>
      </c>
      <c r="BB69" s="100">
        <v>34</v>
      </c>
      <c r="BC69" s="100">
        <v>25785.599999999999</v>
      </c>
      <c r="BD69" s="100">
        <v>20</v>
      </c>
      <c r="BE69" s="100">
        <v>15168</v>
      </c>
      <c r="BF69" s="100">
        <v>26</v>
      </c>
      <c r="BG69" s="100">
        <v>19718.399999999998</v>
      </c>
      <c r="BH69" s="100">
        <v>12</v>
      </c>
      <c r="BI69" s="100">
        <v>9100.7999999999993</v>
      </c>
      <c r="BJ69" s="100">
        <v>11</v>
      </c>
      <c r="BK69" s="100">
        <v>8342.4</v>
      </c>
      <c r="BL69" s="100">
        <v>15</v>
      </c>
      <c r="BM69" s="100">
        <v>11376</v>
      </c>
      <c r="BN69" s="100">
        <v>10</v>
      </c>
      <c r="BO69" s="100">
        <v>7584</v>
      </c>
      <c r="BP69" s="100">
        <v>6</v>
      </c>
      <c r="BQ69" s="100">
        <v>4550.3999999999996</v>
      </c>
      <c r="BR69" s="100">
        <v>6</v>
      </c>
      <c r="BS69" s="100">
        <v>4550.3999999999996</v>
      </c>
      <c r="BT69" s="100">
        <v>5</v>
      </c>
      <c r="BU69" s="100">
        <v>3792</v>
      </c>
      <c r="BV69" s="100">
        <v>6</v>
      </c>
      <c r="BW69" s="100">
        <v>4550.3999999999996</v>
      </c>
      <c r="BX69" s="100">
        <v>11</v>
      </c>
      <c r="BY69" s="100">
        <v>8342.4</v>
      </c>
      <c r="BZ69" s="100">
        <v>16</v>
      </c>
      <c r="CA69" s="100">
        <v>12134.4</v>
      </c>
      <c r="CB69" s="100">
        <v>20</v>
      </c>
      <c r="CC69" s="100">
        <v>15168</v>
      </c>
      <c r="CD69" s="100">
        <v>18</v>
      </c>
      <c r="CE69" s="100">
        <v>13651.199999999999</v>
      </c>
      <c r="CF69" s="100">
        <v>56</v>
      </c>
      <c r="CG69" s="100">
        <v>42470.400000000001</v>
      </c>
      <c r="CH69" s="100">
        <v>53</v>
      </c>
      <c r="CI69" s="100">
        <v>40195.199999999997</v>
      </c>
      <c r="CJ69" s="100">
        <v>43</v>
      </c>
      <c r="CK69" s="100">
        <v>32611.200000000001</v>
      </c>
      <c r="CL69" s="100">
        <v>57</v>
      </c>
      <c r="CM69" s="100">
        <v>43228.799999999996</v>
      </c>
      <c r="CN69" s="100">
        <v>7</v>
      </c>
      <c r="CO69" s="100">
        <v>5308.8</v>
      </c>
      <c r="CP69" s="100">
        <v>8</v>
      </c>
      <c r="CQ69" s="100">
        <v>6067.2</v>
      </c>
      <c r="CR69" s="100">
        <v>9</v>
      </c>
      <c r="CS69" s="100">
        <v>6825.5999999999995</v>
      </c>
      <c r="CT69" s="100">
        <v>7</v>
      </c>
      <c r="CU69" s="100">
        <v>5308.8</v>
      </c>
    </row>
    <row r="70" spans="2:99">
      <c r="C70" s="99" t="s">
        <v>236</v>
      </c>
      <c r="D70" s="100">
        <v>15</v>
      </c>
      <c r="E70" s="100">
        <v>8027.9999999999991</v>
      </c>
      <c r="F70" s="100">
        <v>12</v>
      </c>
      <c r="G70" s="100">
        <v>6422.4</v>
      </c>
      <c r="H70" s="100">
        <v>19</v>
      </c>
      <c r="I70" s="100">
        <v>10168.799999999999</v>
      </c>
      <c r="J70" s="100">
        <v>13</v>
      </c>
      <c r="K70" s="100">
        <v>6957.5999999999995</v>
      </c>
      <c r="L70" s="100">
        <v>26</v>
      </c>
      <c r="M70" s="100">
        <v>13915.199999999999</v>
      </c>
      <c r="N70" s="100">
        <v>28</v>
      </c>
      <c r="O70" s="100">
        <v>14985.599999999999</v>
      </c>
      <c r="P70" s="100">
        <v>35</v>
      </c>
      <c r="Q70" s="100">
        <v>18731.999999999996</v>
      </c>
      <c r="R70" s="100">
        <v>28</v>
      </c>
      <c r="S70" s="100">
        <v>14985.599999999999</v>
      </c>
      <c r="T70" s="100">
        <v>5</v>
      </c>
      <c r="U70" s="100">
        <v>2675.9999999999995</v>
      </c>
      <c r="V70" s="100">
        <v>7</v>
      </c>
      <c r="W70" s="100">
        <v>3746.3999999999996</v>
      </c>
      <c r="X70" s="100">
        <v>6</v>
      </c>
      <c r="Y70" s="100">
        <v>3211.2</v>
      </c>
      <c r="Z70" s="100">
        <v>5</v>
      </c>
      <c r="AA70" s="100">
        <v>2675.9999999999995</v>
      </c>
      <c r="AB70" s="100">
        <v>63</v>
      </c>
      <c r="AC70" s="100">
        <v>33717.599999999999</v>
      </c>
      <c r="AD70" s="100">
        <v>51</v>
      </c>
      <c r="AE70" s="100">
        <v>27295.199999999997</v>
      </c>
      <c r="AF70" s="100">
        <v>40</v>
      </c>
      <c r="AG70" s="100">
        <v>21407.999999999996</v>
      </c>
      <c r="AH70" s="100">
        <v>53</v>
      </c>
      <c r="AI70" s="100">
        <v>28365.599999999995</v>
      </c>
      <c r="AJ70" s="100">
        <v>35</v>
      </c>
      <c r="AK70" s="100">
        <v>18731.999999999996</v>
      </c>
      <c r="AL70" s="100">
        <v>43</v>
      </c>
      <c r="AM70" s="100">
        <v>23013.599999999999</v>
      </c>
      <c r="AN70" s="100">
        <v>43</v>
      </c>
      <c r="AO70" s="100">
        <v>23013.599999999999</v>
      </c>
      <c r="AP70" s="100">
        <v>38</v>
      </c>
      <c r="AQ70" s="100">
        <v>20337.599999999999</v>
      </c>
      <c r="AR70" s="100">
        <v>7</v>
      </c>
      <c r="AS70" s="100">
        <v>3746.3999999999996</v>
      </c>
      <c r="AT70" s="100">
        <v>8</v>
      </c>
      <c r="AU70" s="100">
        <v>4281.5999999999995</v>
      </c>
      <c r="AV70" s="100">
        <v>7</v>
      </c>
      <c r="AW70" s="100">
        <v>3746.3999999999996</v>
      </c>
      <c r="AX70" s="100">
        <v>8</v>
      </c>
      <c r="AY70" s="100">
        <v>4281.5999999999995</v>
      </c>
      <c r="AZ70" s="100">
        <v>22</v>
      </c>
      <c r="BA70" s="100">
        <v>11774.399999999998</v>
      </c>
      <c r="BB70" s="100">
        <v>33</v>
      </c>
      <c r="BC70" s="100">
        <v>17661.599999999999</v>
      </c>
      <c r="BD70" s="100">
        <v>22</v>
      </c>
      <c r="BE70" s="100">
        <v>11774.399999999998</v>
      </c>
      <c r="BF70" s="100">
        <v>27</v>
      </c>
      <c r="BG70" s="100">
        <v>14450.399999999998</v>
      </c>
      <c r="BH70" s="100">
        <v>13</v>
      </c>
      <c r="BI70" s="100">
        <v>6957.5999999999995</v>
      </c>
      <c r="BJ70" s="100">
        <v>12</v>
      </c>
      <c r="BK70" s="100">
        <v>6422.4</v>
      </c>
      <c r="BL70" s="100">
        <v>13</v>
      </c>
      <c r="BM70" s="100">
        <v>6957.5999999999995</v>
      </c>
      <c r="BN70" s="100">
        <v>10</v>
      </c>
      <c r="BO70" s="100">
        <v>5351.9999999999991</v>
      </c>
      <c r="BP70" s="100">
        <v>5</v>
      </c>
      <c r="BQ70" s="100">
        <v>2675.9999999999995</v>
      </c>
      <c r="BR70" s="100">
        <v>6</v>
      </c>
      <c r="BS70" s="100">
        <v>3211.2</v>
      </c>
      <c r="BT70" s="100">
        <v>5</v>
      </c>
      <c r="BU70" s="100">
        <v>2675.9999999999995</v>
      </c>
      <c r="BV70" s="100">
        <v>7</v>
      </c>
      <c r="BW70" s="100">
        <v>3746.3999999999996</v>
      </c>
      <c r="BX70" s="100">
        <v>12</v>
      </c>
      <c r="BY70" s="100">
        <v>6422.4</v>
      </c>
      <c r="BZ70" s="100">
        <v>17</v>
      </c>
      <c r="CA70" s="100">
        <v>9098.4</v>
      </c>
      <c r="CB70" s="100">
        <v>18</v>
      </c>
      <c r="CC70" s="100">
        <v>9633.5999999999985</v>
      </c>
      <c r="CD70" s="100">
        <v>18</v>
      </c>
      <c r="CE70" s="100">
        <v>9633.5999999999985</v>
      </c>
      <c r="CF70" s="100">
        <v>58</v>
      </c>
      <c r="CG70" s="100">
        <v>31041.599999999995</v>
      </c>
      <c r="CH70" s="100">
        <v>58</v>
      </c>
      <c r="CI70" s="100">
        <v>31041.599999999995</v>
      </c>
      <c r="CJ70" s="100">
        <v>43</v>
      </c>
      <c r="CK70" s="100">
        <v>23013.599999999999</v>
      </c>
      <c r="CL70" s="100">
        <v>67</v>
      </c>
      <c r="CM70" s="100">
        <v>35858.399999999994</v>
      </c>
      <c r="CN70" s="100">
        <v>8</v>
      </c>
      <c r="CO70" s="100">
        <v>4281.5999999999995</v>
      </c>
      <c r="CP70" s="100">
        <v>8</v>
      </c>
      <c r="CQ70" s="100">
        <v>4281.5999999999995</v>
      </c>
      <c r="CR70" s="100">
        <v>9</v>
      </c>
      <c r="CS70" s="100">
        <v>4816.7999999999993</v>
      </c>
      <c r="CT70" s="100">
        <v>7</v>
      </c>
      <c r="CU70" s="100">
        <v>3746.3999999999996</v>
      </c>
    </row>
    <row r="71" spans="2:99">
      <c r="B71" s="99" t="s">
        <v>130</v>
      </c>
      <c r="C71" s="99" t="s">
        <v>237</v>
      </c>
      <c r="D71" s="100">
        <v>3.3425045986567374</v>
      </c>
      <c r="E71" s="100">
        <v>1885.1725936424</v>
      </c>
      <c r="F71" s="100">
        <v>9.3220107115844346</v>
      </c>
      <c r="G71" s="100">
        <v>5257.6140413336216</v>
      </c>
      <c r="H71" s="100">
        <v>9.3582081006482731</v>
      </c>
      <c r="I71" s="100">
        <v>5278.0293687656258</v>
      </c>
      <c r="J71" s="100">
        <v>10.450834900118835</v>
      </c>
      <c r="K71" s="100">
        <v>5894.2708836670226</v>
      </c>
      <c r="L71" s="100">
        <v>3.3487731625074568</v>
      </c>
      <c r="M71" s="100">
        <v>1888.7080636542057</v>
      </c>
      <c r="N71" s="100">
        <v>4.9333803024070999</v>
      </c>
      <c r="O71" s="100">
        <v>2782.4264905576042</v>
      </c>
      <c r="P71" s="100">
        <v>4.2402332127234947</v>
      </c>
      <c r="Q71" s="100">
        <v>2391.4915319760512</v>
      </c>
      <c r="R71" s="100">
        <v>6</v>
      </c>
      <c r="S71" s="100">
        <v>3384</v>
      </c>
      <c r="T71" s="100">
        <v>2.6063493769425472</v>
      </c>
      <c r="U71" s="100">
        <v>1469.9810485955966</v>
      </c>
      <c r="V71" s="100">
        <v>2.0201712854026024</v>
      </c>
      <c r="W71" s="100">
        <v>1139.3766049670678</v>
      </c>
      <c r="X71" s="100">
        <v>3.0379478633422847</v>
      </c>
      <c r="Y71" s="100">
        <v>1713.4025949250486</v>
      </c>
      <c r="Z71" s="100">
        <v>1.7232694321092599</v>
      </c>
      <c r="AA71" s="100">
        <v>971.92395970962252</v>
      </c>
      <c r="AB71" s="100">
        <v>6.4477414786823894</v>
      </c>
      <c r="AC71" s="100">
        <v>3636.5261939768675</v>
      </c>
      <c r="AD71" s="100">
        <v>6.4273519133700621</v>
      </c>
      <c r="AE71" s="100">
        <v>3625.0264791407149</v>
      </c>
      <c r="AF71" s="100">
        <v>6.3015181470051731</v>
      </c>
      <c r="AG71" s="100">
        <v>3554.0562349109177</v>
      </c>
      <c r="AH71" s="100">
        <v>8.4387801979772856</v>
      </c>
      <c r="AI71" s="100">
        <v>4759.4720316591893</v>
      </c>
      <c r="AJ71" s="100">
        <v>7.8583658903857874</v>
      </c>
      <c r="AK71" s="100">
        <v>4432.1183621775845</v>
      </c>
      <c r="AL71" s="100">
        <v>8.8532098895383555</v>
      </c>
      <c r="AM71" s="100">
        <v>4993.2103776996328</v>
      </c>
      <c r="AN71" s="100">
        <v>8.3909534620270811</v>
      </c>
      <c r="AO71" s="100">
        <v>4732.4977525832737</v>
      </c>
      <c r="AP71" s="100">
        <v>9.2393391015493993</v>
      </c>
      <c r="AQ71" s="100">
        <v>5210.9872532738609</v>
      </c>
      <c r="AR71" s="100">
        <v>7.1483393867706049</v>
      </c>
      <c r="AS71" s="100">
        <v>4031.6634141386212</v>
      </c>
      <c r="AT71" s="100">
        <v>5.5420987757134137</v>
      </c>
      <c r="AU71" s="100">
        <v>3125.7437095023652</v>
      </c>
      <c r="AV71" s="100">
        <v>5.0169426576945693</v>
      </c>
      <c r="AW71" s="100">
        <v>2829.555658939737</v>
      </c>
      <c r="AX71" s="100">
        <v>5.0909606088471664</v>
      </c>
      <c r="AY71" s="100">
        <v>2871.301783389802</v>
      </c>
      <c r="AZ71" s="100">
        <v>10.474679844583958</v>
      </c>
      <c r="BA71" s="100">
        <v>5907.7194323453523</v>
      </c>
      <c r="BB71" s="100">
        <v>8.2517975461786932</v>
      </c>
      <c r="BC71" s="100">
        <v>4654.0138160447832</v>
      </c>
      <c r="BD71" s="100">
        <v>10.034444983006463</v>
      </c>
      <c r="BE71" s="100">
        <v>5659.426970415645</v>
      </c>
      <c r="BF71" s="100">
        <v>10.424985691857355</v>
      </c>
      <c r="BG71" s="100">
        <v>5879.6919302075485</v>
      </c>
      <c r="BH71" s="100">
        <v>3.3439934050452447</v>
      </c>
      <c r="BI71" s="100">
        <v>1886.0122804455179</v>
      </c>
      <c r="BJ71" s="100">
        <v>3.6641785457638365</v>
      </c>
      <c r="BK71" s="100">
        <v>2066.5966998108038</v>
      </c>
      <c r="BL71" s="100">
        <v>3.6985097536134868</v>
      </c>
      <c r="BM71" s="100">
        <v>2085.9595010380067</v>
      </c>
      <c r="BN71" s="100">
        <v>4.6838306281624398</v>
      </c>
      <c r="BO71" s="100">
        <v>2641.6804742836161</v>
      </c>
      <c r="BP71" s="100">
        <v>2.573644897898713</v>
      </c>
      <c r="BQ71" s="100">
        <v>1451.535722414874</v>
      </c>
      <c r="BR71" s="100">
        <v>1.7496086073666257</v>
      </c>
      <c r="BS71" s="100">
        <v>986.77925455477691</v>
      </c>
      <c r="BT71" s="100">
        <v>2.091692744926017</v>
      </c>
      <c r="BU71" s="100">
        <v>1179.7147081382736</v>
      </c>
      <c r="BV71" s="100">
        <v>2.7613308115213817</v>
      </c>
      <c r="BW71" s="100">
        <v>1557.3905776980594</v>
      </c>
      <c r="BX71" s="100">
        <v>2.5195530592305162</v>
      </c>
      <c r="BY71" s="100">
        <v>1421.027925406011</v>
      </c>
      <c r="BZ71" s="100">
        <v>2.2908818584473685</v>
      </c>
      <c r="CA71" s="100">
        <v>1292.0573681643159</v>
      </c>
      <c r="CB71" s="100">
        <v>4.9072088539224019</v>
      </c>
      <c r="CC71" s="100">
        <v>2767.6657936122347</v>
      </c>
      <c r="CD71" s="100">
        <v>3.65858302320978</v>
      </c>
      <c r="CE71" s="100">
        <v>2063.4408250903161</v>
      </c>
      <c r="CF71" s="100">
        <v>3.1942517854724057</v>
      </c>
      <c r="CG71" s="100">
        <v>1801.5580070064368</v>
      </c>
      <c r="CH71" s="100">
        <v>3.3229391341733803</v>
      </c>
      <c r="CI71" s="100">
        <v>1874.1376716737864</v>
      </c>
      <c r="CJ71" s="100">
        <v>6.0278104393164211</v>
      </c>
      <c r="CK71" s="100">
        <v>3399.6850877744614</v>
      </c>
      <c r="CL71" s="100">
        <v>2.6816100365827373</v>
      </c>
      <c r="CM71" s="100">
        <v>1512.4280606326638</v>
      </c>
      <c r="CN71" s="100">
        <v>8.4921095091778849</v>
      </c>
      <c r="CO71" s="100">
        <v>4789.5497631763274</v>
      </c>
      <c r="CP71" s="100">
        <v>6.635389120783568</v>
      </c>
      <c r="CQ71" s="100">
        <v>3742.3594641219324</v>
      </c>
      <c r="CR71" s="100">
        <v>3.864794767211496</v>
      </c>
      <c r="CS71" s="100">
        <v>2179.7442487072835</v>
      </c>
      <c r="CT71" s="100">
        <v>4.0072971533054194</v>
      </c>
      <c r="CU71" s="100">
        <v>2260.1155944642564</v>
      </c>
    </row>
    <row r="72" spans="2:99">
      <c r="C72" s="99" t="s">
        <v>238</v>
      </c>
      <c r="D72" s="100">
        <v>3.5900975318905699</v>
      </c>
      <c r="E72" s="100">
        <v>267.10325637265839</v>
      </c>
      <c r="F72" s="100">
        <v>9.6948911400478135</v>
      </c>
      <c r="G72" s="100">
        <v>721.29990081955725</v>
      </c>
      <c r="H72" s="100">
        <v>9.3582081006482731</v>
      </c>
      <c r="I72" s="100">
        <v>696.25068268823145</v>
      </c>
      <c r="J72" s="100">
        <v>10.450834900118835</v>
      </c>
      <c r="K72" s="100">
        <v>777.54211656884127</v>
      </c>
      <c r="L72" s="100">
        <v>3.3487731625074568</v>
      </c>
      <c r="M72" s="100">
        <v>249.14872329055476</v>
      </c>
      <c r="N72" s="100">
        <v>4.9333803024070999</v>
      </c>
      <c r="O72" s="100">
        <v>367.04349449908818</v>
      </c>
      <c r="P72" s="100">
        <v>3.5335276772695789</v>
      </c>
      <c r="Q72" s="100">
        <v>262.89445918885667</v>
      </c>
      <c r="R72" s="100">
        <v>6</v>
      </c>
      <c r="S72" s="100">
        <v>446.4</v>
      </c>
      <c r="T72" s="100">
        <v>2.6063493769425472</v>
      </c>
      <c r="U72" s="100">
        <v>193.91239364452548</v>
      </c>
      <c r="V72" s="100">
        <v>2.4242055424831226</v>
      </c>
      <c r="W72" s="100">
        <v>180.36089236074429</v>
      </c>
      <c r="X72" s="100">
        <v>3.1417912071237164</v>
      </c>
      <c r="Y72" s="100">
        <v>233.74926581000446</v>
      </c>
      <c r="Z72" s="100">
        <v>1.7232694321092599</v>
      </c>
      <c r="AA72" s="100">
        <v>128.21124574892892</v>
      </c>
      <c r="AB72" s="100">
        <v>6.6430468509319871</v>
      </c>
      <c r="AC72" s="100">
        <v>494.24268570933981</v>
      </c>
      <c r="AD72" s="100">
        <v>7.7128222960440738</v>
      </c>
      <c r="AE72" s="100">
        <v>573.83397882567897</v>
      </c>
      <c r="AF72" s="100">
        <v>6.8416482738913311</v>
      </c>
      <c r="AG72" s="100">
        <v>509.01863157751495</v>
      </c>
      <c r="AH72" s="100">
        <v>9.1718166211114447</v>
      </c>
      <c r="AI72" s="100">
        <v>682.38315661069146</v>
      </c>
      <c r="AJ72" s="100">
        <v>7.8928317974363846</v>
      </c>
      <c r="AK72" s="100">
        <v>587.22668572926693</v>
      </c>
      <c r="AL72" s="100">
        <v>10.051427963971268</v>
      </c>
      <c r="AM72" s="100">
        <v>747.8262405194622</v>
      </c>
      <c r="AN72" s="100">
        <v>8.6485671013147307</v>
      </c>
      <c r="AO72" s="100">
        <v>643.4533923378159</v>
      </c>
      <c r="AP72" s="100">
        <v>10.087868651971755</v>
      </c>
      <c r="AQ72" s="100">
        <v>750.53742770669851</v>
      </c>
      <c r="AR72" s="100">
        <v>8.7683344714849287</v>
      </c>
      <c r="AS72" s="100">
        <v>652.36408467847866</v>
      </c>
      <c r="AT72" s="100">
        <v>4.6184156464278443</v>
      </c>
      <c r="AU72" s="100">
        <v>343.61012409423159</v>
      </c>
      <c r="AV72" s="100">
        <v>4.5648265471427019</v>
      </c>
      <c r="AW72" s="100">
        <v>339.62309510741699</v>
      </c>
      <c r="AX72" s="100">
        <v>5.5537752096514543</v>
      </c>
      <c r="AY72" s="100">
        <v>413.20087559806814</v>
      </c>
      <c r="AZ72" s="100">
        <v>11.250572844299066</v>
      </c>
      <c r="BA72" s="100">
        <v>837.04261961585041</v>
      </c>
      <c r="BB72" s="100">
        <v>9.0376830267671391</v>
      </c>
      <c r="BC72" s="100">
        <v>672.40361719147506</v>
      </c>
      <c r="BD72" s="100">
        <v>9.4325539116077834</v>
      </c>
      <c r="BE72" s="100">
        <v>701.78201102361902</v>
      </c>
      <c r="BF72" s="100">
        <v>11.270254802007953</v>
      </c>
      <c r="BG72" s="100">
        <v>838.50695726939159</v>
      </c>
      <c r="BH72" s="100">
        <v>4.0871030506108541</v>
      </c>
      <c r="BI72" s="100">
        <v>304.0804669654475</v>
      </c>
      <c r="BJ72" s="100">
        <v>3.6641785457638365</v>
      </c>
      <c r="BK72" s="100">
        <v>272.61488380482939</v>
      </c>
      <c r="BL72" s="100">
        <v>4.5520120044473682</v>
      </c>
      <c r="BM72" s="100">
        <v>338.66969313088413</v>
      </c>
      <c r="BN72" s="100">
        <v>5.0183899587454706</v>
      </c>
      <c r="BO72" s="100">
        <v>373.36821293066299</v>
      </c>
      <c r="BP72" s="100">
        <v>2.573644897898713</v>
      </c>
      <c r="BQ72" s="100">
        <v>191.47918040366423</v>
      </c>
      <c r="BR72" s="100">
        <v>2.1870107592082819</v>
      </c>
      <c r="BS72" s="100">
        <v>162.71360048509615</v>
      </c>
      <c r="BT72" s="100">
        <v>2.091692744926017</v>
      </c>
      <c r="BU72" s="100">
        <v>155.62194022249565</v>
      </c>
      <c r="BV72" s="100">
        <v>2.7613308115213817</v>
      </c>
      <c r="BW72" s="100">
        <v>205.44301237719077</v>
      </c>
      <c r="BX72" s="100">
        <v>2.5195530592305162</v>
      </c>
      <c r="BY72" s="100">
        <v>187.45474760675037</v>
      </c>
      <c r="BZ72" s="100">
        <v>2.2908818584473685</v>
      </c>
      <c r="CA72" s="100">
        <v>170.4416102684842</v>
      </c>
      <c r="CB72" s="100">
        <v>4.9072088539224019</v>
      </c>
      <c r="CC72" s="100">
        <v>365.09633873182668</v>
      </c>
      <c r="CD72" s="100">
        <v>4.2569485767861588</v>
      </c>
      <c r="CE72" s="100">
        <v>316.71697411289017</v>
      </c>
      <c r="CF72" s="100">
        <v>3.1942517854724057</v>
      </c>
      <c r="CG72" s="100">
        <v>237.65233283914696</v>
      </c>
      <c r="CH72" s="100">
        <v>3.7383065259450525</v>
      </c>
      <c r="CI72" s="100">
        <v>278.13000553031185</v>
      </c>
      <c r="CJ72" s="100">
        <v>4.9318449048952537</v>
      </c>
      <c r="CK72" s="100">
        <v>366.92926092420686</v>
      </c>
      <c r="CL72" s="100">
        <v>2.6816100365827373</v>
      </c>
      <c r="CM72" s="100">
        <v>199.51178672175564</v>
      </c>
      <c r="CN72" s="100">
        <v>8.0675040337189898</v>
      </c>
      <c r="CO72" s="100">
        <v>600.22230010869282</v>
      </c>
      <c r="CP72" s="100">
        <v>8.1966571492032312</v>
      </c>
      <c r="CQ72" s="100">
        <v>609.83129190072032</v>
      </c>
      <c r="CR72" s="100">
        <v>4.1620866723816112</v>
      </c>
      <c r="CS72" s="100">
        <v>309.65924842519183</v>
      </c>
      <c r="CT72" s="100">
        <v>4.274450296859114</v>
      </c>
      <c r="CU72" s="100">
        <v>318.01910208631807</v>
      </c>
    </row>
    <row r="73" spans="2:99">
      <c r="C73" s="99" t="s">
        <v>239</v>
      </c>
      <c r="D73" s="100">
        <v>3.3425045986567374</v>
      </c>
      <c r="E73" s="100">
        <v>1869.1285715688473</v>
      </c>
      <c r="F73" s="100">
        <v>9.3220107115844346</v>
      </c>
      <c r="G73" s="100">
        <v>5212.8683899180151</v>
      </c>
      <c r="H73" s="100">
        <v>9.3582081006482731</v>
      </c>
      <c r="I73" s="100">
        <v>5233.1099698825137</v>
      </c>
      <c r="J73" s="100">
        <v>11.656700465517163</v>
      </c>
      <c r="K73" s="100">
        <v>6518.4269003171967</v>
      </c>
      <c r="L73" s="100">
        <v>3.3487731625074568</v>
      </c>
      <c r="M73" s="100">
        <v>1872.6339524741695</v>
      </c>
      <c r="N73" s="100">
        <v>4.9333803024070999</v>
      </c>
      <c r="O73" s="100">
        <v>2758.74626510605</v>
      </c>
      <c r="P73" s="100">
        <v>3.5335276772695789</v>
      </c>
      <c r="Q73" s="100">
        <v>1975.9486771291483</v>
      </c>
      <c r="R73" s="100">
        <v>6</v>
      </c>
      <c r="S73" s="100">
        <v>3355.2</v>
      </c>
      <c r="T73" s="100">
        <v>2.6063493769425472</v>
      </c>
      <c r="U73" s="100">
        <v>1457.4705715862722</v>
      </c>
      <c r="V73" s="100">
        <v>2.0201712854026024</v>
      </c>
      <c r="W73" s="100">
        <v>1129.6797827971352</v>
      </c>
      <c r="X73" s="100">
        <v>3.0206406393787129</v>
      </c>
      <c r="Y73" s="100">
        <v>1689.1422455405759</v>
      </c>
      <c r="Z73" s="100">
        <v>1.7232694321092599</v>
      </c>
      <c r="AA73" s="100">
        <v>963.65226643549795</v>
      </c>
      <c r="AB73" s="100">
        <v>6.4401494784288058</v>
      </c>
      <c r="AC73" s="100">
        <v>3601.331588337388</v>
      </c>
      <c r="AD73" s="100">
        <v>7.070087104707067</v>
      </c>
      <c r="AE73" s="100">
        <v>3953.5927089521915</v>
      </c>
      <c r="AF73" s="100">
        <v>6.8416482738913311</v>
      </c>
      <c r="AG73" s="100">
        <v>3825.8497147600319</v>
      </c>
      <c r="AH73" s="100">
        <v>7.7478210547999069</v>
      </c>
      <c r="AI73" s="100">
        <v>4332.5815338441071</v>
      </c>
      <c r="AJ73" s="100">
        <v>6.8243697130247405</v>
      </c>
      <c r="AK73" s="100">
        <v>3816.1875435234342</v>
      </c>
      <c r="AL73" s="100">
        <v>8.839365818713377</v>
      </c>
      <c r="AM73" s="100">
        <v>4942.9733658245195</v>
      </c>
      <c r="AN73" s="100">
        <v>8.3786770449585557</v>
      </c>
      <c r="AO73" s="100">
        <v>4685.356203540824</v>
      </c>
      <c r="AP73" s="100">
        <v>9.800526137397803</v>
      </c>
      <c r="AQ73" s="100">
        <v>5480.454216032851</v>
      </c>
      <c r="AR73" s="100">
        <v>6.7481289842599272</v>
      </c>
      <c r="AS73" s="100">
        <v>3773.5537279981509</v>
      </c>
      <c r="AT73" s="100">
        <v>5.0802572110706281</v>
      </c>
      <c r="AU73" s="100">
        <v>2840.8798324306949</v>
      </c>
      <c r="AV73" s="100">
        <v>4.5611877603407001</v>
      </c>
      <c r="AW73" s="100">
        <v>2550.6161955825191</v>
      </c>
      <c r="AX73" s="100">
        <v>4.6281460080428785</v>
      </c>
      <c r="AY73" s="100">
        <v>2588.0592476975771</v>
      </c>
      <c r="AZ73" s="100">
        <v>11.751165018106233</v>
      </c>
      <c r="BA73" s="100">
        <v>6571.2514781250047</v>
      </c>
      <c r="BB73" s="100">
        <v>8.2517975461786932</v>
      </c>
      <c r="BC73" s="100">
        <v>4614.4051878231248</v>
      </c>
      <c r="BD73" s="100">
        <v>9.733499447307123</v>
      </c>
      <c r="BE73" s="100">
        <v>5442.9728909341429</v>
      </c>
      <c r="BF73" s="100">
        <v>11.833767542108351</v>
      </c>
      <c r="BG73" s="100">
        <v>6617.4428095469893</v>
      </c>
      <c r="BH73" s="100">
        <v>3.7155482278280494</v>
      </c>
      <c r="BI73" s="100">
        <v>2077.7345690014449</v>
      </c>
      <c r="BJ73" s="100">
        <v>3.6641785457638365</v>
      </c>
      <c r="BK73" s="100">
        <v>2049.0086427911369</v>
      </c>
      <c r="BL73" s="100">
        <v>3.6985097536134868</v>
      </c>
      <c r="BM73" s="100">
        <v>2068.2066542206617</v>
      </c>
      <c r="BN73" s="100">
        <v>5.0183899587454706</v>
      </c>
      <c r="BO73" s="100">
        <v>2806.2836649304668</v>
      </c>
      <c r="BP73" s="100">
        <v>2.5970222274393508</v>
      </c>
      <c r="BQ73" s="100">
        <v>1452.2548295840847</v>
      </c>
      <c r="BR73" s="100">
        <v>1.7496086073666257</v>
      </c>
      <c r="BS73" s="100">
        <v>978.38113323941695</v>
      </c>
      <c r="BT73" s="100">
        <v>2.6654642069494159</v>
      </c>
      <c r="BU73" s="100">
        <v>1490.5275845261133</v>
      </c>
      <c r="BV73" s="100">
        <v>2.7613308115213817</v>
      </c>
      <c r="BW73" s="100">
        <v>1544.1361898027565</v>
      </c>
      <c r="BX73" s="100">
        <v>2.5195530592305162</v>
      </c>
      <c r="BY73" s="100">
        <v>1408.9340707217045</v>
      </c>
      <c r="BZ73" s="100">
        <v>2.2908818584473685</v>
      </c>
      <c r="CA73" s="100">
        <v>1281.0611352437684</v>
      </c>
      <c r="CB73" s="100">
        <v>5.6607817506260867</v>
      </c>
      <c r="CC73" s="100">
        <v>3165.5091549501071</v>
      </c>
      <c r="CD73" s="100">
        <v>3.5979689090890634</v>
      </c>
      <c r="CE73" s="100">
        <v>2011.9842139626039</v>
      </c>
      <c r="CF73" s="100">
        <v>3.1942517854724057</v>
      </c>
      <c r="CG73" s="100">
        <v>1786.2255984361691</v>
      </c>
      <c r="CH73" s="100">
        <v>3.7383065259450525</v>
      </c>
      <c r="CI73" s="100">
        <v>2090.461009308473</v>
      </c>
      <c r="CJ73" s="100">
        <v>5.4798276721058379</v>
      </c>
      <c r="CK73" s="100">
        <v>3064.319634241584</v>
      </c>
      <c r="CL73" s="100">
        <v>2.6816100365827373</v>
      </c>
      <c r="CM73" s="100">
        <v>1499.5563324570664</v>
      </c>
      <c r="CN73" s="100">
        <v>8.0675040337189898</v>
      </c>
      <c r="CO73" s="100">
        <v>4511.3482556556582</v>
      </c>
      <c r="CP73" s="100">
        <v>7.4160231349933996</v>
      </c>
      <c r="CQ73" s="100">
        <v>4147.0401370883083</v>
      </c>
      <c r="CR73" s="100">
        <v>4.1620866723816112</v>
      </c>
      <c r="CS73" s="100">
        <v>2327.4388671957968</v>
      </c>
      <c r="CT73" s="100">
        <v>3.7401440097517247</v>
      </c>
      <c r="CU73" s="100">
        <v>2091.4885302531643</v>
      </c>
    </row>
    <row r="74" spans="2:99">
      <c r="C74" s="99" t="s">
        <v>240</v>
      </c>
      <c r="D74" s="100">
        <v>3.3425045986567374</v>
      </c>
      <c r="E74" s="100">
        <v>1347.6978541783965</v>
      </c>
      <c r="F74" s="100">
        <v>9.3220107115844346</v>
      </c>
      <c r="G74" s="100">
        <v>3758.6347189108437</v>
      </c>
      <c r="H74" s="100">
        <v>9.3582081006482731</v>
      </c>
      <c r="I74" s="100">
        <v>3773.2295061813838</v>
      </c>
      <c r="J74" s="100">
        <v>11.656700465517163</v>
      </c>
      <c r="K74" s="100">
        <v>4699.9816276965203</v>
      </c>
      <c r="L74" s="100">
        <v>4.1859664531343208</v>
      </c>
      <c r="M74" s="100">
        <v>1687.781673903758</v>
      </c>
      <c r="N74" s="100">
        <v>4.2286116877775148</v>
      </c>
      <c r="O74" s="100">
        <v>1704.9762325118938</v>
      </c>
      <c r="P74" s="100">
        <v>4.2402332127234947</v>
      </c>
      <c r="Q74" s="100">
        <v>1709.662031370113</v>
      </c>
      <c r="R74" s="100">
        <v>5</v>
      </c>
      <c r="S74" s="100">
        <v>2016</v>
      </c>
      <c r="T74" s="100">
        <v>2.6063493769425472</v>
      </c>
      <c r="U74" s="100">
        <v>1050.8800687832349</v>
      </c>
      <c r="V74" s="100">
        <v>2.0201712854026024</v>
      </c>
      <c r="W74" s="100">
        <v>814.53306227432927</v>
      </c>
      <c r="X74" s="100">
        <v>3.124483983160145</v>
      </c>
      <c r="Y74" s="100">
        <v>1259.7919420101705</v>
      </c>
      <c r="Z74" s="100">
        <v>1.7232694321092599</v>
      </c>
      <c r="AA74" s="100">
        <v>694.82223502645354</v>
      </c>
      <c r="AB74" s="100">
        <v>6.2600281066863772</v>
      </c>
      <c r="AC74" s="100">
        <v>2524.0433326159473</v>
      </c>
      <c r="AD74" s="100">
        <v>6.6415969771490628</v>
      </c>
      <c r="AE74" s="100">
        <v>2677.8919011865019</v>
      </c>
      <c r="AF74" s="100">
        <v>6.8416482738913311</v>
      </c>
      <c r="AG74" s="100">
        <v>2758.5525840329847</v>
      </c>
      <c r="AH74" s="100">
        <v>7.9128141985175482</v>
      </c>
      <c r="AI74" s="100">
        <v>3190.4466848422753</v>
      </c>
      <c r="AJ74" s="100">
        <v>7.8928317974363846</v>
      </c>
      <c r="AK74" s="100">
        <v>3182.3897807263502</v>
      </c>
      <c r="AL74" s="100">
        <v>10.051427963971268</v>
      </c>
      <c r="AM74" s="100">
        <v>4052.7357550732149</v>
      </c>
      <c r="AN74" s="100">
        <v>8.145616239807957</v>
      </c>
      <c r="AO74" s="100">
        <v>3284.3124678905683</v>
      </c>
      <c r="AP74" s="100">
        <v>10.635557694520655</v>
      </c>
      <c r="AQ74" s="100">
        <v>4288.2568624307278</v>
      </c>
      <c r="AR74" s="100">
        <v>7.1100324374273702</v>
      </c>
      <c r="AS74" s="100">
        <v>2866.7650787707157</v>
      </c>
      <c r="AT74" s="100">
        <v>5.5420987757134137</v>
      </c>
      <c r="AU74" s="100">
        <v>2234.5742263676484</v>
      </c>
      <c r="AV74" s="100">
        <v>5.0169426576945693</v>
      </c>
      <c r="AW74" s="100">
        <v>2022.8312795824502</v>
      </c>
      <c r="AX74" s="100">
        <v>4.6281460080428785</v>
      </c>
      <c r="AY74" s="100">
        <v>1866.0684704428886</v>
      </c>
      <c r="AZ74" s="100">
        <v>10.211881388178195</v>
      </c>
      <c r="BA74" s="100">
        <v>4117.430575713448</v>
      </c>
      <c r="BB74" s="100">
        <v>9.4306257670613629</v>
      </c>
      <c r="BC74" s="100">
        <v>3802.4283092791416</v>
      </c>
      <c r="BD74" s="100">
        <v>10.636336054405144</v>
      </c>
      <c r="BE74" s="100">
        <v>4288.5706971361542</v>
      </c>
      <c r="BF74" s="100">
        <v>11.833767542108351</v>
      </c>
      <c r="BG74" s="100">
        <v>4771.3750729780868</v>
      </c>
      <c r="BH74" s="100">
        <v>3.3439934050452447</v>
      </c>
      <c r="BI74" s="100">
        <v>1348.2981409142426</v>
      </c>
      <c r="BJ74" s="100">
        <v>3.6641785457638365</v>
      </c>
      <c r="BK74" s="100">
        <v>1477.3967896519789</v>
      </c>
      <c r="BL74" s="100">
        <v>4.2675112541694071</v>
      </c>
      <c r="BM74" s="100">
        <v>1720.6605376811049</v>
      </c>
      <c r="BN74" s="100">
        <v>5.3529492893285022</v>
      </c>
      <c r="BO74" s="100">
        <v>2158.3091534572523</v>
      </c>
      <c r="BP74" s="100">
        <v>2.5970222274393508</v>
      </c>
      <c r="BQ74" s="100">
        <v>1047.1193621035463</v>
      </c>
      <c r="BR74" s="100">
        <v>1.7496086073666257</v>
      </c>
      <c r="BS74" s="100">
        <v>705.44219049022342</v>
      </c>
      <c r="BT74" s="100">
        <v>2.091692744926017</v>
      </c>
      <c r="BU74" s="100">
        <v>843.37051475417002</v>
      </c>
      <c r="BV74" s="100">
        <v>3.3135969738256579</v>
      </c>
      <c r="BW74" s="100">
        <v>1336.0422998465053</v>
      </c>
      <c r="BX74" s="100">
        <v>2.5262250084509956</v>
      </c>
      <c r="BY74" s="100">
        <v>1018.5739234074414</v>
      </c>
      <c r="BZ74" s="100">
        <v>2.8636023230592103</v>
      </c>
      <c r="CA74" s="100">
        <v>1154.6044566574735</v>
      </c>
      <c r="CB74" s="100">
        <v>4.8557726574290303</v>
      </c>
      <c r="CC74" s="100">
        <v>1957.847535475385</v>
      </c>
      <c r="CD74" s="100">
        <v>3.65858302320978</v>
      </c>
      <c r="CE74" s="100">
        <v>1475.1406749581834</v>
      </c>
      <c r="CF74" s="100">
        <v>3.1942517854724057</v>
      </c>
      <c r="CG74" s="100">
        <v>1287.9223199024739</v>
      </c>
      <c r="CH74" s="100">
        <v>4.1536739177167252</v>
      </c>
      <c r="CI74" s="100">
        <v>1674.7613236233835</v>
      </c>
      <c r="CJ74" s="100">
        <v>4.9318449048952537</v>
      </c>
      <c r="CK74" s="100">
        <v>1988.5198656537661</v>
      </c>
      <c r="CL74" s="100">
        <v>2.6816100365827373</v>
      </c>
      <c r="CM74" s="100">
        <v>1081.2251667501596</v>
      </c>
      <c r="CN74" s="100">
        <v>7.6428985582600966</v>
      </c>
      <c r="CO74" s="100">
        <v>3081.6166986904709</v>
      </c>
      <c r="CP74" s="100">
        <v>7.0257061278884851</v>
      </c>
      <c r="CQ74" s="100">
        <v>2832.7647107646371</v>
      </c>
      <c r="CR74" s="100">
        <v>3.864794767211496</v>
      </c>
      <c r="CS74" s="100">
        <v>1558.2852501396751</v>
      </c>
      <c r="CT74" s="100">
        <v>4.0072971533054194</v>
      </c>
      <c r="CU74" s="100">
        <v>1615.742212212745</v>
      </c>
    </row>
    <row r="75" spans="2:99">
      <c r="C75" s="99" t="s">
        <v>241</v>
      </c>
      <c r="D75" s="100">
        <v>2.9711151988059887</v>
      </c>
      <c r="E75" s="100">
        <v>1911.0212958720117</v>
      </c>
      <c r="F75" s="100">
        <v>8.2033694261943033</v>
      </c>
      <c r="G75" s="100">
        <v>5276.4072149281756</v>
      </c>
      <c r="H75" s="100">
        <v>9.3582081006482731</v>
      </c>
      <c r="I75" s="100">
        <v>6019.1994503369688</v>
      </c>
      <c r="J75" s="100">
        <v>10.450834900118835</v>
      </c>
      <c r="K75" s="100">
        <v>6721.9770077564335</v>
      </c>
      <c r="L75" s="100">
        <v>3.3487731625074568</v>
      </c>
      <c r="M75" s="100">
        <v>2153.9308981247959</v>
      </c>
      <c r="N75" s="100">
        <v>4.9333803024070999</v>
      </c>
      <c r="O75" s="100">
        <v>3173.1502105082463</v>
      </c>
      <c r="P75" s="100">
        <v>3.5335276772695789</v>
      </c>
      <c r="Q75" s="100">
        <v>2272.765002019793</v>
      </c>
      <c r="R75" s="100">
        <v>6</v>
      </c>
      <c r="S75" s="100">
        <v>3859.2</v>
      </c>
      <c r="T75" s="100">
        <v>2.6063493769425472</v>
      </c>
      <c r="U75" s="100">
        <v>1676.4039192494463</v>
      </c>
      <c r="V75" s="100">
        <v>2.0201712854026024</v>
      </c>
      <c r="W75" s="100">
        <v>1299.3741707709537</v>
      </c>
      <c r="X75" s="100">
        <v>3.0379478633422847</v>
      </c>
      <c r="Y75" s="100">
        <v>1954.0080657017572</v>
      </c>
      <c r="Z75" s="100">
        <v>1.7232694321092599</v>
      </c>
      <c r="AA75" s="100">
        <v>1108.4068987326759</v>
      </c>
      <c r="AB75" s="100">
        <v>6.455333478935974</v>
      </c>
      <c r="AC75" s="100">
        <v>4152.0704936516177</v>
      </c>
      <c r="AD75" s="100">
        <v>6.4273519133700621</v>
      </c>
      <c r="AE75" s="100">
        <v>4134.0727506796238</v>
      </c>
      <c r="AF75" s="100">
        <v>7.0216916495200499</v>
      </c>
      <c r="AG75" s="100">
        <v>4516.3520689712959</v>
      </c>
      <c r="AH75" s="100">
        <v>7.9886600891815611</v>
      </c>
      <c r="AI75" s="100">
        <v>5138.3061693615791</v>
      </c>
      <c r="AJ75" s="100">
        <v>6.4624713670457599</v>
      </c>
      <c r="AK75" s="100">
        <v>4156.6615832838324</v>
      </c>
      <c r="AL75" s="100">
        <v>9.1389203373216041</v>
      </c>
      <c r="AM75" s="100">
        <v>5878.1535609652556</v>
      </c>
      <c r="AN75" s="100">
        <v>8.6608435183832544</v>
      </c>
      <c r="AO75" s="100">
        <v>5570.6545510241085</v>
      </c>
      <c r="AP75" s="100">
        <v>9.2528370948489016</v>
      </c>
      <c r="AQ75" s="100">
        <v>5951.4248194068132</v>
      </c>
      <c r="AR75" s="100">
        <v>7.1291859120989862</v>
      </c>
      <c r="AS75" s="100">
        <v>4585.4923786620675</v>
      </c>
      <c r="AT75" s="100">
        <v>5.0802572110706281</v>
      </c>
      <c r="AU75" s="100">
        <v>3267.6214381606278</v>
      </c>
      <c r="AV75" s="100">
        <v>4.5648265471427019</v>
      </c>
      <c r="AW75" s="100">
        <v>2936.0964351221855</v>
      </c>
      <c r="AX75" s="100">
        <v>5.5537752096514543</v>
      </c>
      <c r="AY75" s="100">
        <v>3572.1882148478148</v>
      </c>
      <c r="AZ75" s="100">
        <v>11.751165018106233</v>
      </c>
      <c r="BA75" s="100">
        <v>7558.349339645928</v>
      </c>
      <c r="BB75" s="100">
        <v>8.644740286472917</v>
      </c>
      <c r="BC75" s="100">
        <v>5560.2969522593794</v>
      </c>
      <c r="BD75" s="100">
        <v>9.4325539116077834</v>
      </c>
      <c r="BE75" s="100">
        <v>6067.0186759461258</v>
      </c>
      <c r="BF75" s="100">
        <v>10.143229321807159</v>
      </c>
      <c r="BG75" s="100">
        <v>6524.1250997863635</v>
      </c>
      <c r="BH75" s="100">
        <v>3.3439934050452447</v>
      </c>
      <c r="BI75" s="100">
        <v>2150.8565581251009</v>
      </c>
      <c r="BJ75" s="100">
        <v>4.0305964003402197</v>
      </c>
      <c r="BK75" s="100">
        <v>2592.479604698829</v>
      </c>
      <c r="BL75" s="100">
        <v>3.6985097536134868</v>
      </c>
      <c r="BM75" s="100">
        <v>2378.8814735241945</v>
      </c>
      <c r="BN75" s="100">
        <v>5.3529492893285022</v>
      </c>
      <c r="BO75" s="100">
        <v>3443.0169828960925</v>
      </c>
      <c r="BP75" s="100">
        <v>2.5970222274393508</v>
      </c>
      <c r="BQ75" s="100">
        <v>1670.4046966889903</v>
      </c>
      <c r="BR75" s="100">
        <v>1.7496086073666257</v>
      </c>
      <c r="BS75" s="100">
        <v>1125.3482562582135</v>
      </c>
      <c r="BT75" s="100">
        <v>2.5100312939112204</v>
      </c>
      <c r="BU75" s="100">
        <v>1614.4521282436967</v>
      </c>
      <c r="BV75" s="100">
        <v>2.7613308115213817</v>
      </c>
      <c r="BW75" s="100">
        <v>1776.0879779705526</v>
      </c>
      <c r="BX75" s="100">
        <v>1.8963367436433669</v>
      </c>
      <c r="BY75" s="100">
        <v>1219.7237935114135</v>
      </c>
      <c r="BZ75" s="100">
        <v>2.8636023230592103</v>
      </c>
      <c r="CA75" s="100">
        <v>1841.8690141916838</v>
      </c>
      <c r="CB75" s="100">
        <v>4.9072088539224019</v>
      </c>
      <c r="CC75" s="100">
        <v>3156.3167348428888</v>
      </c>
      <c r="CD75" s="100">
        <v>3.5979689090890634</v>
      </c>
      <c r="CE75" s="100">
        <v>2314.2136023260855</v>
      </c>
      <c r="CF75" s="100">
        <v>3.1942517854724057</v>
      </c>
      <c r="CG75" s="100">
        <v>2054.5427484158513</v>
      </c>
      <c r="CH75" s="100">
        <v>3.7383065259450525</v>
      </c>
      <c r="CI75" s="100">
        <v>2404.4787574878574</v>
      </c>
      <c r="CJ75" s="100">
        <v>5.4798276721058379</v>
      </c>
      <c r="CK75" s="100">
        <v>3524.6251586984745</v>
      </c>
      <c r="CL75" s="100">
        <v>2.6816100365827373</v>
      </c>
      <c r="CM75" s="100">
        <v>1724.8115755300164</v>
      </c>
      <c r="CN75" s="100">
        <v>7.2182930828012015</v>
      </c>
      <c r="CO75" s="100">
        <v>4642.8061108577322</v>
      </c>
      <c r="CP75" s="100">
        <v>7.4160231349933996</v>
      </c>
      <c r="CQ75" s="100">
        <v>4769.9860804277541</v>
      </c>
      <c r="CR75" s="100">
        <v>3.5675028620413811</v>
      </c>
      <c r="CS75" s="100">
        <v>2294.6178408650162</v>
      </c>
      <c r="CT75" s="100">
        <v>3.7401440097517247</v>
      </c>
      <c r="CU75" s="100">
        <v>2405.6606270723091</v>
      </c>
    </row>
    <row r="76" spans="2:99">
      <c r="C76" s="99" t="s">
        <v>242</v>
      </c>
      <c r="D76" s="100">
        <v>3.3425045986567374</v>
      </c>
      <c r="E76" s="100">
        <v>2603.1425814338668</v>
      </c>
      <c r="F76" s="100">
        <v>8.5762498546576804</v>
      </c>
      <c r="G76" s="100">
        <v>6679.1833868074009</v>
      </c>
      <c r="H76" s="100">
        <v>8.2784148582657799</v>
      </c>
      <c r="I76" s="100">
        <v>6447.2294916173887</v>
      </c>
      <c r="J76" s="100">
        <v>10.852790088584946</v>
      </c>
      <c r="K76" s="100">
        <v>8452.1529209899563</v>
      </c>
      <c r="L76" s="100">
        <v>3.3487731625074568</v>
      </c>
      <c r="M76" s="100">
        <v>2608.0245389608071</v>
      </c>
      <c r="N76" s="100">
        <v>4.9333803024070999</v>
      </c>
      <c r="O76" s="100">
        <v>3842.1165795146494</v>
      </c>
      <c r="P76" s="100">
        <v>4.2402332127234947</v>
      </c>
      <c r="Q76" s="100">
        <v>3302.2936260690576</v>
      </c>
      <c r="R76" s="100">
        <v>6</v>
      </c>
      <c r="S76" s="100">
        <v>4672.7999999999993</v>
      </c>
      <c r="T76" s="100">
        <v>2.6063493769425472</v>
      </c>
      <c r="U76" s="100">
        <v>2029.8248947628556</v>
      </c>
      <c r="V76" s="100">
        <v>2.0201712854026024</v>
      </c>
      <c r="W76" s="100">
        <v>1573.3093970715465</v>
      </c>
      <c r="X76" s="100">
        <v>3.0898695352330012</v>
      </c>
      <c r="Y76" s="100">
        <v>2406.3903940394612</v>
      </c>
      <c r="Z76" s="100">
        <v>2.1353024690339817</v>
      </c>
      <c r="AA76" s="100">
        <v>1662.973562883665</v>
      </c>
      <c r="AB76" s="100">
        <v>6.2828041074471273</v>
      </c>
      <c r="AC76" s="100">
        <v>4893.0478388798228</v>
      </c>
      <c r="AD76" s="100">
        <v>6.2131068495910595</v>
      </c>
      <c r="AE76" s="100">
        <v>4838.767614461517</v>
      </c>
      <c r="AF76" s="100">
        <v>6.6616048982626115</v>
      </c>
      <c r="AG76" s="100">
        <v>5188.0578947669219</v>
      </c>
      <c r="AH76" s="100">
        <v>7.9781407691923665</v>
      </c>
      <c r="AI76" s="100">
        <v>6213.3760310470143</v>
      </c>
      <c r="AJ76" s="100">
        <v>7.4964675444068067</v>
      </c>
      <c r="AK76" s="100">
        <v>5838.2489235840203</v>
      </c>
      <c r="AL76" s="100">
        <v>8.8532098895383555</v>
      </c>
      <c r="AM76" s="100">
        <v>6894.8798619724712</v>
      </c>
      <c r="AN76" s="100">
        <v>8.8939043235338531</v>
      </c>
      <c r="AO76" s="100">
        <v>6926.5726871681645</v>
      </c>
      <c r="AP76" s="100">
        <v>9.7870281440982989</v>
      </c>
      <c r="AQ76" s="100">
        <v>7622.1375186237547</v>
      </c>
      <c r="AR76" s="100">
        <v>7.1291859120989862</v>
      </c>
      <c r="AS76" s="100">
        <v>5552.2099883426899</v>
      </c>
      <c r="AT76" s="100">
        <v>4.6184156464278443</v>
      </c>
      <c r="AU76" s="100">
        <v>3596.8221054380051</v>
      </c>
      <c r="AV76" s="100">
        <v>4.5648265471427019</v>
      </c>
      <c r="AW76" s="100">
        <v>3555.0869149147361</v>
      </c>
      <c r="AX76" s="100">
        <v>5.0909606088471664</v>
      </c>
      <c r="AY76" s="100">
        <v>3964.8401221701729</v>
      </c>
      <c r="AZ76" s="100">
        <v>11.225568105294709</v>
      </c>
      <c r="BA76" s="100">
        <v>8742.4724404035187</v>
      </c>
      <c r="BB76" s="100">
        <v>8.644740286472917</v>
      </c>
      <c r="BC76" s="100">
        <v>6732.5237351051073</v>
      </c>
      <c r="BD76" s="100">
        <v>9.1316083759084421</v>
      </c>
      <c r="BE76" s="100">
        <v>7111.6966031574939</v>
      </c>
      <c r="BF76" s="100">
        <v>10.143229321807159</v>
      </c>
      <c r="BG76" s="100">
        <v>7899.5469958234144</v>
      </c>
      <c r="BH76" s="100">
        <v>3.7155482278280494</v>
      </c>
      <c r="BI76" s="100">
        <v>2893.6689598324847</v>
      </c>
      <c r="BJ76" s="100">
        <v>4.0305964003402197</v>
      </c>
      <c r="BK76" s="100">
        <v>3139.0284765849628</v>
      </c>
      <c r="BL76" s="100">
        <v>4.2675112541694071</v>
      </c>
      <c r="BM76" s="100">
        <v>3323.5377647471341</v>
      </c>
      <c r="BN76" s="100">
        <v>5.0183899587454706</v>
      </c>
      <c r="BO76" s="100">
        <v>3908.3220998709721</v>
      </c>
      <c r="BP76" s="100">
        <v>2.573644897898713</v>
      </c>
      <c r="BQ76" s="100">
        <v>2004.3546464835176</v>
      </c>
      <c r="BR76" s="100">
        <v>1.7496086073666257</v>
      </c>
      <c r="BS76" s="100">
        <v>1362.5951834171281</v>
      </c>
      <c r="BT76" s="100">
        <v>2.091692744926017</v>
      </c>
      <c r="BU76" s="100">
        <v>1629.0103097483818</v>
      </c>
      <c r="BV76" s="100">
        <v>2.7613308115213817</v>
      </c>
      <c r="BW76" s="100">
        <v>2150.5244360128518</v>
      </c>
      <c r="BX76" s="100">
        <v>2.5262250084509956</v>
      </c>
      <c r="BY76" s="100">
        <v>1967.4240365816352</v>
      </c>
      <c r="BZ76" s="100">
        <v>2.2908818584473685</v>
      </c>
      <c r="CA76" s="100">
        <v>1784.1387913588105</v>
      </c>
      <c r="CB76" s="100">
        <v>5.6093455541327168</v>
      </c>
      <c r="CC76" s="100">
        <v>4368.5583175585598</v>
      </c>
      <c r="CD76" s="100">
        <v>3.6282759661494217</v>
      </c>
      <c r="CE76" s="100">
        <v>2825.7013224371694</v>
      </c>
      <c r="CF76" s="100">
        <v>3.6505734691113205</v>
      </c>
      <c r="CG76" s="100">
        <v>2843.0666177438961</v>
      </c>
      <c r="CH76" s="100">
        <v>4.1536739177167252</v>
      </c>
      <c r="CI76" s="100">
        <v>3234.8812471177853</v>
      </c>
      <c r="CJ76" s="100">
        <v>5.4798276721058379</v>
      </c>
      <c r="CK76" s="100">
        <v>4267.6897910360267</v>
      </c>
      <c r="CL76" s="100">
        <v>2.6816100365827373</v>
      </c>
      <c r="CM76" s="100">
        <v>2088.4378964906359</v>
      </c>
      <c r="CN76" s="100">
        <v>8.4921095091778849</v>
      </c>
      <c r="CO76" s="100">
        <v>6613.6548857477364</v>
      </c>
      <c r="CP76" s="100">
        <v>7.0257061278884851</v>
      </c>
      <c r="CQ76" s="100">
        <v>5471.6199323995515</v>
      </c>
      <c r="CR76" s="100">
        <v>3.864794767211496</v>
      </c>
      <c r="CS76" s="100">
        <v>3009.9021647043128</v>
      </c>
      <c r="CT76" s="100">
        <v>4.0072971533054194</v>
      </c>
      <c r="CU76" s="100">
        <v>3120.8830229942605</v>
      </c>
    </row>
    <row r="77" spans="2:99">
      <c r="C77" s="99" t="s">
        <v>243</v>
      </c>
      <c r="D77" s="100">
        <v>3.094911665422905</v>
      </c>
      <c r="E77" s="100">
        <v>861.62340765373665</v>
      </c>
      <c r="F77" s="100">
        <v>9.3220107115844346</v>
      </c>
      <c r="G77" s="100">
        <v>2595.2477821051066</v>
      </c>
      <c r="H77" s="100">
        <v>8.9982770198541076</v>
      </c>
      <c r="I77" s="100">
        <v>2505.1203223273833</v>
      </c>
      <c r="J77" s="100">
        <v>10.450834900118835</v>
      </c>
      <c r="K77" s="100">
        <v>2909.5124361930834</v>
      </c>
      <c r="L77" s="100">
        <v>4.1859664531343208</v>
      </c>
      <c r="M77" s="100">
        <v>1165.3730605525948</v>
      </c>
      <c r="N77" s="100">
        <v>4.2286116877775148</v>
      </c>
      <c r="O77" s="100">
        <v>1177.2454938772601</v>
      </c>
      <c r="P77" s="100">
        <v>3.5335276772695789</v>
      </c>
      <c r="Q77" s="100">
        <v>983.73410535185064</v>
      </c>
      <c r="R77" s="100">
        <v>6</v>
      </c>
      <c r="S77" s="100">
        <v>1670.3999999999999</v>
      </c>
      <c r="T77" s="100">
        <v>2.6063493769425472</v>
      </c>
      <c r="U77" s="100">
        <v>725.6076665408051</v>
      </c>
      <c r="V77" s="100">
        <v>2.0201712854026024</v>
      </c>
      <c r="W77" s="100">
        <v>562.41568585608445</v>
      </c>
      <c r="X77" s="100">
        <v>3.0552550873058566</v>
      </c>
      <c r="Y77" s="100">
        <v>850.58301630595042</v>
      </c>
      <c r="Z77" s="100">
        <v>2.1353024690339817</v>
      </c>
      <c r="AA77" s="100">
        <v>594.46820737906046</v>
      </c>
      <c r="AB77" s="100">
        <v>6.792800221660082</v>
      </c>
      <c r="AC77" s="100">
        <v>1891.1155817101667</v>
      </c>
      <c r="AD77" s="100">
        <v>6.4273519133700621</v>
      </c>
      <c r="AE77" s="100">
        <v>1789.3747726822251</v>
      </c>
      <c r="AF77" s="100">
        <v>7.7418651520349275</v>
      </c>
      <c r="AG77" s="100">
        <v>2155.3352583265237</v>
      </c>
      <c r="AH77" s="100">
        <v>7.6016559003210036</v>
      </c>
      <c r="AI77" s="100">
        <v>2116.3010026493671</v>
      </c>
      <c r="AJ77" s="100">
        <v>8.2374971898900675</v>
      </c>
      <c r="AK77" s="100">
        <v>2293.3192176653947</v>
      </c>
      <c r="AL77" s="100">
        <v>10.350982482579495</v>
      </c>
      <c r="AM77" s="100">
        <v>2881.7135231501311</v>
      </c>
      <c r="AN77" s="100">
        <v>8.3909534620270811</v>
      </c>
      <c r="AO77" s="100">
        <v>2336.0414438283392</v>
      </c>
      <c r="AP77" s="100">
        <v>10.622059701221152</v>
      </c>
      <c r="AQ77" s="100">
        <v>2957.1814208199685</v>
      </c>
      <c r="AR77" s="100">
        <v>7.5485497892812816</v>
      </c>
      <c r="AS77" s="100">
        <v>2101.5162613359084</v>
      </c>
      <c r="AT77" s="100">
        <v>4.6184156464278443</v>
      </c>
      <c r="AU77" s="100">
        <v>1285.7669159655118</v>
      </c>
      <c r="AV77" s="100">
        <v>5.0187620510955702</v>
      </c>
      <c r="AW77" s="100">
        <v>1397.2233550250066</v>
      </c>
      <c r="AX77" s="100">
        <v>5.0909606088471664</v>
      </c>
      <c r="AY77" s="100">
        <v>1417.3234335030511</v>
      </c>
      <c r="AZ77" s="100">
        <v>12.001461105009815</v>
      </c>
      <c r="BA77" s="100">
        <v>3341.2067716347324</v>
      </c>
      <c r="BB77" s="100">
        <v>10.216511247649809</v>
      </c>
      <c r="BC77" s="100">
        <v>2844.2767313457066</v>
      </c>
      <c r="BD77" s="100">
        <v>9.4325539116077834</v>
      </c>
      <c r="BE77" s="100">
        <v>2626.0230089916067</v>
      </c>
      <c r="BF77" s="100">
        <v>11.833767542108351</v>
      </c>
      <c r="BG77" s="100">
        <v>3294.5208837229648</v>
      </c>
      <c r="BH77" s="100">
        <v>3.3439934050452447</v>
      </c>
      <c r="BI77" s="100">
        <v>930.96776396459609</v>
      </c>
      <c r="BJ77" s="100">
        <v>4.0305964003402197</v>
      </c>
      <c r="BK77" s="100">
        <v>1122.1180378547172</v>
      </c>
      <c r="BL77" s="100">
        <v>4.5520120044473682</v>
      </c>
      <c r="BM77" s="100">
        <v>1267.2801420381472</v>
      </c>
      <c r="BN77" s="100">
        <v>5.3529492893285022</v>
      </c>
      <c r="BO77" s="100">
        <v>1490.2610821490548</v>
      </c>
      <c r="BP77" s="100">
        <v>2.6203995569799878</v>
      </c>
      <c r="BQ77" s="100">
        <v>729.51923666322853</v>
      </c>
      <c r="BR77" s="100">
        <v>1.7496086073666257</v>
      </c>
      <c r="BS77" s="100">
        <v>487.09103629086854</v>
      </c>
      <c r="BT77" s="100">
        <v>2.2626689492680319</v>
      </c>
      <c r="BU77" s="100">
        <v>629.92703547622</v>
      </c>
      <c r="BV77" s="100">
        <v>2.7613308115213817</v>
      </c>
      <c r="BW77" s="100">
        <v>768.75449792755262</v>
      </c>
      <c r="BX77" s="100">
        <v>2.5195530592305162</v>
      </c>
      <c r="BY77" s="100">
        <v>701.44357168977569</v>
      </c>
      <c r="BZ77" s="100">
        <v>2.8636023230592103</v>
      </c>
      <c r="CA77" s="100">
        <v>797.22688673968412</v>
      </c>
      <c r="CB77" s="100">
        <v>5.6093455541327168</v>
      </c>
      <c r="CC77" s="100">
        <v>1561.6418022705482</v>
      </c>
      <c r="CD77" s="100">
        <v>3.5979689090890634</v>
      </c>
      <c r="CE77" s="100">
        <v>1001.6745442903951</v>
      </c>
      <c r="CF77" s="100">
        <v>3.1942517854724057</v>
      </c>
      <c r="CG77" s="100">
        <v>889.27969707551767</v>
      </c>
      <c r="CH77" s="100">
        <v>3.7383065259450525</v>
      </c>
      <c r="CI77" s="100">
        <v>1040.7445368231026</v>
      </c>
      <c r="CJ77" s="100">
        <v>5.4798276721058379</v>
      </c>
      <c r="CK77" s="100">
        <v>1525.5840239142651</v>
      </c>
      <c r="CL77" s="100">
        <v>3.2179320438992844</v>
      </c>
      <c r="CM77" s="100">
        <v>895.87228102156075</v>
      </c>
      <c r="CN77" s="100">
        <v>8.4921095091778849</v>
      </c>
      <c r="CO77" s="100">
        <v>2364.2032873551229</v>
      </c>
      <c r="CP77" s="100">
        <v>7.4160231349933996</v>
      </c>
      <c r="CQ77" s="100">
        <v>2064.6208407821623</v>
      </c>
      <c r="CR77" s="100">
        <v>4.1620866723816112</v>
      </c>
      <c r="CS77" s="100">
        <v>1158.7249295910406</v>
      </c>
      <c r="CT77" s="100">
        <v>4.0072971533054194</v>
      </c>
      <c r="CU77" s="100">
        <v>1115.6315274802287</v>
      </c>
    </row>
    <row r="78" spans="2:99">
      <c r="C78" s="99" t="s">
        <v>244</v>
      </c>
      <c r="D78" s="100">
        <v>3.2187081320398216</v>
      </c>
      <c r="E78" s="100">
        <v>1776.7268888859815</v>
      </c>
      <c r="F78" s="100">
        <v>9.6948911400478135</v>
      </c>
      <c r="G78" s="100">
        <v>5351.5799093063933</v>
      </c>
      <c r="H78" s="100">
        <v>8.6383459390599437</v>
      </c>
      <c r="I78" s="100">
        <v>4768.366958361089</v>
      </c>
      <c r="J78" s="100">
        <v>10.048879711652726</v>
      </c>
      <c r="K78" s="100">
        <v>5546.9816008323041</v>
      </c>
      <c r="L78" s="100">
        <v>3.3487731625074568</v>
      </c>
      <c r="M78" s="100">
        <v>1848.5227857041161</v>
      </c>
      <c r="N78" s="100">
        <v>4.9333803024070999</v>
      </c>
      <c r="O78" s="100">
        <v>2723.2259269287192</v>
      </c>
      <c r="P78" s="100">
        <v>4.2402332127234947</v>
      </c>
      <c r="Q78" s="100">
        <v>2340.6087334233689</v>
      </c>
      <c r="R78" s="100">
        <v>6</v>
      </c>
      <c r="S78" s="100">
        <v>3312</v>
      </c>
      <c r="T78" s="100">
        <v>2.6063493769425472</v>
      </c>
      <c r="U78" s="100">
        <v>1438.704856072286</v>
      </c>
      <c r="V78" s="100">
        <v>2.0201712854026024</v>
      </c>
      <c r="W78" s="100">
        <v>1115.1345495422365</v>
      </c>
      <c r="X78" s="100">
        <v>3.0898695352330012</v>
      </c>
      <c r="Y78" s="100">
        <v>1705.6079834486168</v>
      </c>
      <c r="Z78" s="100">
        <v>1.7232694321092599</v>
      </c>
      <c r="AA78" s="100">
        <v>951.24472652431143</v>
      </c>
      <c r="AB78" s="100">
        <v>5.9605213652301865</v>
      </c>
      <c r="AC78" s="100">
        <v>3290.2077936070627</v>
      </c>
      <c r="AD78" s="100">
        <v>6.4273519133700621</v>
      </c>
      <c r="AE78" s="100">
        <v>3547.8982561802741</v>
      </c>
      <c r="AF78" s="100">
        <v>7.3817784007774891</v>
      </c>
      <c r="AG78" s="100">
        <v>4074.741677229174</v>
      </c>
      <c r="AH78" s="100">
        <v>8.4598188379556749</v>
      </c>
      <c r="AI78" s="100">
        <v>4669.819998551533</v>
      </c>
      <c r="AJ78" s="100">
        <v>6.4797043205710585</v>
      </c>
      <c r="AK78" s="100">
        <v>3576.7967849552242</v>
      </c>
      <c r="AL78" s="100">
        <v>8.8255217478883967</v>
      </c>
      <c r="AM78" s="100">
        <v>4871.6880048343946</v>
      </c>
      <c r="AN78" s="100">
        <v>8.9061807406023785</v>
      </c>
      <c r="AO78" s="100">
        <v>4916.2117688125127</v>
      </c>
      <c r="AP78" s="100">
        <v>8.7186460455995043</v>
      </c>
      <c r="AQ78" s="100">
        <v>4812.6926171709265</v>
      </c>
      <c r="AR78" s="100">
        <v>7.5485497892812816</v>
      </c>
      <c r="AS78" s="100">
        <v>4166.7994836832677</v>
      </c>
      <c r="AT78" s="100">
        <v>4.6184156464278443</v>
      </c>
      <c r="AU78" s="100">
        <v>2549.36543682817</v>
      </c>
      <c r="AV78" s="100">
        <v>5.0169426576945693</v>
      </c>
      <c r="AW78" s="100">
        <v>2769.3523470474024</v>
      </c>
      <c r="AX78" s="100">
        <v>5.5537752096514543</v>
      </c>
      <c r="AY78" s="100">
        <v>3065.6839157276027</v>
      </c>
      <c r="AZ78" s="100">
        <v>11.988958735507637</v>
      </c>
      <c r="BA78" s="100">
        <v>6617.9052220002159</v>
      </c>
      <c r="BB78" s="100">
        <v>9.8235685073555867</v>
      </c>
      <c r="BC78" s="100">
        <v>5422.6098160602842</v>
      </c>
      <c r="BD78" s="100">
        <v>10.636336054405144</v>
      </c>
      <c r="BE78" s="100">
        <v>5871.257502031639</v>
      </c>
      <c r="BF78" s="100">
        <v>11.552011172058151</v>
      </c>
      <c r="BG78" s="100">
        <v>6376.7101669760996</v>
      </c>
      <c r="BH78" s="100">
        <v>3.7155482278280494</v>
      </c>
      <c r="BI78" s="100">
        <v>2050.9826217610835</v>
      </c>
      <c r="BJ78" s="100">
        <v>3.6641785457638365</v>
      </c>
      <c r="BK78" s="100">
        <v>2022.6265572616378</v>
      </c>
      <c r="BL78" s="100">
        <v>3.6985097536134868</v>
      </c>
      <c r="BM78" s="100">
        <v>2041.5773839946446</v>
      </c>
      <c r="BN78" s="100">
        <v>5.0183899587454706</v>
      </c>
      <c r="BO78" s="100">
        <v>2770.1512572274996</v>
      </c>
      <c r="BP78" s="100">
        <v>2.5970222274393508</v>
      </c>
      <c r="BQ78" s="100">
        <v>1433.5562695465217</v>
      </c>
      <c r="BR78" s="100">
        <v>1.7496086073666257</v>
      </c>
      <c r="BS78" s="100">
        <v>965.78395126637736</v>
      </c>
      <c r="BT78" s="100">
        <v>2.091692744926017</v>
      </c>
      <c r="BU78" s="100">
        <v>1154.6143951991614</v>
      </c>
      <c r="BV78" s="100">
        <v>2.7613308115213817</v>
      </c>
      <c r="BW78" s="100">
        <v>1524.2546079598028</v>
      </c>
      <c r="BX78" s="100">
        <v>2.5128811100100363</v>
      </c>
      <c r="BY78" s="100">
        <v>1387.1103727255399</v>
      </c>
      <c r="BZ78" s="100">
        <v>2.2908818584473685</v>
      </c>
      <c r="CA78" s="100">
        <v>1264.5667858629474</v>
      </c>
      <c r="CB78" s="100">
        <v>4.8814907556757161</v>
      </c>
      <c r="CC78" s="100">
        <v>2694.5828971329952</v>
      </c>
      <c r="CD78" s="100">
        <v>4.2266415197258009</v>
      </c>
      <c r="CE78" s="100">
        <v>2333.106118888642</v>
      </c>
      <c r="CF78" s="100">
        <v>3.6505734691113205</v>
      </c>
      <c r="CG78" s="100">
        <v>2015.116554949449</v>
      </c>
      <c r="CH78" s="100">
        <v>3.7383065259450525</v>
      </c>
      <c r="CI78" s="100">
        <v>2063.545202321669</v>
      </c>
      <c r="CJ78" s="100">
        <v>4.9318449048952537</v>
      </c>
      <c r="CK78" s="100">
        <v>2722.37838750218</v>
      </c>
      <c r="CL78" s="100">
        <v>2.6816100365827373</v>
      </c>
      <c r="CM78" s="100">
        <v>1480.248740193671</v>
      </c>
      <c r="CN78" s="100">
        <v>8.9167149846367799</v>
      </c>
      <c r="CO78" s="100">
        <v>4922.0266715195021</v>
      </c>
      <c r="CP78" s="100">
        <v>7.4160231349933996</v>
      </c>
      <c r="CQ78" s="100">
        <v>4093.6447705163564</v>
      </c>
      <c r="CR78" s="100">
        <v>4.1620866723816112</v>
      </c>
      <c r="CS78" s="100">
        <v>2297.4718431546494</v>
      </c>
      <c r="CT78" s="100">
        <v>4.274450296859114</v>
      </c>
      <c r="CU78" s="100">
        <v>2359.4965638662311</v>
      </c>
    </row>
    <row r="79" spans="2:99">
      <c r="C79" s="99" t="s">
        <v>245</v>
      </c>
      <c r="D79" s="100">
        <v>3.2187081320398216</v>
      </c>
      <c r="E79" s="100">
        <v>2437.2057975805528</v>
      </c>
      <c r="F79" s="100">
        <v>8.2033694261943033</v>
      </c>
      <c r="G79" s="100">
        <v>6211.5913295143255</v>
      </c>
      <c r="H79" s="100">
        <v>9.3582081006482731</v>
      </c>
      <c r="I79" s="100">
        <v>7086.035173810872</v>
      </c>
      <c r="J79" s="100">
        <v>10.048879711652726</v>
      </c>
      <c r="K79" s="100">
        <v>7609.0117176634431</v>
      </c>
      <c r="L79" s="100">
        <v>3.3487731625074568</v>
      </c>
      <c r="M79" s="100">
        <v>2535.6910386506461</v>
      </c>
      <c r="N79" s="100">
        <v>4.2286116877775148</v>
      </c>
      <c r="O79" s="100">
        <v>3201.904769985134</v>
      </c>
      <c r="P79" s="100">
        <v>4.2402332127234947</v>
      </c>
      <c r="Q79" s="100">
        <v>3210.7045886742299</v>
      </c>
      <c r="R79" s="100">
        <v>6</v>
      </c>
      <c r="S79" s="100">
        <v>4543.2</v>
      </c>
      <c r="T79" s="100">
        <v>2.6063493769425472</v>
      </c>
      <c r="U79" s="100">
        <v>1973.5277482208965</v>
      </c>
      <c r="V79" s="100">
        <v>2.0201712854026024</v>
      </c>
      <c r="W79" s="100">
        <v>1529.6736973068503</v>
      </c>
      <c r="X79" s="100">
        <v>3.0379478633422847</v>
      </c>
      <c r="Y79" s="100">
        <v>2300.3341221227779</v>
      </c>
      <c r="Z79" s="100">
        <v>1.7232694321092599</v>
      </c>
      <c r="AA79" s="100">
        <v>1304.8596139931315</v>
      </c>
      <c r="AB79" s="100">
        <v>6.6126788499176525</v>
      </c>
      <c r="AC79" s="100">
        <v>5007.1204251576464</v>
      </c>
      <c r="AD79" s="100">
        <v>6.2131068495910595</v>
      </c>
      <c r="AE79" s="100">
        <v>4704.5645065103499</v>
      </c>
      <c r="AF79" s="100">
        <v>6.6616048982626115</v>
      </c>
      <c r="AG79" s="100">
        <v>5044.1672289644494</v>
      </c>
      <c r="AH79" s="100">
        <v>7.7267824148215167</v>
      </c>
      <c r="AI79" s="100">
        <v>5850.7196445028521</v>
      </c>
      <c r="AJ79" s="100">
        <v>6.4969372740963571</v>
      </c>
      <c r="AK79" s="100">
        <v>4919.4809039457614</v>
      </c>
      <c r="AL79" s="100">
        <v>10.023739822321305</v>
      </c>
      <c r="AM79" s="100">
        <v>7589.9757934616919</v>
      </c>
      <c r="AN79" s="100">
        <v>7.8634497663832557</v>
      </c>
      <c r="AO79" s="100">
        <v>5954.2041631054008</v>
      </c>
      <c r="AP79" s="100">
        <v>8.705148052300002</v>
      </c>
      <c r="AQ79" s="100">
        <v>6591.5381052015609</v>
      </c>
      <c r="AR79" s="100">
        <v>6.7481289842599272</v>
      </c>
      <c r="AS79" s="100">
        <v>5109.6832668816169</v>
      </c>
      <c r="AT79" s="100">
        <v>4.6184156464278443</v>
      </c>
      <c r="AU79" s="100">
        <v>3497.0643274751633</v>
      </c>
      <c r="AV79" s="100">
        <v>5.0187620510955702</v>
      </c>
      <c r="AW79" s="100">
        <v>3800.2066250895655</v>
      </c>
      <c r="AX79" s="100">
        <v>5.0909606088471664</v>
      </c>
      <c r="AY79" s="100">
        <v>3854.8753730190742</v>
      </c>
      <c r="AZ79" s="100">
        <v>9.9615853012746136</v>
      </c>
      <c r="BA79" s="100">
        <v>7542.9123901251369</v>
      </c>
      <c r="BB79" s="100">
        <v>7.8588548058844694</v>
      </c>
      <c r="BC79" s="100">
        <v>5950.7248590157196</v>
      </c>
      <c r="BD79" s="100">
        <v>9.4325539116077834</v>
      </c>
      <c r="BE79" s="100">
        <v>7142.3298218694126</v>
      </c>
      <c r="BF79" s="100">
        <v>10.424985691857355</v>
      </c>
      <c r="BG79" s="100">
        <v>7893.7991658743886</v>
      </c>
      <c r="BH79" s="100">
        <v>3.3439934050452447</v>
      </c>
      <c r="BI79" s="100">
        <v>2532.0718063002591</v>
      </c>
      <c r="BJ79" s="100">
        <v>3.6641785457638365</v>
      </c>
      <c r="BK79" s="100">
        <v>2774.5159948523769</v>
      </c>
      <c r="BL79" s="100">
        <v>4.5520120044473682</v>
      </c>
      <c r="BM79" s="100">
        <v>3446.7834897675471</v>
      </c>
      <c r="BN79" s="100">
        <v>4.6838306281624398</v>
      </c>
      <c r="BO79" s="100">
        <v>3546.596551644599</v>
      </c>
      <c r="BP79" s="100">
        <v>2.5970222274393508</v>
      </c>
      <c r="BQ79" s="100">
        <v>1966.4652306170763</v>
      </c>
      <c r="BR79" s="100">
        <v>1.7496086073666257</v>
      </c>
      <c r="BS79" s="100">
        <v>1324.8036374980088</v>
      </c>
      <c r="BT79" s="100">
        <v>2.6499209156455961</v>
      </c>
      <c r="BU79" s="100">
        <v>2006.5201173268451</v>
      </c>
      <c r="BV79" s="100">
        <v>2.7613308115213817</v>
      </c>
      <c r="BW79" s="100">
        <v>2090.8796904839901</v>
      </c>
      <c r="BX79" s="100">
        <v>2.5128811100100363</v>
      </c>
      <c r="BY79" s="100">
        <v>1902.7535764995994</v>
      </c>
      <c r="BZ79" s="100">
        <v>2.2908818584473685</v>
      </c>
      <c r="CA79" s="100">
        <v>1734.6557432163472</v>
      </c>
      <c r="CB79" s="100">
        <v>4.8814907556757161</v>
      </c>
      <c r="CC79" s="100">
        <v>3696.2648001976518</v>
      </c>
      <c r="CD79" s="100">
        <v>3.5676618520287047</v>
      </c>
      <c r="CE79" s="100">
        <v>2701.4335543561351</v>
      </c>
      <c r="CF79" s="100">
        <v>3.1942517854724057</v>
      </c>
      <c r="CG79" s="100">
        <v>2418.6874519597054</v>
      </c>
      <c r="CH79" s="100">
        <v>3.7383065259450525</v>
      </c>
      <c r="CI79" s="100">
        <v>2830.6457014455937</v>
      </c>
      <c r="CJ79" s="100">
        <v>6.0278104393164211</v>
      </c>
      <c r="CK79" s="100">
        <v>4564.2580646503939</v>
      </c>
      <c r="CL79" s="100">
        <v>2.6816100365827373</v>
      </c>
      <c r="CM79" s="100">
        <v>2030.5151197004486</v>
      </c>
      <c r="CN79" s="100">
        <v>7.6428985582600966</v>
      </c>
      <c r="CO79" s="100">
        <v>5787.2027883145447</v>
      </c>
      <c r="CP79" s="100">
        <v>6.635389120783568</v>
      </c>
      <c r="CQ79" s="100">
        <v>5024.3166422573177</v>
      </c>
      <c r="CR79" s="100">
        <v>3.864794767211496</v>
      </c>
      <c r="CS79" s="100">
        <v>2926.4225977325445</v>
      </c>
      <c r="CT79" s="100">
        <v>3.7401440097517247</v>
      </c>
      <c r="CU79" s="100">
        <v>2832.0370441840055</v>
      </c>
    </row>
    <row r="80" spans="2:99">
      <c r="C80" s="99" t="s">
        <v>246</v>
      </c>
      <c r="D80" s="100">
        <v>3.094911665422905</v>
      </c>
      <c r="E80" s="100">
        <v>2492.0228729985229</v>
      </c>
      <c r="F80" s="100">
        <v>8.9491302831210575</v>
      </c>
      <c r="G80" s="100">
        <v>7205.8397039690753</v>
      </c>
      <c r="H80" s="100">
        <v>8.9982770198541076</v>
      </c>
      <c r="I80" s="100">
        <v>7245.4126563865266</v>
      </c>
      <c r="J80" s="100">
        <v>10.450834900118835</v>
      </c>
      <c r="K80" s="100">
        <v>8415.0122615756845</v>
      </c>
      <c r="L80" s="100">
        <v>3.3487731625074568</v>
      </c>
      <c r="M80" s="100">
        <v>2696.432150451004</v>
      </c>
      <c r="N80" s="100">
        <v>4.2286116877775148</v>
      </c>
      <c r="O80" s="100">
        <v>3404.8781309984547</v>
      </c>
      <c r="P80" s="100">
        <v>3.5335276772695789</v>
      </c>
      <c r="Q80" s="100">
        <v>2845.1964857374646</v>
      </c>
      <c r="R80" s="100">
        <v>6</v>
      </c>
      <c r="S80" s="100">
        <v>4831.2</v>
      </c>
      <c r="T80" s="100">
        <v>2.6063493769425472</v>
      </c>
      <c r="U80" s="100">
        <v>2098.6325183141389</v>
      </c>
      <c r="V80" s="100">
        <v>2.0201712854026024</v>
      </c>
      <c r="W80" s="100">
        <v>1626.6419190061754</v>
      </c>
      <c r="X80" s="100">
        <v>3.003333415415141</v>
      </c>
      <c r="Y80" s="100">
        <v>2418.2840660922711</v>
      </c>
      <c r="Z80" s="100">
        <v>1.7232694321092599</v>
      </c>
      <c r="AA80" s="100">
        <v>1387.5765467343758</v>
      </c>
      <c r="AB80" s="100">
        <v>5.9453373647230201</v>
      </c>
      <c r="AC80" s="100">
        <v>4787.185646074975</v>
      </c>
      <c r="AD80" s="100">
        <v>6.4273519133700621</v>
      </c>
      <c r="AE80" s="100">
        <v>5175.3037606455737</v>
      </c>
      <c r="AF80" s="100">
        <v>7.0216916495200499</v>
      </c>
      <c r="AG80" s="100">
        <v>5653.8661161935433</v>
      </c>
      <c r="AH80" s="100">
        <v>8.2084604835848261</v>
      </c>
      <c r="AI80" s="100">
        <v>6609.4523813825017</v>
      </c>
      <c r="AJ80" s="100">
        <v>7.1518021519531256</v>
      </c>
      <c r="AK80" s="100">
        <v>5758.6310927526565</v>
      </c>
      <c r="AL80" s="100">
        <v>9.1389203373216041</v>
      </c>
      <c r="AM80" s="100">
        <v>7358.6586556113552</v>
      </c>
      <c r="AN80" s="100">
        <v>7.605836127095607</v>
      </c>
      <c r="AO80" s="100">
        <v>6124.219249537382</v>
      </c>
      <c r="AP80" s="100">
        <v>8.4178055377260481</v>
      </c>
      <c r="AQ80" s="100">
        <v>6778.0170189770133</v>
      </c>
      <c r="AR80" s="100">
        <v>7.9487601917919584</v>
      </c>
      <c r="AS80" s="100">
        <v>6400.3417064308842</v>
      </c>
      <c r="AT80" s="100">
        <v>4.6184156464278443</v>
      </c>
      <c r="AU80" s="100">
        <v>3718.7482785037</v>
      </c>
      <c r="AV80" s="100">
        <v>4.5611877603407001</v>
      </c>
      <c r="AW80" s="100">
        <v>3672.6683846263313</v>
      </c>
      <c r="AX80" s="100">
        <v>5.0909606088471664</v>
      </c>
      <c r="AY80" s="100">
        <v>4099.2414822437377</v>
      </c>
      <c r="AZ80" s="100">
        <v>9.7615473892397393</v>
      </c>
      <c r="BA80" s="100">
        <v>7859.9979578158373</v>
      </c>
      <c r="BB80" s="100">
        <v>7.8588548058844694</v>
      </c>
      <c r="BC80" s="100">
        <v>6327.949889698174</v>
      </c>
      <c r="BD80" s="100">
        <v>9.7220280800928744</v>
      </c>
      <c r="BE80" s="100">
        <v>7828.1770100907816</v>
      </c>
      <c r="BF80" s="100">
        <v>9.8614729517569586</v>
      </c>
      <c r="BG80" s="100">
        <v>7940.4580207547024</v>
      </c>
      <c r="BH80" s="100">
        <v>3.3439934050452447</v>
      </c>
      <c r="BI80" s="100">
        <v>2692.5834897424306</v>
      </c>
      <c r="BJ80" s="100">
        <v>3.2977606911874524</v>
      </c>
      <c r="BK80" s="100">
        <v>2655.3569085441363</v>
      </c>
      <c r="BL80" s="100">
        <v>4.2675112541694071</v>
      </c>
      <c r="BM80" s="100">
        <v>3436.2000618572065</v>
      </c>
      <c r="BN80" s="100">
        <v>4.6838306281624398</v>
      </c>
      <c r="BO80" s="100">
        <v>3771.4204217963961</v>
      </c>
      <c r="BP80" s="100">
        <v>2.573644897898713</v>
      </c>
      <c r="BQ80" s="100">
        <v>2072.2988717880435</v>
      </c>
      <c r="BR80" s="100">
        <v>1.7496086073666257</v>
      </c>
      <c r="BS80" s="100">
        <v>1408.7848506516068</v>
      </c>
      <c r="BT80" s="100">
        <v>2.5100312939112204</v>
      </c>
      <c r="BU80" s="100">
        <v>2021.0771978573146</v>
      </c>
      <c r="BV80" s="100">
        <v>3.3135969738256579</v>
      </c>
      <c r="BW80" s="100">
        <v>2668.1082833244195</v>
      </c>
      <c r="BX80" s="100">
        <v>2.5195530592305162</v>
      </c>
      <c r="BY80" s="100">
        <v>2028.7441232924116</v>
      </c>
      <c r="BZ80" s="100">
        <v>2.8636023230592103</v>
      </c>
      <c r="CA80" s="100">
        <v>2305.772590527276</v>
      </c>
      <c r="CB80" s="100">
        <v>5.583627455886031</v>
      </c>
      <c r="CC80" s="100">
        <v>4495.9368274794315</v>
      </c>
      <c r="CD80" s="100">
        <v>4.2872556338465175</v>
      </c>
      <c r="CE80" s="100">
        <v>3452.0982363732155</v>
      </c>
      <c r="CF80" s="100">
        <v>3.6505734691113205</v>
      </c>
      <c r="CG80" s="100">
        <v>2939.441757328435</v>
      </c>
      <c r="CH80" s="100">
        <v>3.7383065259450525</v>
      </c>
      <c r="CI80" s="100">
        <v>3010.0844146909562</v>
      </c>
      <c r="CJ80" s="100">
        <v>4.9318449048952537</v>
      </c>
      <c r="CK80" s="100">
        <v>3971.1215174216582</v>
      </c>
      <c r="CL80" s="100">
        <v>2.6816100365827373</v>
      </c>
      <c r="CM80" s="100">
        <v>2159.2324014564201</v>
      </c>
      <c r="CN80" s="100">
        <v>7.2182930828012015</v>
      </c>
      <c r="CO80" s="100">
        <v>5812.1695902715273</v>
      </c>
      <c r="CP80" s="100">
        <v>6.2450721136786536</v>
      </c>
      <c r="CQ80" s="100">
        <v>5028.5320659340514</v>
      </c>
      <c r="CR80" s="100">
        <v>3.5675028620413811</v>
      </c>
      <c r="CS80" s="100">
        <v>2872.5533045157199</v>
      </c>
      <c r="CT80" s="100">
        <v>3.7401440097517247</v>
      </c>
      <c r="CU80" s="100">
        <v>3011.5639566520886</v>
      </c>
    </row>
    <row r="81" spans="2:99">
      <c r="C81" s="99" t="s">
        <v>247</v>
      </c>
      <c r="D81" s="100">
        <v>2.9711151988059887</v>
      </c>
      <c r="E81" s="100">
        <v>2239.0324138201931</v>
      </c>
      <c r="F81" s="100">
        <v>7.8304889977309253</v>
      </c>
      <c r="G81" s="100">
        <v>5901.0565086900251</v>
      </c>
      <c r="H81" s="100">
        <v>8.9982770198541076</v>
      </c>
      <c r="I81" s="100">
        <v>6781.1015621620554</v>
      </c>
      <c r="J81" s="100">
        <v>10.048879711652726</v>
      </c>
      <c r="K81" s="100">
        <v>7572.8357507014944</v>
      </c>
      <c r="L81" s="100">
        <v>3.3487731625074568</v>
      </c>
      <c r="M81" s="100">
        <v>2523.6354552656194</v>
      </c>
      <c r="N81" s="100">
        <v>4.2286116877775148</v>
      </c>
      <c r="O81" s="100">
        <v>3186.6817679091355</v>
      </c>
      <c r="P81" s="100">
        <v>3.5335276772695789</v>
      </c>
      <c r="Q81" s="100">
        <v>2662.8664575903549</v>
      </c>
      <c r="R81" s="100">
        <v>6</v>
      </c>
      <c r="S81" s="100">
        <v>4521.6000000000004</v>
      </c>
      <c r="T81" s="100">
        <v>2.6063493769425472</v>
      </c>
      <c r="U81" s="100">
        <v>1964.1448904639037</v>
      </c>
      <c r="V81" s="100">
        <v>2.7720809897207861</v>
      </c>
      <c r="W81" s="100">
        <v>2089.0402338535846</v>
      </c>
      <c r="X81" s="100">
        <v>2.7597203271083925</v>
      </c>
      <c r="Y81" s="100">
        <v>2079.7252385088846</v>
      </c>
      <c r="Z81" s="100">
        <v>1.7232694321092599</v>
      </c>
      <c r="AA81" s="100">
        <v>1298.6558440375384</v>
      </c>
      <c r="AB81" s="100">
        <v>6.4097814774144712</v>
      </c>
      <c r="AC81" s="100">
        <v>4830.4113213795454</v>
      </c>
      <c r="AD81" s="100">
        <v>7.070087104707067</v>
      </c>
      <c r="AE81" s="100">
        <v>5328.0176421072456</v>
      </c>
      <c r="AF81" s="100">
        <v>6.6616048982626115</v>
      </c>
      <c r="AG81" s="100">
        <v>5020.1854513307044</v>
      </c>
      <c r="AH81" s="100">
        <v>7.7478210547999069</v>
      </c>
      <c r="AI81" s="100">
        <v>5838.7579468972099</v>
      </c>
      <c r="AJ81" s="100">
        <v>7.8928317974363846</v>
      </c>
      <c r="AK81" s="100">
        <v>5948.0380425480598</v>
      </c>
      <c r="AL81" s="100">
        <v>8.839365818713377</v>
      </c>
      <c r="AM81" s="100">
        <v>6661.346080982401</v>
      </c>
      <c r="AN81" s="100">
        <v>8.1333398227394316</v>
      </c>
      <c r="AO81" s="100">
        <v>6129.2848904164357</v>
      </c>
      <c r="AP81" s="100">
        <v>9.2528370948489016</v>
      </c>
      <c r="AQ81" s="100">
        <v>6972.9380346781327</v>
      </c>
      <c r="AR81" s="100">
        <v>6.7672824589315432</v>
      </c>
      <c r="AS81" s="100">
        <v>5099.824061050811</v>
      </c>
      <c r="AT81" s="100">
        <v>4.6184156464278443</v>
      </c>
      <c r="AU81" s="100">
        <v>3480.4380311480236</v>
      </c>
      <c r="AV81" s="100">
        <v>4.5648265471427019</v>
      </c>
      <c r="AW81" s="100">
        <v>3440.05328592674</v>
      </c>
      <c r="AX81" s="100">
        <v>4.6281460080428785</v>
      </c>
      <c r="AY81" s="100">
        <v>3487.7708316611133</v>
      </c>
      <c r="AZ81" s="100">
        <v>9.7237915838732096</v>
      </c>
      <c r="BA81" s="100">
        <v>7327.8493376068509</v>
      </c>
      <c r="BB81" s="100">
        <v>8.644740286472917</v>
      </c>
      <c r="BC81" s="100">
        <v>6514.6762798859909</v>
      </c>
      <c r="BD81" s="100">
        <v>9.1316083759084421</v>
      </c>
      <c r="BE81" s="100">
        <v>6881.5800720846019</v>
      </c>
      <c r="BF81" s="100">
        <v>10.988498431957753</v>
      </c>
      <c r="BG81" s="100">
        <v>8280.9324183233621</v>
      </c>
      <c r="BH81" s="100">
        <v>3.3439934050452447</v>
      </c>
      <c r="BI81" s="100">
        <v>2520.0334300420964</v>
      </c>
      <c r="BJ81" s="100">
        <v>3.6641785457638365</v>
      </c>
      <c r="BK81" s="100">
        <v>2761.3249520876275</v>
      </c>
      <c r="BL81" s="100">
        <v>4.2675112541694071</v>
      </c>
      <c r="BM81" s="100">
        <v>3215.9964811420655</v>
      </c>
      <c r="BN81" s="100">
        <v>4.3492712975794081</v>
      </c>
      <c r="BO81" s="100">
        <v>3277.6108498558419</v>
      </c>
      <c r="BP81" s="100">
        <v>2.573644897898713</v>
      </c>
      <c r="BQ81" s="100">
        <v>1939.4987950564703</v>
      </c>
      <c r="BR81" s="100">
        <v>1.7496086073666257</v>
      </c>
      <c r="BS81" s="100">
        <v>1318.5050465114891</v>
      </c>
      <c r="BT81" s="100">
        <v>2.091692744926017</v>
      </c>
      <c r="BU81" s="100">
        <v>1576.2996525762464</v>
      </c>
      <c r="BV81" s="100">
        <v>2.7613308115213817</v>
      </c>
      <c r="BW81" s="100">
        <v>2080.9388995625131</v>
      </c>
      <c r="BX81" s="100">
        <v>1.9030086928638466</v>
      </c>
      <c r="BY81" s="100">
        <v>1434.1073509421949</v>
      </c>
      <c r="BZ81" s="100">
        <v>2.8636023230592103</v>
      </c>
      <c r="CA81" s="100">
        <v>2158.010710657421</v>
      </c>
      <c r="CB81" s="100">
        <v>4.8814907556757161</v>
      </c>
      <c r="CC81" s="100">
        <v>3678.6914334772196</v>
      </c>
      <c r="CD81" s="100">
        <v>3.6282759661494217</v>
      </c>
      <c r="CE81" s="100">
        <v>2734.2687680902045</v>
      </c>
      <c r="CF81" s="100">
        <v>3.1942517854724057</v>
      </c>
      <c r="CG81" s="100">
        <v>2407.1881455320049</v>
      </c>
      <c r="CH81" s="100">
        <v>3.7383065259450525</v>
      </c>
      <c r="CI81" s="100">
        <v>2817.1877979521919</v>
      </c>
      <c r="CJ81" s="100">
        <v>5.4798276721058379</v>
      </c>
      <c r="CK81" s="100">
        <v>4129.5981336989598</v>
      </c>
      <c r="CL81" s="100">
        <v>2.6816100365827373</v>
      </c>
      <c r="CM81" s="100">
        <v>2020.861323568751</v>
      </c>
      <c r="CN81" s="100">
        <v>8.0675040337189898</v>
      </c>
      <c r="CO81" s="100">
        <v>6079.6710398106306</v>
      </c>
      <c r="CP81" s="100">
        <v>7.0257061278884851</v>
      </c>
      <c r="CQ81" s="100">
        <v>5294.5721379767629</v>
      </c>
      <c r="CR81" s="100">
        <v>3.864794767211496</v>
      </c>
      <c r="CS81" s="100">
        <v>2912.5093365705834</v>
      </c>
      <c r="CT81" s="100">
        <v>3.7401440097517247</v>
      </c>
      <c r="CU81" s="100">
        <v>2818.5725257488998</v>
      </c>
    </row>
    <row r="82" spans="2:99">
      <c r="C82" s="99" t="s">
        <v>248</v>
      </c>
      <c r="D82" s="100">
        <v>3.094911665422905</v>
      </c>
      <c r="E82" s="100">
        <v>1574.6910553671737</v>
      </c>
      <c r="F82" s="100">
        <v>8.5762498546576804</v>
      </c>
      <c r="G82" s="100">
        <v>4363.5959260498266</v>
      </c>
      <c r="H82" s="100">
        <v>10.078070262236601</v>
      </c>
      <c r="I82" s="100">
        <v>5127.7221494259811</v>
      </c>
      <c r="J82" s="100">
        <v>11.254745277051054</v>
      </c>
      <c r="K82" s="100">
        <v>5726.4143969635752</v>
      </c>
      <c r="L82" s="100">
        <v>3.3487731625074568</v>
      </c>
      <c r="M82" s="100">
        <v>1703.8557850837938</v>
      </c>
      <c r="N82" s="100">
        <v>4.2286116877775148</v>
      </c>
      <c r="O82" s="100">
        <v>2151.5176267411989</v>
      </c>
      <c r="P82" s="100">
        <v>4.2402332127234947</v>
      </c>
      <c r="Q82" s="100">
        <v>2157.4306586337138</v>
      </c>
      <c r="R82" s="100">
        <v>6</v>
      </c>
      <c r="S82" s="100">
        <v>3052.7999999999993</v>
      </c>
      <c r="T82" s="100">
        <v>2.9786850022200539</v>
      </c>
      <c r="U82" s="100">
        <v>1515.5549291295631</v>
      </c>
      <c r="V82" s="100">
        <v>2.0201712854026024</v>
      </c>
      <c r="W82" s="100">
        <v>1027.8631500128438</v>
      </c>
      <c r="X82" s="100">
        <v>3.0898695352330012</v>
      </c>
      <c r="Y82" s="100">
        <v>1572.1256195265507</v>
      </c>
      <c r="Z82" s="100">
        <v>1.7232694321092599</v>
      </c>
      <c r="AA82" s="100">
        <v>876.7994870571913</v>
      </c>
      <c r="AB82" s="100">
        <v>6.1406427369726169</v>
      </c>
      <c r="AC82" s="100">
        <v>3124.3590245716669</v>
      </c>
      <c r="AD82" s="100">
        <v>6.2131068495910595</v>
      </c>
      <c r="AE82" s="100">
        <v>3161.2287650719304</v>
      </c>
      <c r="AF82" s="100">
        <v>7.5618217764062079</v>
      </c>
      <c r="AG82" s="100">
        <v>3847.454919835478</v>
      </c>
      <c r="AH82" s="100">
        <v>8.1874218436064368</v>
      </c>
      <c r="AI82" s="100">
        <v>4165.7602340269541</v>
      </c>
      <c r="AJ82" s="100">
        <v>7.186268059003722</v>
      </c>
      <c r="AK82" s="100">
        <v>3656.3731884210929</v>
      </c>
      <c r="AL82" s="100">
        <v>9.1527644081465844</v>
      </c>
      <c r="AM82" s="100">
        <v>4656.926530864981</v>
      </c>
      <c r="AN82" s="100">
        <v>9.4214080191776777</v>
      </c>
      <c r="AO82" s="100">
        <v>4793.6124001576018</v>
      </c>
      <c r="AP82" s="100">
        <v>9.800526137397803</v>
      </c>
      <c r="AQ82" s="100">
        <v>4986.507698708001</v>
      </c>
      <c r="AR82" s="100">
        <v>7.5485497892812816</v>
      </c>
      <c r="AS82" s="100">
        <v>3840.7021327863154</v>
      </c>
      <c r="AT82" s="100">
        <v>4.6184156464278443</v>
      </c>
      <c r="AU82" s="100">
        <v>2349.8498809024868</v>
      </c>
      <c r="AV82" s="100">
        <v>4.5611877603407001</v>
      </c>
      <c r="AW82" s="100">
        <v>2320.7323324613476</v>
      </c>
      <c r="AX82" s="100">
        <v>4.6281460080428785</v>
      </c>
      <c r="AY82" s="100">
        <v>2354.8006888922159</v>
      </c>
      <c r="AZ82" s="100">
        <v>11.751165018106233</v>
      </c>
      <c r="BA82" s="100">
        <v>5978.9927612124502</v>
      </c>
      <c r="BB82" s="100">
        <v>9.8235685073555867</v>
      </c>
      <c r="BC82" s="100">
        <v>4998.2316565425217</v>
      </c>
      <c r="BD82" s="100">
        <v>10.647807421619392</v>
      </c>
      <c r="BE82" s="100">
        <v>5417.6044161199452</v>
      </c>
      <c r="BF82" s="100">
        <v>11.552011172058151</v>
      </c>
      <c r="BG82" s="100">
        <v>5877.6632843431862</v>
      </c>
      <c r="BH82" s="100">
        <v>3.7155482278280494</v>
      </c>
      <c r="BI82" s="100">
        <v>1890.4709383189111</v>
      </c>
      <c r="BJ82" s="100">
        <v>3.2977606911874524</v>
      </c>
      <c r="BK82" s="100">
        <v>1677.9006396761754</v>
      </c>
      <c r="BL82" s="100">
        <v>4.2675112541694071</v>
      </c>
      <c r="BM82" s="100">
        <v>2171.3097261213939</v>
      </c>
      <c r="BN82" s="100">
        <v>5.0183899587454706</v>
      </c>
      <c r="BO82" s="100">
        <v>2553.3568110096949</v>
      </c>
      <c r="BP82" s="100">
        <v>2.573644897898713</v>
      </c>
      <c r="BQ82" s="100">
        <v>1309.4705240508649</v>
      </c>
      <c r="BR82" s="100">
        <v>1.7496086073666257</v>
      </c>
      <c r="BS82" s="100">
        <v>890.20085942813898</v>
      </c>
      <c r="BT82" s="100">
        <v>2.6654642069494159</v>
      </c>
      <c r="BU82" s="100">
        <v>1356.1881884958625</v>
      </c>
      <c r="BV82" s="100">
        <v>2.7613308115213817</v>
      </c>
      <c r="BW82" s="100">
        <v>1404.9651169020788</v>
      </c>
      <c r="BX82" s="100">
        <v>2.5195530592305162</v>
      </c>
      <c r="BY82" s="100">
        <v>1281.9485965364863</v>
      </c>
      <c r="BZ82" s="100">
        <v>2.8636023230592103</v>
      </c>
      <c r="CA82" s="100">
        <v>1457.0008619725259</v>
      </c>
      <c r="CB82" s="100">
        <v>5.6093455541327168</v>
      </c>
      <c r="CC82" s="100">
        <v>2854.035017942726</v>
      </c>
      <c r="CD82" s="100">
        <v>3.5676618520287047</v>
      </c>
      <c r="CE82" s="100">
        <v>1815.2263503122047</v>
      </c>
      <c r="CF82" s="100">
        <v>3.6505734691113205</v>
      </c>
      <c r="CG82" s="100">
        <v>1857.4117810838395</v>
      </c>
      <c r="CH82" s="100">
        <v>3.7383065259450525</v>
      </c>
      <c r="CI82" s="100">
        <v>1902.0503604008422</v>
      </c>
      <c r="CJ82" s="100">
        <v>4.9318449048952537</v>
      </c>
      <c r="CK82" s="100">
        <v>2509.3226876107046</v>
      </c>
      <c r="CL82" s="100">
        <v>2.6816100365827373</v>
      </c>
      <c r="CM82" s="100">
        <v>1364.4031866132964</v>
      </c>
      <c r="CN82" s="100">
        <v>7.2182930828012015</v>
      </c>
      <c r="CO82" s="100">
        <v>3672.6675205292504</v>
      </c>
      <c r="CP82" s="100">
        <v>7.4160231349933996</v>
      </c>
      <c r="CQ82" s="100">
        <v>3773.2725710846407</v>
      </c>
      <c r="CR82" s="100">
        <v>4.1620866723816112</v>
      </c>
      <c r="CS82" s="100">
        <v>2117.6696989077632</v>
      </c>
      <c r="CT82" s="100">
        <v>4.0072971533054194</v>
      </c>
      <c r="CU82" s="100">
        <v>2038.9127916017969</v>
      </c>
    </row>
    <row r="83" spans="2:99">
      <c r="C83" s="99" t="s">
        <v>249</v>
      </c>
      <c r="D83" s="100">
        <v>3.2187081320398216</v>
      </c>
      <c r="E83" s="100">
        <v>2769.3764768070623</v>
      </c>
      <c r="F83" s="100">
        <v>9.3220107115844346</v>
      </c>
      <c r="G83" s="100">
        <v>8020.6580162472474</v>
      </c>
      <c r="H83" s="100">
        <v>8.2784148582657799</v>
      </c>
      <c r="I83" s="100">
        <v>7122.7481440518768</v>
      </c>
      <c r="J83" s="100">
        <v>10.852790088584946</v>
      </c>
      <c r="K83" s="100">
        <v>9337.740592218488</v>
      </c>
      <c r="L83" s="100">
        <v>3.3487731625074568</v>
      </c>
      <c r="M83" s="100">
        <v>2881.2844290214157</v>
      </c>
      <c r="N83" s="100">
        <v>4.2286116877775148</v>
      </c>
      <c r="O83" s="100">
        <v>3638.2974961637738</v>
      </c>
      <c r="P83" s="100">
        <v>3.5335276772695789</v>
      </c>
      <c r="Q83" s="100">
        <v>3040.2472135227458</v>
      </c>
      <c r="R83" s="100">
        <v>6</v>
      </c>
      <c r="S83" s="100">
        <v>5162.3999999999996</v>
      </c>
      <c r="T83" s="100">
        <v>2.2340137516650405</v>
      </c>
      <c r="U83" s="100">
        <v>1922.1454319326008</v>
      </c>
      <c r="V83" s="100">
        <v>2.0201712854026024</v>
      </c>
      <c r="W83" s="100">
        <v>1738.1553739603989</v>
      </c>
      <c r="X83" s="100">
        <v>2.7077986552176765</v>
      </c>
      <c r="Y83" s="100">
        <v>2329.7899629492886</v>
      </c>
      <c r="Z83" s="100">
        <v>1.7232694321092599</v>
      </c>
      <c r="AA83" s="100">
        <v>1482.701019386807</v>
      </c>
      <c r="AB83" s="100">
        <v>5.6382386230132466</v>
      </c>
      <c r="AC83" s="100">
        <v>4851.1405112405973</v>
      </c>
      <c r="AD83" s="100">
        <v>6.2131068495910595</v>
      </c>
      <c r="AE83" s="100">
        <v>5345.7571333881478</v>
      </c>
      <c r="AF83" s="100">
        <v>6.6616048982626115</v>
      </c>
      <c r="AG83" s="100">
        <v>5731.6448544651512</v>
      </c>
      <c r="AH83" s="100">
        <v>7.7162630948323221</v>
      </c>
      <c r="AI83" s="100">
        <v>6639.0727667937299</v>
      </c>
      <c r="AJ83" s="100">
        <v>6.4969372740963571</v>
      </c>
      <c r="AK83" s="100">
        <v>5589.9648306325053</v>
      </c>
      <c r="AL83" s="100">
        <v>8.5259672292801696</v>
      </c>
      <c r="AM83" s="100">
        <v>7335.7422040726578</v>
      </c>
      <c r="AN83" s="100">
        <v>8.6362906842462035</v>
      </c>
      <c r="AO83" s="100">
        <v>7430.6645047254333</v>
      </c>
      <c r="AP83" s="100">
        <v>8.1574590097511006</v>
      </c>
      <c r="AQ83" s="100">
        <v>7018.6777319898465</v>
      </c>
      <c r="AR83" s="100">
        <v>7.9296067171203406</v>
      </c>
      <c r="AS83" s="100">
        <v>6822.6336194103405</v>
      </c>
      <c r="AT83" s="100">
        <v>4.6184156464278443</v>
      </c>
      <c r="AU83" s="100">
        <v>3973.6848221865171</v>
      </c>
      <c r="AV83" s="100">
        <v>4.5611877603407001</v>
      </c>
      <c r="AW83" s="100">
        <v>3924.4459489971382</v>
      </c>
      <c r="AX83" s="100">
        <v>5.0909606088471664</v>
      </c>
      <c r="AY83" s="100">
        <v>4380.2625078521014</v>
      </c>
      <c r="AZ83" s="100">
        <v>11.713657909599695</v>
      </c>
      <c r="BA83" s="100">
        <v>10078.431265419576</v>
      </c>
      <c r="BB83" s="100">
        <v>8.644740286472917</v>
      </c>
      <c r="BC83" s="100">
        <v>7437.9345424812973</v>
      </c>
      <c r="BD83" s="100">
        <v>9.1201370086941953</v>
      </c>
      <c r="BE83" s="100">
        <v>7846.9658822804859</v>
      </c>
      <c r="BF83" s="100">
        <v>11.270254802007953</v>
      </c>
      <c r="BG83" s="100">
        <v>9696.9272316476417</v>
      </c>
      <c r="BH83" s="100">
        <v>3.3439934050452447</v>
      </c>
      <c r="BI83" s="100">
        <v>2877.1719257009286</v>
      </c>
      <c r="BJ83" s="100">
        <v>3.6641785457638365</v>
      </c>
      <c r="BK83" s="100">
        <v>3152.6592207752046</v>
      </c>
      <c r="BL83" s="100">
        <v>4.5520120044473682</v>
      </c>
      <c r="BM83" s="100">
        <v>3916.5511286265155</v>
      </c>
      <c r="BN83" s="100">
        <v>4.6838306281624398</v>
      </c>
      <c r="BO83" s="100">
        <v>4029.9678724709629</v>
      </c>
      <c r="BP83" s="100">
        <v>2.573644897898713</v>
      </c>
      <c r="BQ83" s="100">
        <v>2214.3640701520526</v>
      </c>
      <c r="BR83" s="100">
        <v>1.7496086073666257</v>
      </c>
      <c r="BS83" s="100">
        <v>1505.3632457782446</v>
      </c>
      <c r="BT83" s="100">
        <v>2.091692744926017</v>
      </c>
      <c r="BU83" s="100">
        <v>1799.692437734345</v>
      </c>
      <c r="BV83" s="100">
        <v>2.7613308115213817</v>
      </c>
      <c r="BW83" s="100">
        <v>2375.8490302329969</v>
      </c>
      <c r="BX83" s="100">
        <v>2.5195530592305162</v>
      </c>
      <c r="BY83" s="100">
        <v>2167.8234521619361</v>
      </c>
      <c r="BZ83" s="100">
        <v>2.2908818584473685</v>
      </c>
      <c r="CA83" s="100">
        <v>1971.0747510081158</v>
      </c>
      <c r="CB83" s="100">
        <v>4.8557726574290303</v>
      </c>
      <c r="CC83" s="100">
        <v>4177.9067944519375</v>
      </c>
      <c r="CD83" s="100">
        <v>3.5979689090890634</v>
      </c>
      <c r="CE83" s="100">
        <v>3095.6924493802303</v>
      </c>
      <c r="CF83" s="100">
        <v>3.1942517854724057</v>
      </c>
      <c r="CG83" s="100">
        <v>2748.334236220458</v>
      </c>
      <c r="CH83" s="100">
        <v>4.1536739177167252</v>
      </c>
      <c r="CI83" s="100">
        <v>3573.8210388034704</v>
      </c>
      <c r="CJ83" s="100">
        <v>4.9318449048952537</v>
      </c>
      <c r="CK83" s="100">
        <v>4243.3593561718762</v>
      </c>
      <c r="CL83" s="100">
        <v>2.6816100365827373</v>
      </c>
      <c r="CM83" s="100">
        <v>2307.2572754757871</v>
      </c>
      <c r="CN83" s="100">
        <v>7.6428985582600966</v>
      </c>
      <c r="CO83" s="100">
        <v>6575.9499195269873</v>
      </c>
      <c r="CP83" s="100">
        <v>7.0257061278884851</v>
      </c>
      <c r="CQ83" s="100">
        <v>6044.9175524352522</v>
      </c>
      <c r="CR83" s="100">
        <v>3.864794767211496</v>
      </c>
      <c r="CS83" s="100">
        <v>3325.269417708771</v>
      </c>
      <c r="CT83" s="100">
        <v>3.7401440097517247</v>
      </c>
      <c r="CU83" s="100">
        <v>3218.0199059903839</v>
      </c>
    </row>
    <row r="84" spans="2:99">
      <c r="C84" s="99" t="s">
        <v>250</v>
      </c>
      <c r="D84" s="100">
        <v>3.094911665422905</v>
      </c>
      <c r="E84" s="100">
        <v>2417.7449930283733</v>
      </c>
      <c r="F84" s="100">
        <v>7.8304889977309253</v>
      </c>
      <c r="G84" s="100">
        <v>6117.1780050273983</v>
      </c>
      <c r="H84" s="100">
        <v>9.7181391814424369</v>
      </c>
      <c r="I84" s="100">
        <v>7591.8103285428315</v>
      </c>
      <c r="J84" s="100">
        <v>10.048879711652726</v>
      </c>
      <c r="K84" s="100">
        <v>7850.1848307431083</v>
      </c>
      <c r="L84" s="100">
        <v>3.3487731625074568</v>
      </c>
      <c r="M84" s="100">
        <v>2616.0615945508252</v>
      </c>
      <c r="N84" s="100">
        <v>4.2286116877775148</v>
      </c>
      <c r="O84" s="100">
        <v>3303.3914504917943</v>
      </c>
      <c r="P84" s="100">
        <v>4.2402332127234947</v>
      </c>
      <c r="Q84" s="100">
        <v>3312.470185779594</v>
      </c>
      <c r="R84" s="100">
        <v>5</v>
      </c>
      <c r="S84" s="100">
        <v>3905.9999999999995</v>
      </c>
      <c r="T84" s="100">
        <v>2.2340137516650405</v>
      </c>
      <c r="U84" s="100">
        <v>1745.2115428007294</v>
      </c>
      <c r="V84" s="100">
        <v>2.0201712854026024</v>
      </c>
      <c r="W84" s="100">
        <v>1578.1578081565128</v>
      </c>
      <c r="X84" s="100">
        <v>3.1071767591965727</v>
      </c>
      <c r="Y84" s="100">
        <v>2427.3264842843623</v>
      </c>
      <c r="Z84" s="100">
        <v>1.7232694321092599</v>
      </c>
      <c r="AA84" s="100">
        <v>1346.2180803637536</v>
      </c>
      <c r="AB84" s="100">
        <v>6.1254587364654487</v>
      </c>
      <c r="AC84" s="100">
        <v>4785.2083649268079</v>
      </c>
      <c r="AD84" s="100">
        <v>6.4273519133700621</v>
      </c>
      <c r="AE84" s="100">
        <v>5021.0473147246921</v>
      </c>
      <c r="AF84" s="100">
        <v>6.1214747713764535</v>
      </c>
      <c r="AG84" s="100">
        <v>4782.0960913992849</v>
      </c>
      <c r="AH84" s="100">
        <v>7.3082202659933762</v>
      </c>
      <c r="AI84" s="100">
        <v>5709.1816717940246</v>
      </c>
      <c r="AJ84" s="100">
        <v>6.4797043205710585</v>
      </c>
      <c r="AK84" s="100">
        <v>5061.9450152301106</v>
      </c>
      <c r="AL84" s="100">
        <v>10.037583893146284</v>
      </c>
      <c r="AM84" s="100">
        <v>7841.3605373258761</v>
      </c>
      <c r="AN84" s="100">
        <v>8.1333398227394316</v>
      </c>
      <c r="AO84" s="100">
        <v>6353.7650695240436</v>
      </c>
      <c r="AP84" s="100">
        <v>8.705148052300002</v>
      </c>
      <c r="AQ84" s="100">
        <v>6800.4616584567611</v>
      </c>
      <c r="AR84" s="100">
        <v>7.1291859120989862</v>
      </c>
      <c r="AS84" s="100">
        <v>5569.3200345317273</v>
      </c>
      <c r="AT84" s="100">
        <v>4.6184156464278443</v>
      </c>
      <c r="AU84" s="100">
        <v>3607.9063029894319</v>
      </c>
      <c r="AV84" s="100">
        <v>4.1090716497888318</v>
      </c>
      <c r="AW84" s="100">
        <v>3210.0067728150352</v>
      </c>
      <c r="AX84" s="100">
        <v>5.0909606088471664</v>
      </c>
      <c r="AY84" s="100">
        <v>3977.0584276314062</v>
      </c>
      <c r="AZ84" s="100">
        <v>10.262139563046905</v>
      </c>
      <c r="BA84" s="100">
        <v>8016.7834266522414</v>
      </c>
      <c r="BB84" s="100">
        <v>8.2517975461786932</v>
      </c>
      <c r="BC84" s="100">
        <v>6446.3042430747946</v>
      </c>
      <c r="BD84" s="100">
        <v>9.4210825443935349</v>
      </c>
      <c r="BE84" s="100">
        <v>7359.7496836802284</v>
      </c>
      <c r="BF84" s="100">
        <v>11.552011172058151</v>
      </c>
      <c r="BG84" s="100">
        <v>9024.431127611826</v>
      </c>
      <c r="BH84" s="100">
        <v>3.7155482278280494</v>
      </c>
      <c r="BI84" s="100">
        <v>2902.5862755792718</v>
      </c>
      <c r="BJ84" s="100">
        <v>3.6641785457638365</v>
      </c>
      <c r="BK84" s="100">
        <v>2862.4562799507089</v>
      </c>
      <c r="BL84" s="100">
        <v>3.6985097536134868</v>
      </c>
      <c r="BM84" s="100">
        <v>2889.2758195228557</v>
      </c>
      <c r="BN84" s="100">
        <v>4.3492712975794081</v>
      </c>
      <c r="BO84" s="100">
        <v>3397.6507376690333</v>
      </c>
      <c r="BP84" s="100">
        <v>2.1056705774002453</v>
      </c>
      <c r="BQ84" s="100">
        <v>1644.9498550650715</v>
      </c>
      <c r="BR84" s="100">
        <v>1.7496086073666257</v>
      </c>
      <c r="BS84" s="100">
        <v>1366.7942440748079</v>
      </c>
      <c r="BT84" s="100">
        <v>2.091692744926017</v>
      </c>
      <c r="BU84" s="100">
        <v>1634.0303723362042</v>
      </c>
      <c r="BV84" s="100">
        <v>2.7613308115213817</v>
      </c>
      <c r="BW84" s="100">
        <v>2157.1516299605032</v>
      </c>
      <c r="BX84" s="100">
        <v>2.5195530592305162</v>
      </c>
      <c r="BY84" s="100">
        <v>1968.2748498708791</v>
      </c>
      <c r="BZ84" s="100">
        <v>2.2908818584473685</v>
      </c>
      <c r="CA84" s="100">
        <v>1789.6369078190842</v>
      </c>
      <c r="CB84" s="100">
        <v>5.6350636523794018</v>
      </c>
      <c r="CC84" s="100">
        <v>4402.1117252387885</v>
      </c>
      <c r="CD84" s="100">
        <v>3.5676618520287047</v>
      </c>
      <c r="CE84" s="100">
        <v>2787.057438804824</v>
      </c>
      <c r="CF84" s="100">
        <v>3.6505734691113205</v>
      </c>
      <c r="CG84" s="100">
        <v>2851.8279940697635</v>
      </c>
      <c r="CH84" s="100">
        <v>3.3229391341733803</v>
      </c>
      <c r="CI84" s="100">
        <v>2595.8800516162446</v>
      </c>
      <c r="CJ84" s="100">
        <v>5.4798276721058379</v>
      </c>
      <c r="CK84" s="100">
        <v>4280.84137744908</v>
      </c>
      <c r="CL84" s="100">
        <v>2.6816100365827373</v>
      </c>
      <c r="CM84" s="100">
        <v>2094.873760578434</v>
      </c>
      <c r="CN84" s="100">
        <v>7.2182930828012015</v>
      </c>
      <c r="CO84" s="100">
        <v>5638.9305562842983</v>
      </c>
      <c r="CP84" s="100">
        <v>7.8063401420983167</v>
      </c>
      <c r="CQ84" s="100">
        <v>6098.3129190072041</v>
      </c>
      <c r="CR84" s="100">
        <v>3.5675028620413811</v>
      </c>
      <c r="CS84" s="100">
        <v>2786.9332358267266</v>
      </c>
      <c r="CT84" s="100">
        <v>3.4729908661980304</v>
      </c>
      <c r="CU84" s="100">
        <v>2713.1004646739011</v>
      </c>
    </row>
    <row r="85" spans="2:99">
      <c r="C85" s="99" t="s">
        <v>251</v>
      </c>
      <c r="D85" s="100">
        <v>3.4663010652736537</v>
      </c>
      <c r="E85" s="100">
        <v>519.94515979104801</v>
      </c>
      <c r="F85" s="100">
        <v>8.9491302831210575</v>
      </c>
      <c r="G85" s="100">
        <v>1342.3695424681587</v>
      </c>
      <c r="H85" s="100">
        <v>8.9982770198541076</v>
      </c>
      <c r="I85" s="100">
        <v>1349.741552978116</v>
      </c>
      <c r="J85" s="100">
        <v>11.656700465517163</v>
      </c>
      <c r="K85" s="100">
        <v>1748.5050698275745</v>
      </c>
      <c r="L85" s="100">
        <v>3.3487731625074568</v>
      </c>
      <c r="M85" s="100">
        <v>502.3159743761185</v>
      </c>
      <c r="N85" s="100">
        <v>4.9333803024070999</v>
      </c>
      <c r="O85" s="100">
        <v>740.00704536106502</v>
      </c>
      <c r="P85" s="100">
        <v>4.2402332127234947</v>
      </c>
      <c r="Q85" s="100">
        <v>636.03498190852417</v>
      </c>
      <c r="R85" s="100">
        <v>6</v>
      </c>
      <c r="S85" s="100">
        <v>900</v>
      </c>
      <c r="T85" s="100">
        <v>2.6063493769425472</v>
      </c>
      <c r="U85" s="100">
        <v>390.95240654138206</v>
      </c>
      <c r="V85" s="100">
        <v>2.0201712854026024</v>
      </c>
      <c r="W85" s="100">
        <v>303.02569281039035</v>
      </c>
      <c r="X85" s="100">
        <v>3.0898695352330012</v>
      </c>
      <c r="Y85" s="100">
        <v>463.48043028495016</v>
      </c>
      <c r="Z85" s="100">
        <v>1.7232694321092599</v>
      </c>
      <c r="AA85" s="100">
        <v>258.49041481638898</v>
      </c>
      <c r="AB85" s="100">
        <v>6.5974948494104853</v>
      </c>
      <c r="AC85" s="100">
        <v>989.62422741157275</v>
      </c>
      <c r="AD85" s="100">
        <v>7.7128222960440738</v>
      </c>
      <c r="AE85" s="100">
        <v>1156.923344406611</v>
      </c>
      <c r="AF85" s="100">
        <v>6.6616048982626115</v>
      </c>
      <c r="AG85" s="100">
        <v>999.24073473939177</v>
      </c>
      <c r="AH85" s="100">
        <v>8.6270226324129666</v>
      </c>
      <c r="AI85" s="100">
        <v>1294.053394861945</v>
      </c>
      <c r="AJ85" s="100">
        <v>7.5481664049827026</v>
      </c>
      <c r="AK85" s="100">
        <v>1132.2249607474055</v>
      </c>
      <c r="AL85" s="100">
        <v>9.1389203373216041</v>
      </c>
      <c r="AM85" s="100">
        <v>1370.8380505982407</v>
      </c>
      <c r="AN85" s="100">
        <v>8.6485671013147307</v>
      </c>
      <c r="AO85" s="100">
        <v>1297.2850651972096</v>
      </c>
      <c r="AP85" s="100">
        <v>10.622059701221152</v>
      </c>
      <c r="AQ85" s="100">
        <v>1593.3089551831729</v>
      </c>
      <c r="AR85" s="100">
        <v>7.5485497892812816</v>
      </c>
      <c r="AS85" s="100">
        <v>1132.2824683921922</v>
      </c>
      <c r="AT85" s="100">
        <v>5.5420987757134137</v>
      </c>
      <c r="AU85" s="100">
        <v>831.31481635701209</v>
      </c>
      <c r="AV85" s="100">
        <v>5.0187620510955702</v>
      </c>
      <c r="AW85" s="100">
        <v>752.8143076643355</v>
      </c>
      <c r="AX85" s="100">
        <v>5.5537752096514543</v>
      </c>
      <c r="AY85" s="100">
        <v>833.0662814477181</v>
      </c>
      <c r="AZ85" s="100">
        <v>11.50086893120265</v>
      </c>
      <c r="BA85" s="100">
        <v>1725.1303396803974</v>
      </c>
      <c r="BB85" s="100">
        <v>9.4306257670613629</v>
      </c>
      <c r="BC85" s="100">
        <v>1414.5938650592045</v>
      </c>
      <c r="BD85" s="100">
        <v>9.4440252788220338</v>
      </c>
      <c r="BE85" s="100">
        <v>1416.6037918233051</v>
      </c>
      <c r="BF85" s="100">
        <v>12.679036652258945</v>
      </c>
      <c r="BG85" s="100">
        <v>1901.8554978388418</v>
      </c>
      <c r="BH85" s="100">
        <v>3.3439934050452447</v>
      </c>
      <c r="BI85" s="100">
        <v>501.5990107567867</v>
      </c>
      <c r="BJ85" s="100">
        <v>3.6641785457638365</v>
      </c>
      <c r="BK85" s="100">
        <v>549.62678186457549</v>
      </c>
      <c r="BL85" s="100">
        <v>4.2675112541694071</v>
      </c>
      <c r="BM85" s="100">
        <v>640.12668812541108</v>
      </c>
      <c r="BN85" s="100">
        <v>4.6838306281624398</v>
      </c>
      <c r="BO85" s="100">
        <v>702.57459422436591</v>
      </c>
      <c r="BP85" s="100">
        <v>2.573644897898713</v>
      </c>
      <c r="BQ85" s="100">
        <v>386.04673468480695</v>
      </c>
      <c r="BR85" s="100">
        <v>1.7496086073666257</v>
      </c>
      <c r="BS85" s="100">
        <v>262.44129110499387</v>
      </c>
      <c r="BT85" s="100">
        <v>2.5100312939112204</v>
      </c>
      <c r="BU85" s="100">
        <v>376.50469408668306</v>
      </c>
      <c r="BV85" s="100">
        <v>3.3135969738256579</v>
      </c>
      <c r="BW85" s="100">
        <v>497.03954607384867</v>
      </c>
      <c r="BX85" s="100">
        <v>1.9030086928638466</v>
      </c>
      <c r="BY85" s="100">
        <v>285.45130392957697</v>
      </c>
      <c r="BZ85" s="100">
        <v>2.8636023230592103</v>
      </c>
      <c r="CA85" s="100">
        <v>429.54034845888151</v>
      </c>
      <c r="CB85" s="100">
        <v>4.9072088539224019</v>
      </c>
      <c r="CC85" s="100">
        <v>736.08132808836024</v>
      </c>
      <c r="CD85" s="100">
        <v>3.6282759661494217</v>
      </c>
      <c r="CE85" s="100">
        <v>544.24139492241329</v>
      </c>
      <c r="CF85" s="100">
        <v>3.6505734691113205</v>
      </c>
      <c r="CG85" s="100">
        <v>547.58602036669811</v>
      </c>
      <c r="CH85" s="100">
        <v>3.7383065259450525</v>
      </c>
      <c r="CI85" s="100">
        <v>560.74597889175789</v>
      </c>
      <c r="CJ85" s="100">
        <v>6.0278104393164211</v>
      </c>
      <c r="CK85" s="100">
        <v>904.17156589746321</v>
      </c>
      <c r="CL85" s="100">
        <v>2.6816100365827373</v>
      </c>
      <c r="CM85" s="100">
        <v>402.24150548741062</v>
      </c>
      <c r="CN85" s="100">
        <v>8.9167149846367799</v>
      </c>
      <c r="CO85" s="100">
        <v>1337.507247695517</v>
      </c>
      <c r="CP85" s="100">
        <v>7.8063401420983167</v>
      </c>
      <c r="CQ85" s="100">
        <v>1170.9510213147475</v>
      </c>
      <c r="CR85" s="100">
        <v>4.4593785775517265</v>
      </c>
      <c r="CS85" s="100">
        <v>668.90678663275901</v>
      </c>
      <c r="CT85" s="100">
        <v>4.0072971533054194</v>
      </c>
      <c r="CU85" s="100">
        <v>601.09457299581288</v>
      </c>
    </row>
    <row r="86" spans="2:99">
      <c r="C86" s="99" t="s">
        <v>252</v>
      </c>
      <c r="D86" s="100">
        <v>2.8473187321890725</v>
      </c>
      <c r="E86" s="100">
        <v>1537.5521153820991</v>
      </c>
      <c r="F86" s="100">
        <v>9.6948911400478135</v>
      </c>
      <c r="G86" s="100">
        <v>5235.2412156258197</v>
      </c>
      <c r="H86" s="100">
        <v>8.6383459390599437</v>
      </c>
      <c r="I86" s="100">
        <v>4664.7068070923697</v>
      </c>
      <c r="J86" s="100">
        <v>10.450834900118835</v>
      </c>
      <c r="K86" s="100">
        <v>5643.4508460641709</v>
      </c>
      <c r="L86" s="100">
        <v>3.3487731625074568</v>
      </c>
      <c r="M86" s="100">
        <v>1808.3375077540268</v>
      </c>
      <c r="N86" s="100">
        <v>4.2286116877775148</v>
      </c>
      <c r="O86" s="100">
        <v>2283.450311399858</v>
      </c>
      <c r="P86" s="100">
        <v>4.2402332127234947</v>
      </c>
      <c r="Q86" s="100">
        <v>2289.7259348706871</v>
      </c>
      <c r="R86" s="100">
        <v>6</v>
      </c>
      <c r="S86" s="100">
        <v>3240</v>
      </c>
      <c r="T86" s="100">
        <v>2.6063493769425472</v>
      </c>
      <c r="U86" s="100">
        <v>1407.4286635489755</v>
      </c>
      <c r="V86" s="100">
        <v>2.7720809897207861</v>
      </c>
      <c r="W86" s="100">
        <v>1496.9237344492244</v>
      </c>
      <c r="X86" s="100">
        <v>3.1071767591965727</v>
      </c>
      <c r="Y86" s="100">
        <v>1677.8754499661493</v>
      </c>
      <c r="Z86" s="100">
        <v>1.7232694321092599</v>
      </c>
      <c r="AA86" s="100">
        <v>930.56549333900034</v>
      </c>
      <c r="AB86" s="100">
        <v>6.7548402203921638</v>
      </c>
      <c r="AC86" s="100">
        <v>3647.6137190117684</v>
      </c>
      <c r="AD86" s="100">
        <v>6.4273519133700621</v>
      </c>
      <c r="AE86" s="100">
        <v>3470.7700332198333</v>
      </c>
      <c r="AF86" s="100">
        <v>6.3015181470051731</v>
      </c>
      <c r="AG86" s="100">
        <v>3402.8197993827935</v>
      </c>
      <c r="AH86" s="100">
        <v>8.4072222380097017</v>
      </c>
      <c r="AI86" s="100">
        <v>4539.9000085252392</v>
      </c>
      <c r="AJ86" s="100">
        <v>7.5137004979321054</v>
      </c>
      <c r="AK86" s="100">
        <v>4057.3982688833371</v>
      </c>
      <c r="AL86" s="100">
        <v>9.1389203373216041</v>
      </c>
      <c r="AM86" s="100">
        <v>4935.0169821536665</v>
      </c>
      <c r="AN86" s="100">
        <v>7.8880026005203074</v>
      </c>
      <c r="AO86" s="100">
        <v>4259.5214042809657</v>
      </c>
      <c r="AP86" s="100">
        <v>8.9789925735744518</v>
      </c>
      <c r="AQ86" s="100">
        <v>4848.6559897302041</v>
      </c>
      <c r="AR86" s="100">
        <v>7.1483393867706049</v>
      </c>
      <c r="AS86" s="100">
        <v>3860.1032688561268</v>
      </c>
      <c r="AT86" s="100">
        <v>5.5420987757134137</v>
      </c>
      <c r="AU86" s="100">
        <v>2992.7333388852435</v>
      </c>
      <c r="AV86" s="100">
        <v>4.5648265471427019</v>
      </c>
      <c r="AW86" s="100">
        <v>2465.0063354570589</v>
      </c>
      <c r="AX86" s="100">
        <v>5.5537752096514543</v>
      </c>
      <c r="AY86" s="100">
        <v>2999.0386132117856</v>
      </c>
      <c r="AZ86" s="100">
        <v>11.225568105294709</v>
      </c>
      <c r="BA86" s="100">
        <v>6061.8067768591427</v>
      </c>
      <c r="BB86" s="100">
        <v>8.644740286472917</v>
      </c>
      <c r="BC86" s="100">
        <v>4668.1597546953753</v>
      </c>
      <c r="BD86" s="100">
        <v>9.4325539116077834</v>
      </c>
      <c r="BE86" s="100">
        <v>5093.5791122682031</v>
      </c>
      <c r="BF86" s="100">
        <v>9.8614729517569586</v>
      </c>
      <c r="BG86" s="100">
        <v>5325.1953939487576</v>
      </c>
      <c r="BH86" s="100">
        <v>3.7155482278280494</v>
      </c>
      <c r="BI86" s="100">
        <v>2006.3960430271466</v>
      </c>
      <c r="BJ86" s="100">
        <v>3.6641785457638365</v>
      </c>
      <c r="BK86" s="100">
        <v>1978.6564147124718</v>
      </c>
      <c r="BL86" s="100">
        <v>4.2675112541694071</v>
      </c>
      <c r="BM86" s="100">
        <v>2304.4560772514797</v>
      </c>
      <c r="BN86" s="100">
        <v>5.3529492893285022</v>
      </c>
      <c r="BO86" s="100">
        <v>2890.5926162373912</v>
      </c>
      <c r="BP86" s="100">
        <v>2.5970222274393508</v>
      </c>
      <c r="BQ86" s="100">
        <v>1402.3920028172495</v>
      </c>
      <c r="BR86" s="100">
        <v>1.7496086073666257</v>
      </c>
      <c r="BS86" s="100">
        <v>944.78864797797792</v>
      </c>
      <c r="BT86" s="100">
        <v>2.2471256579642125</v>
      </c>
      <c r="BU86" s="100">
        <v>1213.4478553006747</v>
      </c>
      <c r="BV86" s="100">
        <v>3.3135969738256579</v>
      </c>
      <c r="BW86" s="100">
        <v>1789.3423658658553</v>
      </c>
      <c r="BX86" s="100">
        <v>2.5195530592305162</v>
      </c>
      <c r="BY86" s="100">
        <v>1360.5586519844787</v>
      </c>
      <c r="BZ86" s="100">
        <v>2.8636023230592103</v>
      </c>
      <c r="CA86" s="100">
        <v>1546.3452544519735</v>
      </c>
      <c r="CB86" s="100">
        <v>5.6607817506260867</v>
      </c>
      <c r="CC86" s="100">
        <v>3056.822145338087</v>
      </c>
      <c r="CD86" s="100">
        <v>4.2266415197258009</v>
      </c>
      <c r="CE86" s="100">
        <v>2282.3864206519324</v>
      </c>
      <c r="CF86" s="100">
        <v>3.6505734691113205</v>
      </c>
      <c r="CG86" s="100">
        <v>1971.309673320113</v>
      </c>
      <c r="CH86" s="100">
        <v>4.1536739177167252</v>
      </c>
      <c r="CI86" s="100">
        <v>2242.9839155670315</v>
      </c>
      <c r="CJ86" s="100">
        <v>5.4798276721058379</v>
      </c>
      <c r="CK86" s="100">
        <v>2959.1069429371523</v>
      </c>
      <c r="CL86" s="100">
        <v>3.2179320438992844</v>
      </c>
      <c r="CM86" s="100">
        <v>1737.6833037056135</v>
      </c>
      <c r="CN86" s="100">
        <v>7.6428985582600966</v>
      </c>
      <c r="CO86" s="100">
        <v>4127.1652214604519</v>
      </c>
      <c r="CP86" s="100">
        <v>7.4160231349933996</v>
      </c>
      <c r="CQ86" s="100">
        <v>4004.6524928964359</v>
      </c>
      <c r="CR86" s="100">
        <v>4.1620866723816112</v>
      </c>
      <c r="CS86" s="100">
        <v>2247.5268030860702</v>
      </c>
      <c r="CT86" s="100">
        <v>4.0072971533054194</v>
      </c>
      <c r="CU86" s="100">
        <v>2163.9404627849262</v>
      </c>
    </row>
    <row r="87" spans="2:99">
      <c r="B87" s="99" t="s">
        <v>131</v>
      </c>
      <c r="C87" s="99" t="s">
        <v>253</v>
      </c>
      <c r="D87" s="100">
        <v>1.1141681995522459</v>
      </c>
      <c r="E87" s="100">
        <v>2177.9759964847303</v>
      </c>
      <c r="F87" s="100">
        <v>5.3329335059352578</v>
      </c>
      <c r="G87" s="100">
        <v>10424.818417402243</v>
      </c>
      <c r="H87" s="100">
        <v>3.1816405548329532</v>
      </c>
      <c r="I87" s="100">
        <v>6219.4709565874564</v>
      </c>
      <c r="J87" s="100">
        <v>4.4215070731271995</v>
      </c>
      <c r="K87" s="100">
        <v>8643.1620265490492</v>
      </c>
      <c r="L87" s="100">
        <v>4.1859664531343208</v>
      </c>
      <c r="M87" s="100">
        <v>8182.7272225869701</v>
      </c>
      <c r="N87" s="100">
        <v>3.5238430731479289</v>
      </c>
      <c r="O87" s="100">
        <v>6888.408439389571</v>
      </c>
      <c r="P87" s="100">
        <v>4.946938748177411</v>
      </c>
      <c r="Q87" s="100">
        <v>9670.2758649372026</v>
      </c>
      <c r="R87" s="100">
        <v>5</v>
      </c>
      <c r="S87" s="100">
        <v>9774</v>
      </c>
      <c r="T87" s="100">
        <v>14.148753760545256</v>
      </c>
      <c r="U87" s="100">
        <v>27657.983851113866</v>
      </c>
      <c r="V87" s="100">
        <v>21.817849882348103</v>
      </c>
      <c r="W87" s="100">
        <v>42649.532950014072</v>
      </c>
      <c r="X87" s="100">
        <v>14.59317014770358</v>
      </c>
      <c r="Y87" s="100">
        <v>28526.729004730958</v>
      </c>
      <c r="Z87" s="100">
        <v>14.559491101494848</v>
      </c>
      <c r="AA87" s="100">
        <v>28460.893205202126</v>
      </c>
      <c r="AB87" s="100">
        <v>4.0626982788528831</v>
      </c>
      <c r="AC87" s="100">
        <v>7941.7625955016156</v>
      </c>
      <c r="AD87" s="100">
        <v>3.6421660842430348</v>
      </c>
      <c r="AE87" s="100">
        <v>7119.7062614782844</v>
      </c>
      <c r="AF87" s="100">
        <v>4.4329742389178959</v>
      </c>
      <c r="AG87" s="100">
        <v>8665.5780422367025</v>
      </c>
      <c r="AH87" s="100">
        <v>5.8410420943552337</v>
      </c>
      <c r="AI87" s="100">
        <v>11418.069086045611</v>
      </c>
      <c r="AJ87" s="100">
        <v>4.549575594051352</v>
      </c>
      <c r="AK87" s="100">
        <v>8893.5103712515829</v>
      </c>
      <c r="AL87" s="100">
        <v>5.9910903721645461</v>
      </c>
      <c r="AM87" s="100">
        <v>11711.383459507255</v>
      </c>
      <c r="AN87" s="100">
        <v>4.6370455071776835</v>
      </c>
      <c r="AO87" s="100">
        <v>9064.4965574309354</v>
      </c>
      <c r="AP87" s="100">
        <v>4.1076678191167533</v>
      </c>
      <c r="AQ87" s="100">
        <v>8029.6690528094296</v>
      </c>
      <c r="AR87" s="100">
        <v>6.9376511653828237</v>
      </c>
      <c r="AS87" s="100">
        <v>13561.720498090343</v>
      </c>
      <c r="AT87" s="100">
        <v>10.160514422141256</v>
      </c>
      <c r="AU87" s="100">
        <v>19861.773592401729</v>
      </c>
      <c r="AV87" s="100">
        <v>11.348387598821725</v>
      </c>
      <c r="AW87" s="100">
        <v>22183.82807817671</v>
      </c>
      <c r="AX87" s="100">
        <v>13.421623423324348</v>
      </c>
      <c r="AY87" s="100">
        <v>26236.589467914437</v>
      </c>
      <c r="AZ87" s="100">
        <v>1.7520726083250815</v>
      </c>
      <c r="BA87" s="100">
        <v>3424.9515347538691</v>
      </c>
      <c r="BB87" s="100">
        <v>3.5364846626480113</v>
      </c>
      <c r="BC87" s="100">
        <v>6913.1202185443326</v>
      </c>
      <c r="BD87" s="100">
        <v>3.9811201673769179</v>
      </c>
      <c r="BE87" s="100">
        <v>7782.2937031883985</v>
      </c>
      <c r="BF87" s="100">
        <v>2.2540509604015906</v>
      </c>
      <c r="BG87" s="100">
        <v>4406.218817393029</v>
      </c>
      <c r="BH87" s="100">
        <v>5.944877164524879</v>
      </c>
      <c r="BI87" s="100">
        <v>11621.045881213233</v>
      </c>
      <c r="BJ87" s="100">
        <v>8.4276106552568226</v>
      </c>
      <c r="BK87" s="100">
        <v>16474.293308896038</v>
      </c>
      <c r="BL87" s="100">
        <v>5.4055142552812496</v>
      </c>
      <c r="BM87" s="100">
        <v>10566.699266223786</v>
      </c>
      <c r="BN87" s="100">
        <v>7.3603052728266913</v>
      </c>
      <c r="BO87" s="100">
        <v>14387.924747321616</v>
      </c>
      <c r="BP87" s="100">
        <v>4.0476998480160278</v>
      </c>
      <c r="BQ87" s="100">
        <v>7912.4436629017309</v>
      </c>
      <c r="BR87" s="100">
        <v>2.6244129110499386</v>
      </c>
      <c r="BS87" s="100">
        <v>5130.2023585204197</v>
      </c>
      <c r="BT87" s="100">
        <v>3.517684596223642</v>
      </c>
      <c r="BU87" s="100">
        <v>6876.3698486979756</v>
      </c>
      <c r="BV87" s="100">
        <v>3.865863136129934</v>
      </c>
      <c r="BW87" s="100">
        <v>7556.9892585067946</v>
      </c>
      <c r="BX87" s="100">
        <v>2.4661774654666782</v>
      </c>
      <c r="BY87" s="100">
        <v>4820.8837094942619</v>
      </c>
      <c r="BZ87" s="100">
        <v>2.8636023230592103</v>
      </c>
      <c r="CA87" s="100">
        <v>5597.7698211161442</v>
      </c>
      <c r="CB87" s="100">
        <v>3.7678644835184301</v>
      </c>
      <c r="CC87" s="100">
        <v>7365.4214923818272</v>
      </c>
      <c r="CD87" s="100">
        <v>4.6431647309400308</v>
      </c>
      <c r="CE87" s="100">
        <v>9076.4584160415725</v>
      </c>
      <c r="CF87" s="100">
        <v>7.7574686218615572</v>
      </c>
      <c r="CG87" s="100">
        <v>15164.299662014972</v>
      </c>
      <c r="CH87" s="100">
        <v>5.3997760930317424</v>
      </c>
      <c r="CI87" s="100">
        <v>10555.48230665845</v>
      </c>
      <c r="CJ87" s="100">
        <v>11.50763811142226</v>
      </c>
      <c r="CK87" s="100">
        <v>22495.130980208232</v>
      </c>
      <c r="CL87" s="100">
        <v>13.620421250162702</v>
      </c>
      <c r="CM87" s="100">
        <v>26625.19945981805</v>
      </c>
      <c r="CN87" s="100">
        <v>6.7936876073423083</v>
      </c>
      <c r="CO87" s="100">
        <v>13280.300534832744</v>
      </c>
      <c r="CP87" s="100">
        <v>5.4644380994688211</v>
      </c>
      <c r="CQ87" s="100">
        <v>10681.883596841652</v>
      </c>
      <c r="CR87" s="100">
        <v>2.6756271465310357</v>
      </c>
      <c r="CS87" s="100">
        <v>5230.3159460388688</v>
      </c>
      <c r="CT87" s="100">
        <v>4.0072971533054194</v>
      </c>
      <c r="CU87" s="100">
        <v>7833.4644752814338</v>
      </c>
    </row>
    <row r="88" spans="2:99">
      <c r="C88" s="99" t="s">
        <v>254</v>
      </c>
      <c r="D88" s="100">
        <v>0.86657526631841342</v>
      </c>
      <c r="E88" s="100">
        <v>1639.9070339809655</v>
      </c>
      <c r="F88" s="100">
        <v>4.6051536836718867</v>
      </c>
      <c r="G88" s="100">
        <v>8714.7928309806775</v>
      </c>
      <c r="H88" s="100">
        <v>3.1816405548329532</v>
      </c>
      <c r="I88" s="100">
        <v>6020.9365859658801</v>
      </c>
      <c r="J88" s="100">
        <v>4.0195518846610909</v>
      </c>
      <c r="K88" s="100">
        <v>7606.5999865326476</v>
      </c>
      <c r="L88" s="100">
        <v>4.1859664531343208</v>
      </c>
      <c r="M88" s="100">
        <v>7921.5229159113878</v>
      </c>
      <c r="N88" s="100">
        <v>3.5238430731479289</v>
      </c>
      <c r="O88" s="100">
        <v>6668.5206316251397</v>
      </c>
      <c r="P88" s="100">
        <v>4.2402332127234947</v>
      </c>
      <c r="Q88" s="100">
        <v>8024.2173317579409</v>
      </c>
      <c r="R88" s="100">
        <v>4</v>
      </c>
      <c r="S88" s="100">
        <v>7569.5999999999995</v>
      </c>
      <c r="T88" s="100">
        <v>14.521089385822762</v>
      </c>
      <c r="U88" s="100">
        <v>27479.709553730994</v>
      </c>
      <c r="V88" s="100">
        <v>21.817849882348103</v>
      </c>
      <c r="W88" s="100">
        <v>41288.099117355545</v>
      </c>
      <c r="X88" s="100">
        <v>12.508431555174496</v>
      </c>
      <c r="Y88" s="100">
        <v>23670.955875012216</v>
      </c>
      <c r="Z88" s="100">
        <v>13.439060884934058</v>
      </c>
      <c r="AA88" s="100">
        <v>25432.07881864921</v>
      </c>
      <c r="AB88" s="100">
        <v>3.5906621659078479</v>
      </c>
      <c r="AC88" s="100">
        <v>6794.9690827640106</v>
      </c>
      <c r="AD88" s="100">
        <v>3.213675956685031</v>
      </c>
      <c r="AE88" s="100">
        <v>6081.560380430752</v>
      </c>
      <c r="AF88" s="100">
        <v>4.4489646994648444</v>
      </c>
      <c r="AG88" s="100">
        <v>8419.2207972672713</v>
      </c>
      <c r="AH88" s="100">
        <v>5.8410420943552337</v>
      </c>
      <c r="AI88" s="100">
        <v>11053.588059357844</v>
      </c>
      <c r="AJ88" s="100">
        <v>4.2738420156988637</v>
      </c>
      <c r="AK88" s="100">
        <v>8087.8186305085292</v>
      </c>
      <c r="AL88" s="100">
        <v>6.5901994093810021</v>
      </c>
      <c r="AM88" s="100">
        <v>12471.293362312608</v>
      </c>
      <c r="AN88" s="100">
        <v>4.6370455071776835</v>
      </c>
      <c r="AO88" s="100">
        <v>8775.1449177830473</v>
      </c>
      <c r="AP88" s="100">
        <v>3.8338232978423026</v>
      </c>
      <c r="AQ88" s="100">
        <v>7255.1272088367732</v>
      </c>
      <c r="AR88" s="100">
        <v>7.3187080932218844</v>
      </c>
      <c r="AS88" s="100">
        <v>13849.923195613093</v>
      </c>
      <c r="AT88" s="100">
        <v>11.084197551426827</v>
      </c>
      <c r="AU88" s="100">
        <v>20975.735446320126</v>
      </c>
      <c r="AV88" s="100">
        <v>11.802323102774595</v>
      </c>
      <c r="AW88" s="100">
        <v>22334.716239690642</v>
      </c>
      <c r="AX88" s="100">
        <v>12.495994221715772</v>
      </c>
      <c r="AY88" s="100">
        <v>23647.419465174928</v>
      </c>
      <c r="AZ88" s="100">
        <v>2.0023686952286646</v>
      </c>
      <c r="BA88" s="100">
        <v>3789.2825188507245</v>
      </c>
      <c r="BB88" s="100">
        <v>3.9294274029422347</v>
      </c>
      <c r="BC88" s="100">
        <v>7436.0484173278846</v>
      </c>
      <c r="BD88" s="100">
        <v>4.2935370702905082</v>
      </c>
      <c r="BE88" s="100">
        <v>8125.0895518177576</v>
      </c>
      <c r="BF88" s="100">
        <v>2.2540509604015906</v>
      </c>
      <c r="BG88" s="100">
        <v>4265.5660374639701</v>
      </c>
      <c r="BH88" s="100">
        <v>6.3164319873076842</v>
      </c>
      <c r="BI88" s="100">
        <v>11953.215892781061</v>
      </c>
      <c r="BJ88" s="100">
        <v>8.4276106552568226</v>
      </c>
      <c r="BK88" s="100">
        <v>15948.410404008009</v>
      </c>
      <c r="BL88" s="100">
        <v>4.8365127547253293</v>
      </c>
      <c r="BM88" s="100">
        <v>9152.6167370422118</v>
      </c>
      <c r="BN88" s="100">
        <v>6.691186611660628</v>
      </c>
      <c r="BO88" s="100">
        <v>12662.401543906572</v>
      </c>
      <c r="BP88" s="100">
        <v>4.0710771775566661</v>
      </c>
      <c r="BQ88" s="100">
        <v>7704.1064508082345</v>
      </c>
      <c r="BR88" s="100">
        <v>3.0618150628915948</v>
      </c>
      <c r="BS88" s="100">
        <v>5794.1788250160535</v>
      </c>
      <c r="BT88" s="100">
        <v>2.6965507895570546</v>
      </c>
      <c r="BU88" s="100">
        <v>5102.9527141577701</v>
      </c>
      <c r="BV88" s="100">
        <v>4.4181292984342102</v>
      </c>
      <c r="BW88" s="100">
        <v>8360.8678843568996</v>
      </c>
      <c r="BX88" s="100">
        <v>2.4661774654666782</v>
      </c>
      <c r="BY88" s="100">
        <v>4666.994235649141</v>
      </c>
      <c r="BZ88" s="100">
        <v>2.8636023230592103</v>
      </c>
      <c r="CA88" s="100">
        <v>5419.0810361572494</v>
      </c>
      <c r="CB88" s="100">
        <v>3.7678644835184301</v>
      </c>
      <c r="CC88" s="100">
        <v>7130.3067486102764</v>
      </c>
      <c r="CD88" s="100">
        <v>4.6128576738796712</v>
      </c>
      <c r="CE88" s="100">
        <v>8729.3718620498894</v>
      </c>
      <c r="CF88" s="100">
        <v>7.7574686218615572</v>
      </c>
      <c r="CG88" s="100">
        <v>14680.233620010809</v>
      </c>
      <c r="CH88" s="100">
        <v>5.3997760930317424</v>
      </c>
      <c r="CI88" s="100">
        <v>10218.536278453268</v>
      </c>
      <c r="CJ88" s="100">
        <v>13.151586413054011</v>
      </c>
      <c r="CK88" s="100">
        <v>24888.062128063408</v>
      </c>
      <c r="CL88" s="100">
        <v>11.984908844806931</v>
      </c>
      <c r="CM88" s="100">
        <v>22680.241497912633</v>
      </c>
      <c r="CN88" s="100">
        <v>6.3690821318834132</v>
      </c>
      <c r="CO88" s="100">
        <v>12052.851026376171</v>
      </c>
      <c r="CP88" s="100">
        <v>5.8547551065737373</v>
      </c>
      <c r="CQ88" s="100">
        <v>11079.53856368014</v>
      </c>
      <c r="CR88" s="100">
        <v>2.972919051701151</v>
      </c>
      <c r="CS88" s="100">
        <v>5625.9520134392578</v>
      </c>
      <c r="CT88" s="100">
        <v>4.0072971533054194</v>
      </c>
      <c r="CU88" s="100">
        <v>7583.4091329151752</v>
      </c>
    </row>
    <row r="89" spans="2:99">
      <c r="C89" s="99" t="s">
        <v>255</v>
      </c>
      <c r="D89" s="100">
        <v>0.99037173293532965</v>
      </c>
      <c r="E89" s="100">
        <v>2374.5152668857463</v>
      </c>
      <c r="F89" s="100">
        <v>4.9960151467986478</v>
      </c>
      <c r="G89" s="100">
        <v>11978.445915964438</v>
      </c>
      <c r="H89" s="100">
        <v>3.1816405548329532</v>
      </c>
      <c r="I89" s="100">
        <v>7628.3013942674879</v>
      </c>
      <c r="J89" s="100">
        <v>4.0195518846610909</v>
      </c>
      <c r="K89" s="100">
        <v>9637.2775986634315</v>
      </c>
      <c r="L89" s="100">
        <v>4.1859664531343208</v>
      </c>
      <c r="M89" s="100">
        <v>10036.273168034848</v>
      </c>
      <c r="N89" s="100">
        <v>3.5238430731479289</v>
      </c>
      <c r="O89" s="100">
        <v>8448.7661521794744</v>
      </c>
      <c r="P89" s="100">
        <v>4.946938748177411</v>
      </c>
      <c r="Q89" s="100">
        <v>11860.78034263016</v>
      </c>
      <c r="R89" s="100">
        <v>5</v>
      </c>
      <c r="S89" s="100">
        <v>11988</v>
      </c>
      <c r="T89" s="100">
        <v>11.170068758325201</v>
      </c>
      <c r="U89" s="100">
        <v>26781.356854960501</v>
      </c>
      <c r="V89" s="100">
        <v>21.413815625267585</v>
      </c>
      <c r="W89" s="100">
        <v>51341.764343141556</v>
      </c>
      <c r="X89" s="100">
        <v>11.813518690998135</v>
      </c>
      <c r="Y89" s="100">
        <v>28324.092413537128</v>
      </c>
      <c r="Z89" s="100">
        <v>14.073367028892291</v>
      </c>
      <c r="AA89" s="100">
        <v>33742.304788472153</v>
      </c>
      <c r="AB89" s="100">
        <v>3.8901689073640378</v>
      </c>
      <c r="AC89" s="100">
        <v>9327.068972296016</v>
      </c>
      <c r="AD89" s="100">
        <v>2.9994308929060285</v>
      </c>
      <c r="AE89" s="100">
        <v>7191.4355088314933</v>
      </c>
      <c r="AF89" s="100">
        <v>4.4249790086444225</v>
      </c>
      <c r="AG89" s="100">
        <v>10609.329671125866</v>
      </c>
      <c r="AH89" s="100">
        <v>5.3909219855595074</v>
      </c>
      <c r="AI89" s="100">
        <v>12925.274552577475</v>
      </c>
      <c r="AJ89" s="100">
        <v>4.1876772480723705</v>
      </c>
      <c r="AK89" s="100">
        <v>10040.374969978315</v>
      </c>
      <c r="AL89" s="100">
        <v>6.5901994093810021</v>
      </c>
      <c r="AM89" s="100">
        <v>15800.662103931891</v>
      </c>
      <c r="AN89" s="100">
        <v>3.8642045893147361</v>
      </c>
      <c r="AO89" s="100">
        <v>9264.8169233410117</v>
      </c>
      <c r="AP89" s="100">
        <v>3.8338232978423026</v>
      </c>
      <c r="AQ89" s="100">
        <v>9191.9747389067052</v>
      </c>
      <c r="AR89" s="100">
        <v>5.7178664831791766</v>
      </c>
      <c r="AS89" s="100">
        <v>13709.156680070393</v>
      </c>
      <c r="AT89" s="100">
        <v>9.6986728574984724</v>
      </c>
      <c r="AU89" s="100">
        <v>23253.538043138338</v>
      </c>
      <c r="AV89" s="100">
        <v>11.348387598821725</v>
      </c>
      <c r="AW89" s="100">
        <v>27208.894106934968</v>
      </c>
      <c r="AX89" s="100">
        <v>10.644735818498621</v>
      </c>
      <c r="AY89" s="100">
        <v>25521.818598432292</v>
      </c>
      <c r="AZ89" s="100">
        <v>2.0023686952286646</v>
      </c>
      <c r="BA89" s="100">
        <v>4800.8791836802457</v>
      </c>
      <c r="BB89" s="100">
        <v>3.1435419223537879</v>
      </c>
      <c r="BC89" s="100">
        <v>7536.9561130354414</v>
      </c>
      <c r="BD89" s="100">
        <v>4.2935370702905082</v>
      </c>
      <c r="BE89" s="100">
        <v>10294.184479728523</v>
      </c>
      <c r="BF89" s="100">
        <v>2.2540509604015906</v>
      </c>
      <c r="BG89" s="100">
        <v>5404.312582658853</v>
      </c>
      <c r="BH89" s="100">
        <v>5.944877164524879</v>
      </c>
      <c r="BI89" s="100">
        <v>14253.43748966485</v>
      </c>
      <c r="BJ89" s="100">
        <v>7.6947749461040562</v>
      </c>
      <c r="BK89" s="100">
        <v>18448.992410779083</v>
      </c>
      <c r="BL89" s="100">
        <v>5.1210135050032886</v>
      </c>
      <c r="BM89" s="100">
        <v>12278.141979595885</v>
      </c>
      <c r="BN89" s="100">
        <v>7.0257459422436597</v>
      </c>
      <c r="BO89" s="100">
        <v>16844.9284711234</v>
      </c>
      <c r="BP89" s="100">
        <v>3.5563481979769227</v>
      </c>
      <c r="BQ89" s="100">
        <v>8526.7004394694704</v>
      </c>
      <c r="BR89" s="100">
        <v>2.6244129110499386</v>
      </c>
      <c r="BS89" s="100">
        <v>6292.2923955333326</v>
      </c>
      <c r="BT89" s="100">
        <v>3.0993460472384382</v>
      </c>
      <c r="BU89" s="100">
        <v>7430.9920828588793</v>
      </c>
      <c r="BV89" s="100">
        <v>3.865863136129934</v>
      </c>
      <c r="BW89" s="100">
        <v>9268.7934551851304</v>
      </c>
      <c r="BX89" s="100">
        <v>2.4661774654666782</v>
      </c>
      <c r="BY89" s="100">
        <v>5912.9070912029074</v>
      </c>
      <c r="BZ89" s="100">
        <v>2.8636023230592103</v>
      </c>
      <c r="CA89" s="100">
        <v>6865.772929766762</v>
      </c>
      <c r="CB89" s="100">
        <v>3.014291586814744</v>
      </c>
      <c r="CC89" s="100">
        <v>7227.0655085470298</v>
      </c>
      <c r="CD89" s="100">
        <v>4.6128576738796712</v>
      </c>
      <c r="CE89" s="100">
        <v>11059.787558893899</v>
      </c>
      <c r="CF89" s="100">
        <v>8.2137903055004724</v>
      </c>
      <c r="CG89" s="100">
        <v>19693.383636467934</v>
      </c>
      <c r="CH89" s="100">
        <v>5.8151434848034151</v>
      </c>
      <c r="CI89" s="100">
        <v>13942.388019164668</v>
      </c>
      <c r="CJ89" s="100">
        <v>10.959655344211676</v>
      </c>
      <c r="CK89" s="100">
        <v>26276.869653281912</v>
      </c>
      <c r="CL89" s="100">
        <v>11.984908844806931</v>
      </c>
      <c r="CM89" s="100">
        <v>28735.017446309095</v>
      </c>
      <c r="CN89" s="100">
        <v>5.9444766564245199</v>
      </c>
      <c r="CO89" s="100">
        <v>14252.477231443429</v>
      </c>
      <c r="CP89" s="100">
        <v>4.6838040852589895</v>
      </c>
      <c r="CQ89" s="100">
        <v>11229.888674816953</v>
      </c>
      <c r="CR89" s="100">
        <v>2.6756271465310357</v>
      </c>
      <c r="CS89" s="100">
        <v>6415.0836465228113</v>
      </c>
      <c r="CT89" s="100">
        <v>3.7401440097517247</v>
      </c>
      <c r="CU89" s="100">
        <v>8967.3692777807355</v>
      </c>
    </row>
    <row r="90" spans="2:99">
      <c r="C90" s="99" t="s">
        <v>256</v>
      </c>
      <c r="D90" s="100">
        <v>0.99037173293532965</v>
      </c>
      <c r="E90" s="100">
        <v>2176.044771605506</v>
      </c>
      <c r="F90" s="100">
        <v>5.386876609925408</v>
      </c>
      <c r="G90" s="100">
        <v>11836.045287328105</v>
      </c>
      <c r="H90" s="100">
        <v>3.1816405548329532</v>
      </c>
      <c r="I90" s="100">
        <v>6990.7006270789643</v>
      </c>
      <c r="J90" s="100">
        <v>4.8234622615933089</v>
      </c>
      <c r="K90" s="100">
        <v>10598.111281172818</v>
      </c>
      <c r="L90" s="100">
        <v>4.1859664531343208</v>
      </c>
      <c r="M90" s="100">
        <v>9197.4054908267281</v>
      </c>
      <c r="N90" s="100">
        <v>3.5238430731479289</v>
      </c>
      <c r="O90" s="100">
        <v>7742.5880003206285</v>
      </c>
      <c r="P90" s="100">
        <v>4.2402332127234947</v>
      </c>
      <c r="Q90" s="100">
        <v>9316.6404149960617</v>
      </c>
      <c r="R90" s="100">
        <v>4</v>
      </c>
      <c r="S90" s="100">
        <v>8788.7999999999993</v>
      </c>
      <c r="T90" s="100">
        <v>11.914740008880216</v>
      </c>
      <c r="U90" s="100">
        <v>26179.06674751161</v>
      </c>
      <c r="V90" s="100">
        <v>21.009781368187063</v>
      </c>
      <c r="W90" s="100">
        <v>46162.69162218061</v>
      </c>
      <c r="X90" s="100">
        <v>13.898257283527217</v>
      </c>
      <c r="Y90" s="100">
        <v>30537.250903365999</v>
      </c>
      <c r="Z90" s="100">
        <v>14.846702673513057</v>
      </c>
      <c r="AA90" s="100">
        <v>32621.175114242888</v>
      </c>
      <c r="AB90" s="100">
        <v>3.5678861651470966</v>
      </c>
      <c r="AC90" s="100">
        <v>7839.3594820611997</v>
      </c>
      <c r="AD90" s="100">
        <v>3.4279210204640327</v>
      </c>
      <c r="AE90" s="100">
        <v>7531.8280661635717</v>
      </c>
      <c r="AF90" s="100">
        <v>4.6210128448200898</v>
      </c>
      <c r="AG90" s="100">
        <v>10153.2894226387</v>
      </c>
      <c r="AH90" s="100">
        <v>5.6107223799627723</v>
      </c>
      <c r="AI90" s="100">
        <v>12327.879213254202</v>
      </c>
      <c r="AJ90" s="100">
        <v>4.6185074081525457</v>
      </c>
      <c r="AK90" s="100">
        <v>10147.784477192772</v>
      </c>
      <c r="AL90" s="100">
        <v>5.691535853556319</v>
      </c>
      <c r="AM90" s="100">
        <v>12505.442577433943</v>
      </c>
      <c r="AN90" s="100">
        <v>4.3794318678900348</v>
      </c>
      <c r="AO90" s="100">
        <v>9622.4877001279838</v>
      </c>
      <c r="AP90" s="100">
        <v>3.8338232978423026</v>
      </c>
      <c r="AQ90" s="100">
        <v>8423.6765500191068</v>
      </c>
      <c r="AR90" s="100">
        <v>6.1180768856898524</v>
      </c>
      <c r="AS90" s="100">
        <v>13442.638533237743</v>
      </c>
      <c r="AT90" s="100">
        <v>9.2368312928556886</v>
      </c>
      <c r="AU90" s="100">
        <v>20295.165716662519</v>
      </c>
      <c r="AV90" s="100">
        <v>11.815058856581601</v>
      </c>
      <c r="AW90" s="100">
        <v>25960.047319681093</v>
      </c>
      <c r="AX90" s="100">
        <v>11.570365020107195</v>
      </c>
      <c r="AY90" s="100">
        <v>25422.406022179526</v>
      </c>
      <c r="AZ90" s="100">
        <v>2.0023686952286646</v>
      </c>
      <c r="BA90" s="100">
        <v>4399.6044971564215</v>
      </c>
      <c r="BB90" s="100">
        <v>3.5364846626480113</v>
      </c>
      <c r="BC90" s="100">
        <v>7770.3641007702099</v>
      </c>
      <c r="BD90" s="100">
        <v>3.9811201673769179</v>
      </c>
      <c r="BE90" s="100">
        <v>8747.317231760564</v>
      </c>
      <c r="BF90" s="100">
        <v>2.2540509604015906</v>
      </c>
      <c r="BG90" s="100">
        <v>4952.6007701943745</v>
      </c>
      <c r="BH90" s="100">
        <v>7.0595416328732936</v>
      </c>
      <c r="BI90" s="100">
        <v>15511.2248757492</v>
      </c>
      <c r="BJ90" s="100">
        <v>8.4276106552568226</v>
      </c>
      <c r="BK90" s="100">
        <v>18517.146131730289</v>
      </c>
      <c r="BL90" s="100">
        <v>5.4055142552812496</v>
      </c>
      <c r="BM90" s="100">
        <v>11876.995921703961</v>
      </c>
      <c r="BN90" s="100">
        <v>6.3566272810775963</v>
      </c>
      <c r="BO90" s="100">
        <v>13966.781461983694</v>
      </c>
      <c r="BP90" s="100">
        <v>3.5563481979769227</v>
      </c>
      <c r="BQ90" s="100">
        <v>7814.0082605948937</v>
      </c>
      <c r="BR90" s="100">
        <v>2.6244129110499386</v>
      </c>
      <c r="BS90" s="100">
        <v>5766.3600481589247</v>
      </c>
      <c r="BT90" s="100">
        <v>3.0993460472384382</v>
      </c>
      <c r="BU90" s="100">
        <v>6809.8831349922957</v>
      </c>
      <c r="BV90" s="100">
        <v>4.4181292984342102</v>
      </c>
      <c r="BW90" s="100">
        <v>9707.5136945196464</v>
      </c>
      <c r="BX90" s="100">
        <v>2.4661774654666782</v>
      </c>
      <c r="BY90" s="100">
        <v>5418.6851271233845</v>
      </c>
      <c r="BZ90" s="100">
        <v>3.4363227876710525</v>
      </c>
      <c r="CA90" s="100">
        <v>7550.2884290708362</v>
      </c>
      <c r="CB90" s="100">
        <v>3.014291586814744</v>
      </c>
      <c r="CC90" s="100">
        <v>6623.0014745493545</v>
      </c>
      <c r="CD90" s="100">
        <v>5.2718373415767674</v>
      </c>
      <c r="CE90" s="100">
        <v>11583.281006912472</v>
      </c>
      <c r="CF90" s="100">
        <v>8.2137903055004724</v>
      </c>
      <c r="CG90" s="100">
        <v>18047.340059245638</v>
      </c>
      <c r="CH90" s="100">
        <v>5.8151434848034151</v>
      </c>
      <c r="CI90" s="100">
        <v>12777.033264810063</v>
      </c>
      <c r="CJ90" s="100">
        <v>12.603603645843428</v>
      </c>
      <c r="CK90" s="100">
        <v>27692.637930647179</v>
      </c>
      <c r="CL90" s="100">
        <v>12.521230852123479</v>
      </c>
      <c r="CM90" s="100">
        <v>27511.648428285705</v>
      </c>
      <c r="CN90" s="100">
        <v>6.3690821318834132</v>
      </c>
      <c r="CO90" s="100">
        <v>13994.147260174233</v>
      </c>
      <c r="CP90" s="100">
        <v>5.4644380994688211</v>
      </c>
      <c r="CQ90" s="100">
        <v>12006.463392152893</v>
      </c>
      <c r="CR90" s="100">
        <v>2.6756271465310357</v>
      </c>
      <c r="CS90" s="100">
        <v>5878.887966357991</v>
      </c>
      <c r="CT90" s="100">
        <v>3.7401440097517247</v>
      </c>
      <c r="CU90" s="100">
        <v>8217.8444182264884</v>
      </c>
    </row>
    <row r="91" spans="2:99">
      <c r="C91" s="99" t="s">
        <v>257</v>
      </c>
      <c r="D91" s="100">
        <v>0.86657526631841342</v>
      </c>
      <c r="E91" s="100">
        <v>1990.3500716801318</v>
      </c>
      <c r="F91" s="100">
        <v>4.5691916143451197</v>
      </c>
      <c r="G91" s="100">
        <v>10494.519299827869</v>
      </c>
      <c r="H91" s="100">
        <v>3.5566812310510989</v>
      </c>
      <c r="I91" s="100">
        <v>8168.9854514781628</v>
      </c>
      <c r="J91" s="100">
        <v>4.4215070731271995</v>
      </c>
      <c r="K91" s="100">
        <v>10155.31744555855</v>
      </c>
      <c r="L91" s="100">
        <v>4.1859664531343208</v>
      </c>
      <c r="M91" s="100">
        <v>9614.3277495589064</v>
      </c>
      <c r="N91" s="100">
        <v>4.2286116877775148</v>
      </c>
      <c r="O91" s="100">
        <v>9712.2753244873948</v>
      </c>
      <c r="P91" s="100">
        <v>4.2402332127234947</v>
      </c>
      <c r="Q91" s="100">
        <v>9738.9676429833216</v>
      </c>
      <c r="R91" s="100">
        <v>4</v>
      </c>
      <c r="S91" s="100">
        <v>9187.1999999999989</v>
      </c>
      <c r="T91" s="100">
        <v>11.914740008880216</v>
      </c>
      <c r="U91" s="100">
        <v>27365.774852396076</v>
      </c>
      <c r="V91" s="100">
        <v>21.009781368187063</v>
      </c>
      <c r="W91" s="100">
        <v>48255.265846452043</v>
      </c>
      <c r="X91" s="100">
        <v>12.508431555174496</v>
      </c>
      <c r="Y91" s="100">
        <v>28729.365595924781</v>
      </c>
      <c r="Z91" s="100">
        <v>13.712064421196244</v>
      </c>
      <c r="AA91" s="100">
        <v>31493.86956260353</v>
      </c>
      <c r="AB91" s="100">
        <v>3.7404155366359433</v>
      </c>
      <c r="AC91" s="100">
        <v>8590.9864045454342</v>
      </c>
      <c r="AD91" s="100">
        <v>3.6421660842430348</v>
      </c>
      <c r="AE91" s="100">
        <v>8365.3270622894015</v>
      </c>
      <c r="AF91" s="100">
        <v>4.4249790086444225</v>
      </c>
      <c r="AG91" s="100">
        <v>10163.291787054508</v>
      </c>
      <c r="AH91" s="100">
        <v>6.0398038487801085</v>
      </c>
      <c r="AI91" s="100">
        <v>13872.221479878152</v>
      </c>
      <c r="AJ91" s="100">
        <v>4.549575594051352</v>
      </c>
      <c r="AK91" s="100">
        <v>10449.465224417145</v>
      </c>
      <c r="AL91" s="100">
        <v>5.9910903721645461</v>
      </c>
      <c r="AM91" s="100">
        <v>13760.336366787527</v>
      </c>
      <c r="AN91" s="100">
        <v>4.1218182286023852</v>
      </c>
      <c r="AO91" s="100">
        <v>9466.9921074539579</v>
      </c>
      <c r="AP91" s="100">
        <v>3.8338232978423026</v>
      </c>
      <c r="AQ91" s="100">
        <v>8805.5253504842003</v>
      </c>
      <c r="AR91" s="100">
        <v>6.1180768856898524</v>
      </c>
      <c r="AS91" s="100">
        <v>14051.998991052451</v>
      </c>
      <c r="AT91" s="100">
        <v>9.6986728574984724</v>
      </c>
      <c r="AU91" s="100">
        <v>22275.91181910249</v>
      </c>
      <c r="AV91" s="100">
        <v>11.816878249982603</v>
      </c>
      <c r="AW91" s="100">
        <v>27141.005964560038</v>
      </c>
      <c r="AX91" s="100">
        <v>11.107550419302909</v>
      </c>
      <c r="AY91" s="100">
        <v>25511.821803054918</v>
      </c>
      <c r="AZ91" s="100">
        <v>2.0023686952286646</v>
      </c>
      <c r="BA91" s="100">
        <v>4599.0404192011965</v>
      </c>
      <c r="BB91" s="100">
        <v>3.5364846626480113</v>
      </c>
      <c r="BC91" s="100">
        <v>8122.5979731699517</v>
      </c>
      <c r="BD91" s="100">
        <v>3.6916459988918291</v>
      </c>
      <c r="BE91" s="100">
        <v>8478.9725302547522</v>
      </c>
      <c r="BF91" s="100">
        <v>2.2540509604015906</v>
      </c>
      <c r="BG91" s="100">
        <v>5177.1042458503725</v>
      </c>
      <c r="BH91" s="100">
        <v>6.6879868100904893</v>
      </c>
      <c r="BI91" s="100">
        <v>15360.968105415834</v>
      </c>
      <c r="BJ91" s="100">
        <v>8.0611928006804394</v>
      </c>
      <c r="BK91" s="100">
        <v>18514.947624602832</v>
      </c>
      <c r="BL91" s="100">
        <v>5.4055142552812496</v>
      </c>
      <c r="BM91" s="100">
        <v>12415.385141529972</v>
      </c>
      <c r="BN91" s="100">
        <v>6.3566272810775963</v>
      </c>
      <c r="BO91" s="100">
        <v>14599.901539179022</v>
      </c>
      <c r="BP91" s="100">
        <v>3.603102857058198</v>
      </c>
      <c r="BQ91" s="100">
        <v>8275.6066420912684</v>
      </c>
      <c r="BR91" s="100">
        <v>2.6244129110499386</v>
      </c>
      <c r="BS91" s="100">
        <v>6027.7515740994986</v>
      </c>
      <c r="BT91" s="100">
        <v>2.7120940808608744</v>
      </c>
      <c r="BU91" s="100">
        <v>6229.1376849212556</v>
      </c>
      <c r="BV91" s="100">
        <v>3.865863136129934</v>
      </c>
      <c r="BW91" s="100">
        <v>8879.1144510632312</v>
      </c>
      <c r="BX91" s="100">
        <v>2.4661774654666782</v>
      </c>
      <c r="BY91" s="100">
        <v>5664.3164026838658</v>
      </c>
      <c r="BZ91" s="100">
        <v>3.4363227876710525</v>
      </c>
      <c r="CA91" s="100">
        <v>7892.5461787228724</v>
      </c>
      <c r="CB91" s="100">
        <v>3.014291586814744</v>
      </c>
      <c r="CC91" s="100">
        <v>6923.224916596103</v>
      </c>
      <c r="CD91" s="100">
        <v>5.029380885093901</v>
      </c>
      <c r="CE91" s="100">
        <v>11551.48201688367</v>
      </c>
      <c r="CF91" s="100">
        <v>7.301146938222641</v>
      </c>
      <c r="CG91" s="100">
        <v>16769.274287709759</v>
      </c>
      <c r="CH91" s="100">
        <v>5.3997760930317424</v>
      </c>
      <c r="CI91" s="100">
        <v>12402.205730475305</v>
      </c>
      <c r="CJ91" s="100">
        <v>12.055620878632842</v>
      </c>
      <c r="CK91" s="100">
        <v>27689.35003404391</v>
      </c>
      <c r="CL91" s="100">
        <v>12.547777235529606</v>
      </c>
      <c r="CM91" s="100">
        <v>28819.734754564397</v>
      </c>
      <c r="CN91" s="100">
        <v>6.7936876073423083</v>
      </c>
      <c r="CO91" s="100">
        <v>15603.741696543811</v>
      </c>
      <c r="CP91" s="100">
        <v>4.6838040852589895</v>
      </c>
      <c r="CQ91" s="100">
        <v>10757.761223022846</v>
      </c>
      <c r="CR91" s="100">
        <v>2.6756271465310357</v>
      </c>
      <c r="CS91" s="100">
        <v>6145.3804301524824</v>
      </c>
      <c r="CT91" s="100">
        <v>3.4729908661980304</v>
      </c>
      <c r="CU91" s="100">
        <v>7976.7654214836357</v>
      </c>
    </row>
    <row r="92" spans="2:99">
      <c r="C92" s="99" t="s">
        <v>258</v>
      </c>
      <c r="D92" s="100">
        <v>0.99037173293532965</v>
      </c>
      <c r="E92" s="100">
        <v>1407.1201581545163</v>
      </c>
      <c r="F92" s="100">
        <v>5.0499582507887979</v>
      </c>
      <c r="G92" s="100">
        <v>7174.980682720724</v>
      </c>
      <c r="H92" s="100">
        <v>3.2269693411048985</v>
      </c>
      <c r="I92" s="100">
        <v>4584.8780398418394</v>
      </c>
      <c r="J92" s="100">
        <v>4.8234622615933089</v>
      </c>
      <c r="K92" s="100">
        <v>6853.175181271773</v>
      </c>
      <c r="L92" s="100">
        <v>4.1859664531343208</v>
      </c>
      <c r="M92" s="100">
        <v>5947.4211366132431</v>
      </c>
      <c r="N92" s="100">
        <v>4.2286116877775148</v>
      </c>
      <c r="O92" s="100">
        <v>6008.0114859942933</v>
      </c>
      <c r="P92" s="100">
        <v>4.946938748177411</v>
      </c>
      <c r="Q92" s="100">
        <v>7028.6105734104649</v>
      </c>
      <c r="R92" s="100">
        <v>5</v>
      </c>
      <c r="S92" s="100">
        <v>7104</v>
      </c>
      <c r="T92" s="100">
        <v>14.148753760545256</v>
      </c>
      <c r="U92" s="100">
        <v>20102.5493429827</v>
      </c>
      <c r="V92" s="100">
        <v>25.050123938992265</v>
      </c>
      <c r="W92" s="100">
        <v>35591.216092520212</v>
      </c>
      <c r="X92" s="100">
        <v>13.898257283527217</v>
      </c>
      <c r="Y92" s="100">
        <v>19746.643948435471</v>
      </c>
      <c r="Z92" s="100">
        <v>16.31117660511616</v>
      </c>
      <c r="AA92" s="100">
        <v>23174.919720549038</v>
      </c>
      <c r="AB92" s="100">
        <v>3.9129449081247887</v>
      </c>
      <c r="AC92" s="100">
        <v>5559.5121254636997</v>
      </c>
      <c r="AD92" s="100">
        <v>3.4279210204640327</v>
      </c>
      <c r="AE92" s="100">
        <v>4870.3901858752979</v>
      </c>
      <c r="AF92" s="100">
        <v>4.8170466809957562</v>
      </c>
      <c r="AG92" s="100">
        <v>6844.0599243587703</v>
      </c>
      <c r="AH92" s="100">
        <v>6.2806428831617627</v>
      </c>
      <c r="AI92" s="100">
        <v>8923.5374083962324</v>
      </c>
      <c r="AJ92" s="100">
        <v>4.601274454627247</v>
      </c>
      <c r="AK92" s="100">
        <v>6537.4907451343925</v>
      </c>
      <c r="AL92" s="100">
        <v>5.9910903721645461</v>
      </c>
      <c r="AM92" s="100">
        <v>8512.1412007713861</v>
      </c>
      <c r="AN92" s="100">
        <v>4.3794318678900348</v>
      </c>
      <c r="AO92" s="100">
        <v>6222.2967978981615</v>
      </c>
      <c r="AP92" s="100">
        <v>3.8338232978423026</v>
      </c>
      <c r="AQ92" s="100">
        <v>5447.0961415743432</v>
      </c>
      <c r="AR92" s="100">
        <v>6.9376511653828237</v>
      </c>
      <c r="AS92" s="100">
        <v>9857.014775775915</v>
      </c>
      <c r="AT92" s="100">
        <v>10.160514422141256</v>
      </c>
      <c r="AU92" s="100">
        <v>14436.058890978296</v>
      </c>
      <c r="AV92" s="100">
        <v>14.086555769746948</v>
      </c>
      <c r="AW92" s="100">
        <v>20014.178437656461</v>
      </c>
      <c r="AX92" s="100">
        <v>12.033179620911485</v>
      </c>
      <c r="AY92" s="100">
        <v>17096.741605391038</v>
      </c>
      <c r="AZ92" s="100">
        <v>2.0023686952286646</v>
      </c>
      <c r="BA92" s="100">
        <v>2844.9654421808864</v>
      </c>
      <c r="BB92" s="100">
        <v>3.9294274029422347</v>
      </c>
      <c r="BC92" s="100">
        <v>5582.9304541003266</v>
      </c>
      <c r="BD92" s="100">
        <v>4.2935370702905082</v>
      </c>
      <c r="BE92" s="100">
        <v>6100.2574694687537</v>
      </c>
      <c r="BF92" s="100">
        <v>2.5358073304517896</v>
      </c>
      <c r="BG92" s="100">
        <v>3602.8750551059024</v>
      </c>
      <c r="BH92" s="100">
        <v>6.6879868100904893</v>
      </c>
      <c r="BI92" s="100">
        <v>9502.291659776567</v>
      </c>
      <c r="BJ92" s="100">
        <v>8.7940285098332076</v>
      </c>
      <c r="BK92" s="100">
        <v>12494.555706771022</v>
      </c>
      <c r="BL92" s="100">
        <v>5.4055142552812496</v>
      </c>
      <c r="BM92" s="100">
        <v>7680.154653903599</v>
      </c>
      <c r="BN92" s="100">
        <v>7.0257459422436597</v>
      </c>
      <c r="BO92" s="100">
        <v>9982.1798347397907</v>
      </c>
      <c r="BP92" s="100">
        <v>3.6264801865988354</v>
      </c>
      <c r="BQ92" s="100">
        <v>5152.5030491196248</v>
      </c>
      <c r="BR92" s="100">
        <v>3.0618150628915948</v>
      </c>
      <c r="BS92" s="100">
        <v>4350.2268413563779</v>
      </c>
      <c r="BT92" s="100">
        <v>3.5332278875274614</v>
      </c>
      <c r="BU92" s="100">
        <v>5020.0101825990168</v>
      </c>
      <c r="BV92" s="100">
        <v>3.865863136129934</v>
      </c>
      <c r="BW92" s="100">
        <v>5492.6183438134103</v>
      </c>
      <c r="BX92" s="100">
        <v>3.0827218318333478</v>
      </c>
      <c r="BY92" s="100">
        <v>4379.9311786688204</v>
      </c>
      <c r="BZ92" s="100">
        <v>3.4363227876710525</v>
      </c>
      <c r="CA92" s="100">
        <v>4882.3274167230311</v>
      </c>
      <c r="CB92" s="100">
        <v>3.014291586814744</v>
      </c>
      <c r="CC92" s="100">
        <v>4282.7054865463879</v>
      </c>
      <c r="CD92" s="100">
        <v>5.2718373415767674</v>
      </c>
      <c r="CE92" s="100">
        <v>7490.2264949122709</v>
      </c>
      <c r="CF92" s="100">
        <v>8.6701119891393876</v>
      </c>
      <c r="CG92" s="100">
        <v>12318.495114169242</v>
      </c>
      <c r="CH92" s="100">
        <v>6.2305108765750878</v>
      </c>
      <c r="CI92" s="100">
        <v>8852.3098534378842</v>
      </c>
      <c r="CJ92" s="100">
        <v>11.725816274528931</v>
      </c>
      <c r="CK92" s="100">
        <v>16660.039762850705</v>
      </c>
      <c r="CL92" s="100">
        <v>14.693065264795797</v>
      </c>
      <c r="CM92" s="100">
        <v>20875.907128221868</v>
      </c>
      <c r="CN92" s="100">
        <v>6.7936876073423083</v>
      </c>
      <c r="CO92" s="100">
        <v>9652.4713525119514</v>
      </c>
      <c r="CP92" s="100">
        <v>5.4644380994688211</v>
      </c>
      <c r="CQ92" s="100">
        <v>7763.873651725301</v>
      </c>
      <c r="CR92" s="100">
        <v>2.972919051701151</v>
      </c>
      <c r="CS92" s="100">
        <v>4223.9233886569955</v>
      </c>
      <c r="CT92" s="100">
        <v>4.0072971533054194</v>
      </c>
      <c r="CU92" s="100">
        <v>5693.5677954163393</v>
      </c>
    </row>
    <row r="93" spans="2:99">
      <c r="C93" s="99" t="s">
        <v>259</v>
      </c>
      <c r="D93" s="100">
        <v>1.1141681995522459</v>
      </c>
      <c r="E93" s="100">
        <v>1974.7517168864003</v>
      </c>
      <c r="F93" s="100">
        <v>4.9960151467986478</v>
      </c>
      <c r="G93" s="100">
        <v>8854.937246185922</v>
      </c>
      <c r="H93" s="100">
        <v>3.211859745680917</v>
      </c>
      <c r="I93" s="100">
        <v>5692.700213244857</v>
      </c>
      <c r="J93" s="100">
        <v>4.0195518846610909</v>
      </c>
      <c r="K93" s="100">
        <v>7124.2537603733172</v>
      </c>
      <c r="L93" s="100">
        <v>4.1859664531343208</v>
      </c>
      <c r="M93" s="100">
        <v>7419.2069415352698</v>
      </c>
      <c r="N93" s="100">
        <v>3.5238430731479289</v>
      </c>
      <c r="O93" s="100">
        <v>6245.6594628473886</v>
      </c>
      <c r="P93" s="100">
        <v>4.946938748177411</v>
      </c>
      <c r="Q93" s="100">
        <v>8767.9542372696433</v>
      </c>
      <c r="R93" s="100">
        <v>4</v>
      </c>
      <c r="S93" s="100">
        <v>7089.5999999999995</v>
      </c>
      <c r="T93" s="100">
        <v>13.031746884712735</v>
      </c>
      <c r="U93" s="100">
        <v>23097.468178464849</v>
      </c>
      <c r="V93" s="100">
        <v>23.838021167750707</v>
      </c>
      <c r="W93" s="100">
        <v>42250.50871772135</v>
      </c>
      <c r="X93" s="100">
        <v>12.508431555174496</v>
      </c>
      <c r="Y93" s="100">
        <v>22169.944088391276</v>
      </c>
      <c r="Z93" s="100">
        <v>14.860910709269083</v>
      </c>
      <c r="AA93" s="100">
        <v>26339.478141108521</v>
      </c>
      <c r="AB93" s="100">
        <v>3.8977609076176214</v>
      </c>
      <c r="AC93" s="100">
        <v>6908.3914326614713</v>
      </c>
      <c r="AD93" s="100">
        <v>3.6421660842430348</v>
      </c>
      <c r="AE93" s="100">
        <v>6455.3751677123546</v>
      </c>
      <c r="AF93" s="100">
        <v>4.2689213238361248</v>
      </c>
      <c r="AG93" s="100">
        <v>7566.2361543671468</v>
      </c>
      <c r="AH93" s="100">
        <v>6.510962597554224</v>
      </c>
      <c r="AI93" s="100">
        <v>11540.030107905106</v>
      </c>
      <c r="AJ93" s="100">
        <v>4.894240986505034</v>
      </c>
      <c r="AK93" s="100">
        <v>8674.5527244815221</v>
      </c>
      <c r="AL93" s="100">
        <v>5.9910903721645461</v>
      </c>
      <c r="AM93" s="100">
        <v>10618.608575624441</v>
      </c>
      <c r="AN93" s="100">
        <v>4.3794318678900348</v>
      </c>
      <c r="AO93" s="100">
        <v>7762.1050426482971</v>
      </c>
      <c r="AP93" s="100">
        <v>3.5599787765678523</v>
      </c>
      <c r="AQ93" s="100">
        <v>6309.7063835888612</v>
      </c>
      <c r="AR93" s="100">
        <v>6.1372303603614693</v>
      </c>
      <c r="AS93" s="100">
        <v>10877.627090704667</v>
      </c>
      <c r="AT93" s="100">
        <v>10.160514422141256</v>
      </c>
      <c r="AU93" s="100">
        <v>18008.495761803162</v>
      </c>
      <c r="AV93" s="100">
        <v>12.270813753935471</v>
      </c>
      <c r="AW93" s="100">
        <v>21748.790297475229</v>
      </c>
      <c r="AX93" s="100">
        <v>13.421623423324348</v>
      </c>
      <c r="AY93" s="100">
        <v>23788.485355500074</v>
      </c>
      <c r="AZ93" s="100">
        <v>1.7520726083250815</v>
      </c>
      <c r="BA93" s="100">
        <v>3105.3734909953741</v>
      </c>
      <c r="BB93" s="100">
        <v>3.1435419223537879</v>
      </c>
      <c r="BC93" s="100">
        <v>5571.6137031798535</v>
      </c>
      <c r="BD93" s="100">
        <v>4.2935370702905082</v>
      </c>
      <c r="BE93" s="100">
        <v>7609.8651033828965</v>
      </c>
      <c r="BF93" s="100">
        <v>2.2540509604015906</v>
      </c>
      <c r="BG93" s="100">
        <v>3995.0799222157789</v>
      </c>
      <c r="BH93" s="100">
        <v>7.4310964556560988</v>
      </c>
      <c r="BI93" s="100">
        <v>13170.875358004869</v>
      </c>
      <c r="BJ93" s="100">
        <v>8.4276106552568226</v>
      </c>
      <c r="BK93" s="100">
        <v>14937.097125377191</v>
      </c>
      <c r="BL93" s="100">
        <v>5.6900150055592098</v>
      </c>
      <c r="BM93" s="100">
        <v>10084.982595853142</v>
      </c>
      <c r="BN93" s="100">
        <v>7.6948646034097221</v>
      </c>
      <c r="BO93" s="100">
        <v>13638.378023083391</v>
      </c>
      <c r="BP93" s="100">
        <v>4.0476998480160278</v>
      </c>
      <c r="BQ93" s="100">
        <v>7174.143210623607</v>
      </c>
      <c r="BR93" s="100">
        <v>3.0618150628915948</v>
      </c>
      <c r="BS93" s="100">
        <v>5426.7610174690626</v>
      </c>
      <c r="BT93" s="100">
        <v>3.114889338542258</v>
      </c>
      <c r="BU93" s="100">
        <v>5520.8298636322979</v>
      </c>
      <c r="BV93" s="100">
        <v>4.4181292984342102</v>
      </c>
      <c r="BW93" s="100">
        <v>7830.6923685447937</v>
      </c>
      <c r="BX93" s="100">
        <v>2.4661774654666782</v>
      </c>
      <c r="BY93" s="100">
        <v>4371.0529397931405</v>
      </c>
      <c r="BZ93" s="100">
        <v>3.4363227876710525</v>
      </c>
      <c r="CA93" s="100">
        <v>6090.5385088681733</v>
      </c>
      <c r="CB93" s="100">
        <v>3.014291586814744</v>
      </c>
      <c r="CC93" s="100">
        <v>5342.5304084704521</v>
      </c>
      <c r="CD93" s="100">
        <v>4.4007082744571635</v>
      </c>
      <c r="CE93" s="100">
        <v>7799.8153456478758</v>
      </c>
      <c r="CF93" s="100">
        <v>8.0261606070359957</v>
      </c>
      <c r="CG93" s="100">
        <v>14225.567059910598</v>
      </c>
      <c r="CH93" s="100">
        <v>5.8151434848034151</v>
      </c>
      <c r="CI93" s="100">
        <v>10306.760312465572</v>
      </c>
      <c r="CJ93" s="100">
        <v>12.055620878632842</v>
      </c>
      <c r="CK93" s="100">
        <v>21367.382445288848</v>
      </c>
      <c r="CL93" s="100">
        <v>12.521230852123479</v>
      </c>
      <c r="CM93" s="100">
        <v>22192.629562303653</v>
      </c>
      <c r="CN93" s="100">
        <v>7.2182930828012015</v>
      </c>
      <c r="CO93" s="100">
        <v>12793.702659956849</v>
      </c>
      <c r="CP93" s="100">
        <v>5.4644380994688211</v>
      </c>
      <c r="CQ93" s="100">
        <v>9685.1700874985381</v>
      </c>
      <c r="CR93" s="100">
        <v>2.6756271465310357</v>
      </c>
      <c r="CS93" s="100">
        <v>4742.2815545116073</v>
      </c>
      <c r="CT93" s="100">
        <v>3.7401440097517247</v>
      </c>
      <c r="CU93" s="100">
        <v>6629.0312428839561</v>
      </c>
    </row>
    <row r="94" spans="2:99">
      <c r="C94" s="99" t="s">
        <v>260</v>
      </c>
      <c r="D94" s="100">
        <v>1.1141681995522459</v>
      </c>
      <c r="E94" s="100">
        <v>2668.6556715675392</v>
      </c>
      <c r="F94" s="100">
        <v>4.9600530774718807</v>
      </c>
      <c r="G94" s="100">
        <v>11880.319131160648</v>
      </c>
      <c r="H94" s="100">
        <v>3.526462040203135</v>
      </c>
      <c r="I94" s="100">
        <v>8446.5818786945492</v>
      </c>
      <c r="J94" s="100">
        <v>4.8234622615933089</v>
      </c>
      <c r="K94" s="100">
        <v>11553.156808968293</v>
      </c>
      <c r="L94" s="100">
        <v>5.0231597437611848</v>
      </c>
      <c r="M94" s="100">
        <v>12031.472218256789</v>
      </c>
      <c r="N94" s="100">
        <v>3.5238430731479289</v>
      </c>
      <c r="O94" s="100">
        <v>8440.3089288039191</v>
      </c>
      <c r="P94" s="100">
        <v>4.2402332127234947</v>
      </c>
      <c r="Q94" s="100">
        <v>10156.206591115313</v>
      </c>
      <c r="R94" s="100">
        <v>5</v>
      </c>
      <c r="S94" s="100">
        <v>11976</v>
      </c>
      <c r="T94" s="100">
        <v>11.914740008880216</v>
      </c>
      <c r="U94" s="100">
        <v>28538.185269269892</v>
      </c>
      <c r="V94" s="100">
        <v>22.538477699141545</v>
      </c>
      <c r="W94" s="100">
        <v>53984.161784983822</v>
      </c>
      <c r="X94" s="100">
        <v>11.466062258909956</v>
      </c>
      <c r="Y94" s="100">
        <v>27463.512322541123</v>
      </c>
      <c r="Z94" s="100">
        <v>12.35009759678303</v>
      </c>
      <c r="AA94" s="100">
        <v>29580.953763814712</v>
      </c>
      <c r="AB94" s="100">
        <v>3.7480075368895265</v>
      </c>
      <c r="AC94" s="100">
        <v>8977.227652357793</v>
      </c>
      <c r="AD94" s="100">
        <v>3.213675956685031</v>
      </c>
      <c r="AE94" s="100">
        <v>7697.3966514519861</v>
      </c>
      <c r="AF94" s="100">
        <v>4.7850657599018609</v>
      </c>
      <c r="AG94" s="100">
        <v>11461.189508116937</v>
      </c>
      <c r="AH94" s="100">
        <v>5.8305227743660382</v>
      </c>
      <c r="AI94" s="100">
        <v>13965.268149161533</v>
      </c>
      <c r="AJ94" s="100">
        <v>4.9287068935556304</v>
      </c>
      <c r="AK94" s="100">
        <v>11805.238751444445</v>
      </c>
      <c r="AL94" s="100">
        <v>5.691535853556319</v>
      </c>
      <c r="AM94" s="100">
        <v>13632.366676438094</v>
      </c>
      <c r="AN94" s="100">
        <v>4.3794318678900348</v>
      </c>
      <c r="AO94" s="100">
        <v>10489.61520997021</v>
      </c>
      <c r="AP94" s="100">
        <v>3.8338232978423026</v>
      </c>
      <c r="AQ94" s="100">
        <v>9182.7735629918825</v>
      </c>
      <c r="AR94" s="100">
        <v>5.7370199578507926</v>
      </c>
      <c r="AS94" s="100">
        <v>13741.310203044217</v>
      </c>
      <c r="AT94" s="100">
        <v>10.622355986784042</v>
      </c>
      <c r="AU94" s="100">
        <v>25442.667059545136</v>
      </c>
      <c r="AV94" s="100">
        <v>10.440516590915987</v>
      </c>
      <c r="AW94" s="100">
        <v>25007.125338561971</v>
      </c>
      <c r="AX94" s="100">
        <v>12.495994221715772</v>
      </c>
      <c r="AY94" s="100">
        <v>29930.405359853616</v>
      </c>
      <c r="AZ94" s="100">
        <v>1.7520726083250815</v>
      </c>
      <c r="BA94" s="100">
        <v>4196.5643114602344</v>
      </c>
      <c r="BB94" s="100">
        <v>3.9294274029422347</v>
      </c>
      <c r="BC94" s="100">
        <v>9411.7645155272403</v>
      </c>
      <c r="BD94" s="100">
        <v>3.9925915345911682</v>
      </c>
      <c r="BE94" s="100">
        <v>9563.0552436527651</v>
      </c>
      <c r="BF94" s="100">
        <v>2.2540509604015906</v>
      </c>
      <c r="BG94" s="100">
        <v>5398.9028603538891</v>
      </c>
      <c r="BH94" s="100">
        <v>5.944877164524879</v>
      </c>
      <c r="BI94" s="100">
        <v>14239.169784469988</v>
      </c>
      <c r="BJ94" s="100">
        <v>7.6947749461040562</v>
      </c>
      <c r="BK94" s="100">
        <v>18430.524950908435</v>
      </c>
      <c r="BL94" s="100">
        <v>4.5520120044473682</v>
      </c>
      <c r="BM94" s="100">
        <v>10902.979153052336</v>
      </c>
      <c r="BN94" s="100">
        <v>7.3603052728266913</v>
      </c>
      <c r="BO94" s="100">
        <v>17629.403189474491</v>
      </c>
      <c r="BP94" s="100">
        <v>4.0710771775566661</v>
      </c>
      <c r="BQ94" s="100">
        <v>9751.0440556837257</v>
      </c>
      <c r="BR94" s="100">
        <v>2.6244129110499386</v>
      </c>
      <c r="BS94" s="100">
        <v>6285.9938045468125</v>
      </c>
      <c r="BT94" s="100">
        <v>2.7120940808608744</v>
      </c>
      <c r="BU94" s="100">
        <v>6496.0077424779656</v>
      </c>
      <c r="BV94" s="100">
        <v>3.865863136129934</v>
      </c>
      <c r="BW94" s="100">
        <v>9259.5153836584177</v>
      </c>
      <c r="BX94" s="100">
        <v>2.4661774654666782</v>
      </c>
      <c r="BY94" s="100">
        <v>5906.9882652857868</v>
      </c>
      <c r="BZ94" s="100">
        <v>2.8636023230592103</v>
      </c>
      <c r="CA94" s="100">
        <v>6858.9002841914198</v>
      </c>
      <c r="CB94" s="100">
        <v>3.014291586814744</v>
      </c>
      <c r="CC94" s="100">
        <v>7219.8312087386739</v>
      </c>
      <c r="CD94" s="100">
        <v>4.6128576738796712</v>
      </c>
      <c r="CE94" s="100">
        <v>11048.716700476587</v>
      </c>
      <c r="CF94" s="100">
        <v>6.8448252545837267</v>
      </c>
      <c r="CG94" s="100">
        <v>16394.72544977894</v>
      </c>
      <c r="CH94" s="100">
        <v>4.9844087012600697</v>
      </c>
      <c r="CI94" s="100">
        <v>11938.655721258117</v>
      </c>
      <c r="CJ94" s="100">
        <v>11.725816274528931</v>
      </c>
      <c r="CK94" s="100">
        <v>28085.675140751693</v>
      </c>
      <c r="CL94" s="100">
        <v>10.938811213579964</v>
      </c>
      <c r="CM94" s="100">
        <v>26200.640618766727</v>
      </c>
      <c r="CN94" s="100">
        <v>6.3690821318834132</v>
      </c>
      <c r="CO94" s="100">
        <v>15255.22552228715</v>
      </c>
      <c r="CP94" s="100">
        <v>5.0741210923639057</v>
      </c>
      <c r="CQ94" s="100">
        <v>12153.534840430026</v>
      </c>
      <c r="CR94" s="100">
        <v>2.6756271465310357</v>
      </c>
      <c r="CS94" s="100">
        <v>6408.6621413711364</v>
      </c>
      <c r="CT94" s="100">
        <v>3.7401440097517247</v>
      </c>
      <c r="CU94" s="100">
        <v>8958.3929321573305</v>
      </c>
    </row>
    <row r="95" spans="2:99">
      <c r="B95" s="99" t="s">
        <v>132</v>
      </c>
      <c r="C95" s="99" t="s">
        <v>261</v>
      </c>
      <c r="D95" s="100">
        <v>1.7331505326368268</v>
      </c>
      <c r="E95" s="100">
        <v>3003.2032429530936</v>
      </c>
      <c r="F95" s="100">
        <v>5.5932064269506609</v>
      </c>
      <c r="G95" s="100">
        <v>9691.9080966201054</v>
      </c>
      <c r="H95" s="100">
        <v>6.4237194913618341</v>
      </c>
      <c r="I95" s="100">
        <v>11131.021134631786</v>
      </c>
      <c r="J95" s="100">
        <v>4.0195518846610909</v>
      </c>
      <c r="K95" s="100">
        <v>6965.0795057407386</v>
      </c>
      <c r="L95" s="100">
        <v>10.04631948752237</v>
      </c>
      <c r="M95" s="100">
        <v>17408.26240797876</v>
      </c>
      <c r="N95" s="100">
        <v>9.8667606048141998</v>
      </c>
      <c r="O95" s="100">
        <v>17097.122776022046</v>
      </c>
      <c r="P95" s="100">
        <v>14.134110709078316</v>
      </c>
      <c r="Q95" s="100">
        <v>24491.587036690904</v>
      </c>
      <c r="R95" s="100">
        <v>14</v>
      </c>
      <c r="S95" s="100">
        <v>24259.200000000001</v>
      </c>
      <c r="T95" s="100">
        <v>18.989116889152843</v>
      </c>
      <c r="U95" s="100">
        <v>32904.341745524049</v>
      </c>
      <c r="V95" s="100">
        <v>12.525061969496132</v>
      </c>
      <c r="W95" s="100">
        <v>21703.427380742898</v>
      </c>
      <c r="X95" s="100">
        <v>9.3813236663808741</v>
      </c>
      <c r="Y95" s="100">
        <v>16255.957649104777</v>
      </c>
      <c r="Z95" s="100">
        <v>11.201251308710191</v>
      </c>
      <c r="AA95" s="100">
        <v>19409.528267733018</v>
      </c>
      <c r="AB95" s="100">
        <v>9.1129341507737607</v>
      </c>
      <c r="AC95" s="100">
        <v>15790.892296460772</v>
      </c>
      <c r="AD95" s="100">
        <v>9.8552729338340939</v>
      </c>
      <c r="AE95" s="100">
        <v>17077.216939747719</v>
      </c>
      <c r="AF95" s="100">
        <v>9.178063847452389</v>
      </c>
      <c r="AG95" s="100">
        <v>15903.749034865499</v>
      </c>
      <c r="AH95" s="100">
        <v>11.147809520001184</v>
      </c>
      <c r="AI95" s="100">
        <v>19316.924336258053</v>
      </c>
      <c r="AJ95" s="100">
        <v>9.9952963811567894</v>
      </c>
      <c r="AK95" s="100">
        <v>17319.849569268485</v>
      </c>
      <c r="AL95" s="100">
        <v>6.8897539279892293</v>
      </c>
      <c r="AM95" s="100">
        <v>11938.565606419736</v>
      </c>
      <c r="AN95" s="100">
        <v>5.4098864250406313</v>
      </c>
      <c r="AO95" s="100">
        <v>9374.2511973104065</v>
      </c>
      <c r="AP95" s="100">
        <v>4.6553568616656529</v>
      </c>
      <c r="AQ95" s="100">
        <v>8066.8023698942434</v>
      </c>
      <c r="AR95" s="100">
        <v>8.0042080502135384</v>
      </c>
      <c r="AS95" s="100">
        <v>13869.691709410019</v>
      </c>
      <c r="AT95" s="100">
        <v>9.2368312928556886</v>
      </c>
      <c r="AU95" s="100">
        <v>16005.581264260336</v>
      </c>
      <c r="AV95" s="100">
        <v>6.8090325592930361</v>
      </c>
      <c r="AW95" s="100">
        <v>11798.691618742972</v>
      </c>
      <c r="AX95" s="100">
        <v>6.9422190120643181</v>
      </c>
      <c r="AY95" s="100">
        <v>12029.47710410505</v>
      </c>
      <c r="AZ95" s="100">
        <v>4.9054053883342421</v>
      </c>
      <c r="BA95" s="100">
        <v>8500.0864569055739</v>
      </c>
      <c r="BB95" s="100">
        <v>5.1082556238249044</v>
      </c>
      <c r="BC95" s="100">
        <v>8851.5853449637943</v>
      </c>
      <c r="BD95" s="100">
        <v>5.1160741068887745</v>
      </c>
      <c r="BE95" s="100">
        <v>8865.1332124168675</v>
      </c>
      <c r="BF95" s="100">
        <v>3.9445891807027835</v>
      </c>
      <c r="BG95" s="100">
        <v>6835.1841323217832</v>
      </c>
      <c r="BH95" s="100">
        <v>14.119083265746587</v>
      </c>
      <c r="BI95" s="100">
        <v>24465.547482885686</v>
      </c>
      <c r="BJ95" s="100">
        <v>12.091789201020658</v>
      </c>
      <c r="BK95" s="100">
        <v>20952.652327528594</v>
      </c>
      <c r="BL95" s="100">
        <v>13.656036013342105</v>
      </c>
      <c r="BM95" s="100">
        <v>23663.179203919197</v>
      </c>
      <c r="BN95" s="100">
        <v>10.705898578657004</v>
      </c>
      <c r="BO95" s="100">
        <v>18551.181057096856</v>
      </c>
      <c r="BP95" s="100">
        <v>18.250998499440229</v>
      </c>
      <c r="BQ95" s="100">
        <v>31625.330199830027</v>
      </c>
      <c r="BR95" s="100">
        <v>17.496086073666255</v>
      </c>
      <c r="BS95" s="100">
        <v>30317.217948448888</v>
      </c>
      <c r="BT95" s="100">
        <v>18.825234704334154</v>
      </c>
      <c r="BU95" s="100">
        <v>32620.366695670222</v>
      </c>
      <c r="BV95" s="100">
        <v>17.672517193736841</v>
      </c>
      <c r="BW95" s="100">
        <v>30622.937793307196</v>
      </c>
      <c r="BX95" s="100">
        <v>17.26324225826675</v>
      </c>
      <c r="BY95" s="100">
        <v>29913.746185124623</v>
      </c>
      <c r="BZ95" s="100">
        <v>15.463452544519736</v>
      </c>
      <c r="CA95" s="100">
        <v>26795.070569143798</v>
      </c>
      <c r="CB95" s="100">
        <v>12.810739243962662</v>
      </c>
      <c r="CC95" s="100">
        <v>22198.448961938499</v>
      </c>
      <c r="CD95" s="100">
        <v>17.602833097828654</v>
      </c>
      <c r="CE95" s="100">
        <v>30502.189191917492</v>
      </c>
      <c r="CF95" s="100">
        <v>7.6146209209261526</v>
      </c>
      <c r="CG95" s="100">
        <v>13194.615131780836</v>
      </c>
      <c r="CH95" s="100">
        <v>11.933214731805091</v>
      </c>
      <c r="CI95" s="100">
        <v>20677.87448727186</v>
      </c>
      <c r="CJ95" s="100">
        <v>10.19095705445052</v>
      </c>
      <c r="CK95" s="100">
        <v>17658.890383951861</v>
      </c>
      <c r="CL95" s="100">
        <v>12.760148302778619</v>
      </c>
      <c r="CM95" s="100">
        <v>22110.784979054792</v>
      </c>
      <c r="CN95" s="100">
        <v>16.559613542896873</v>
      </c>
      <c r="CO95" s="100">
        <v>28694.498347131699</v>
      </c>
      <c r="CP95" s="100">
        <v>21.857752397875284</v>
      </c>
      <c r="CQ95" s="100">
        <v>37875.113355038295</v>
      </c>
      <c r="CR95" s="100">
        <v>16.351054784356329</v>
      </c>
      <c r="CS95" s="100">
        <v>28333.107730332646</v>
      </c>
      <c r="CT95" s="100">
        <v>14.426269751899509</v>
      </c>
      <c r="CU95" s="100">
        <v>24997.84022609147</v>
      </c>
    </row>
    <row r="96" spans="2:99">
      <c r="C96" s="99" t="s">
        <v>262</v>
      </c>
      <c r="D96" s="100">
        <v>1.7331505326368268</v>
      </c>
      <c r="E96" s="100">
        <v>1426.7295184666357</v>
      </c>
      <c r="F96" s="100">
        <v>7.4576085692675473</v>
      </c>
      <c r="G96" s="100">
        <v>6139.1033742210448</v>
      </c>
      <c r="H96" s="100">
        <v>7.2342392254940533</v>
      </c>
      <c r="I96" s="100">
        <v>5955.2257304267041</v>
      </c>
      <c r="J96" s="100">
        <v>3.6175966961949819</v>
      </c>
      <c r="K96" s="100">
        <v>2978.0056003077088</v>
      </c>
      <c r="L96" s="100">
        <v>10.883512778149234</v>
      </c>
      <c r="M96" s="100">
        <v>8959.3077189724481</v>
      </c>
      <c r="N96" s="100">
        <v>11.981066448702959</v>
      </c>
      <c r="O96" s="100">
        <v>9862.8139005722751</v>
      </c>
      <c r="P96" s="100">
        <v>14.840816244532231</v>
      </c>
      <c r="Q96" s="100">
        <v>12216.959932498932</v>
      </c>
      <c r="R96" s="100">
        <v>14</v>
      </c>
      <c r="S96" s="100">
        <v>11524.8</v>
      </c>
      <c r="T96" s="100">
        <v>20.850795015540378</v>
      </c>
      <c r="U96" s="100">
        <v>17164.374456792837</v>
      </c>
      <c r="V96" s="100">
        <v>14.141198997818217</v>
      </c>
      <c r="W96" s="100">
        <v>11641.035015003956</v>
      </c>
      <c r="X96" s="100">
        <v>11.118605826821776</v>
      </c>
      <c r="Y96" s="100">
        <v>9152.8363166396848</v>
      </c>
      <c r="Z96" s="100">
        <v>12.63730916880124</v>
      </c>
      <c r="AA96" s="100">
        <v>10403.032907757181</v>
      </c>
      <c r="AB96" s="100">
        <v>11.18119997429633</v>
      </c>
      <c r="AC96" s="100">
        <v>9204.3638188407385</v>
      </c>
      <c r="AD96" s="100">
        <v>10.498008125171099</v>
      </c>
      <c r="AE96" s="100">
        <v>8641.9602886408484</v>
      </c>
      <c r="AF96" s="100">
        <v>10.250328870951229</v>
      </c>
      <c r="AG96" s="100">
        <v>8438.0707265670517</v>
      </c>
      <c r="AH96" s="100">
        <v>12.728489560780817</v>
      </c>
      <c r="AI96" s="100">
        <v>10478.092606434768</v>
      </c>
      <c r="AJ96" s="100">
        <v>8.9613002037957408</v>
      </c>
      <c r="AK96" s="100">
        <v>7376.9423277646529</v>
      </c>
      <c r="AL96" s="100">
        <v>7.7884174838139106</v>
      </c>
      <c r="AM96" s="100">
        <v>6411.4252726756104</v>
      </c>
      <c r="AN96" s="100">
        <v>5.4098864250406313</v>
      </c>
      <c r="AO96" s="100">
        <v>4453.4185050934475</v>
      </c>
      <c r="AP96" s="100">
        <v>4.9292013829401027</v>
      </c>
      <c r="AQ96" s="100">
        <v>4057.7185784362923</v>
      </c>
      <c r="AR96" s="100">
        <v>8.4044184527242152</v>
      </c>
      <c r="AS96" s="100">
        <v>6918.517270282573</v>
      </c>
      <c r="AT96" s="100">
        <v>9.6986728574984724</v>
      </c>
      <c r="AU96" s="100">
        <v>7983.9474962927416</v>
      </c>
      <c r="AV96" s="100">
        <v>8.1708390711516419</v>
      </c>
      <c r="AW96" s="100">
        <v>6726.2347233720311</v>
      </c>
      <c r="AX96" s="100">
        <v>6.9422190120643181</v>
      </c>
      <c r="AY96" s="100">
        <v>5714.8346907313462</v>
      </c>
      <c r="AZ96" s="100">
        <v>5.6938007575515295</v>
      </c>
      <c r="BA96" s="100">
        <v>4687.1367836164191</v>
      </c>
      <c r="BB96" s="100">
        <v>5.1082556238249044</v>
      </c>
      <c r="BC96" s="100">
        <v>4205.1160295326608</v>
      </c>
      <c r="BD96" s="100">
        <v>5.1160741068887745</v>
      </c>
      <c r="BE96" s="100">
        <v>4211.5522047908389</v>
      </c>
      <c r="BF96" s="100">
        <v>4.7898582908533802</v>
      </c>
      <c r="BG96" s="100">
        <v>3943.0113450305021</v>
      </c>
      <c r="BH96" s="100">
        <v>14.862192911312198</v>
      </c>
      <c r="BI96" s="100">
        <v>12234.5572045922</v>
      </c>
      <c r="BJ96" s="100">
        <v>13.557460619326195</v>
      </c>
      <c r="BK96" s="100">
        <v>11160.501581829323</v>
      </c>
      <c r="BL96" s="100">
        <v>16.216542765843748</v>
      </c>
      <c r="BM96" s="100">
        <v>13349.458004842572</v>
      </c>
      <c r="BN96" s="100">
        <v>13.716932553904288</v>
      </c>
      <c r="BO96" s="100">
        <v>11291.778878374009</v>
      </c>
      <c r="BP96" s="100">
        <v>20.59087010193257</v>
      </c>
      <c r="BQ96" s="100">
        <v>16950.40426791089</v>
      </c>
      <c r="BR96" s="100">
        <v>22.307509743924477</v>
      </c>
      <c r="BS96" s="100">
        <v>18363.542021198627</v>
      </c>
      <c r="BT96" s="100">
        <v>18.406896155348946</v>
      </c>
      <c r="BU96" s="100">
        <v>15152.556915083251</v>
      </c>
      <c r="BV96" s="100">
        <v>18.777049518345393</v>
      </c>
      <c r="BW96" s="100">
        <v>15457.267163501927</v>
      </c>
      <c r="BX96" s="100">
        <v>17.879786624633418</v>
      </c>
      <c r="BY96" s="100">
        <v>14718.640349398229</v>
      </c>
      <c r="BZ96" s="100">
        <v>16.036173009131577</v>
      </c>
      <c r="CA96" s="100">
        <v>13200.977621117114</v>
      </c>
      <c r="CB96" s="100">
        <v>15.07145793407372</v>
      </c>
      <c r="CC96" s="100">
        <v>12406.824171329485</v>
      </c>
      <c r="CD96" s="100">
        <v>20.117523540375604</v>
      </c>
      <c r="CE96" s="100">
        <v>16560.745378437197</v>
      </c>
      <c r="CF96" s="100">
        <v>8.5944372844975927</v>
      </c>
      <c r="CG96" s="100">
        <v>7074.9407725984174</v>
      </c>
      <c r="CH96" s="100">
        <v>13.199512091266657</v>
      </c>
      <c r="CI96" s="100">
        <v>10865.838353530711</v>
      </c>
      <c r="CJ96" s="100">
        <v>11.83490535608227</v>
      </c>
      <c r="CK96" s="100">
        <v>9742.4940891269234</v>
      </c>
      <c r="CL96" s="100">
        <v>11.660957904739398</v>
      </c>
      <c r="CM96" s="100">
        <v>9599.3005471814722</v>
      </c>
      <c r="CN96" s="100">
        <v>20.381062822026923</v>
      </c>
      <c r="CO96" s="100">
        <v>16777.69091509256</v>
      </c>
      <c r="CP96" s="100">
        <v>23.419020426294949</v>
      </c>
      <c r="CQ96" s="100">
        <v>19278.537614926001</v>
      </c>
      <c r="CR96" s="100">
        <v>18.134806215377022</v>
      </c>
      <c r="CS96" s="100">
        <v>14928.572476498364</v>
      </c>
      <c r="CT96" s="100">
        <v>16.029188613221677</v>
      </c>
      <c r="CU96" s="100">
        <v>13195.228066404085</v>
      </c>
    </row>
    <row r="97" spans="2:99">
      <c r="C97" s="99" t="s">
        <v>263</v>
      </c>
      <c r="D97" s="100">
        <v>1.9807434658706593</v>
      </c>
      <c r="E97" s="100">
        <v>3622.3836503842617</v>
      </c>
      <c r="F97" s="100">
        <v>5.966086855414038</v>
      </c>
      <c r="G97" s="100">
        <v>10910.779641181192</v>
      </c>
      <c r="H97" s="100">
        <v>6.0033500288717407</v>
      </c>
      <c r="I97" s="100">
        <v>10978.926532800639</v>
      </c>
      <c r="J97" s="100">
        <v>4.0195518846610909</v>
      </c>
      <c r="K97" s="100">
        <v>7350.9564866682031</v>
      </c>
      <c r="L97" s="100">
        <v>10.883512778149234</v>
      </c>
      <c r="M97" s="100">
        <v>19903.768168679318</v>
      </c>
      <c r="N97" s="100">
        <v>9.8667606048141998</v>
      </c>
      <c r="O97" s="100">
        <v>18044.33179408421</v>
      </c>
      <c r="P97" s="100">
        <v>14.840816244532231</v>
      </c>
      <c r="Q97" s="100">
        <v>27140.884748000542</v>
      </c>
      <c r="R97" s="100">
        <v>13</v>
      </c>
      <c r="S97" s="100">
        <v>23774.399999999998</v>
      </c>
      <c r="T97" s="100">
        <v>17.499774388042816</v>
      </c>
      <c r="U97" s="100">
        <v>32003.587400852703</v>
      </c>
      <c r="V97" s="100">
        <v>13.737164740737695</v>
      </c>
      <c r="W97" s="100">
        <v>25122.526877861095</v>
      </c>
      <c r="X97" s="100">
        <v>8.6864108022045112</v>
      </c>
      <c r="Y97" s="100">
        <v>15885.70807507161</v>
      </c>
      <c r="Z97" s="100">
        <v>9.7651934486191401</v>
      </c>
      <c r="AA97" s="100">
        <v>17858.585778834684</v>
      </c>
      <c r="AB97" s="100">
        <v>10.072190377170998</v>
      </c>
      <c r="AC97" s="100">
        <v>18420.02176177032</v>
      </c>
      <c r="AD97" s="100">
        <v>8.5698025511600804</v>
      </c>
      <c r="AE97" s="100">
        <v>15672.454905561555</v>
      </c>
      <c r="AF97" s="100">
        <v>8.6219432600192825</v>
      </c>
      <c r="AG97" s="100">
        <v>15767.809833923264</v>
      </c>
      <c r="AH97" s="100">
        <v>12.03753041760344</v>
      </c>
      <c r="AI97" s="100">
        <v>22014.235627713169</v>
      </c>
      <c r="AJ97" s="100">
        <v>8.9613002037957408</v>
      </c>
      <c r="AK97" s="100">
        <v>16388.425812701651</v>
      </c>
      <c r="AL97" s="100">
        <v>6.8897539279892293</v>
      </c>
      <c r="AM97" s="100">
        <v>12599.981983506703</v>
      </c>
      <c r="AN97" s="100">
        <v>5.1522727857529818</v>
      </c>
      <c r="AO97" s="100">
        <v>9422.4764705850521</v>
      </c>
      <c r="AP97" s="100">
        <v>4.6553568616656529</v>
      </c>
      <c r="AQ97" s="100">
        <v>8513.7166286141455</v>
      </c>
      <c r="AR97" s="100">
        <v>8.0042080502135384</v>
      </c>
      <c r="AS97" s="100">
        <v>14638.095682230518</v>
      </c>
      <c r="AT97" s="100">
        <v>9.6986728574984724</v>
      </c>
      <c r="AU97" s="100">
        <v>17736.932921793206</v>
      </c>
      <c r="AV97" s="100">
        <v>7.2629680632459053</v>
      </c>
      <c r="AW97" s="100">
        <v>13282.515994064112</v>
      </c>
      <c r="AX97" s="100">
        <v>6.9422190120643181</v>
      </c>
      <c r="AY97" s="100">
        <v>12695.930129263224</v>
      </c>
      <c r="AZ97" s="100">
        <v>5.3809928231370483</v>
      </c>
      <c r="BA97" s="100">
        <v>9840.759674953033</v>
      </c>
      <c r="BB97" s="100">
        <v>4.7153128835306815</v>
      </c>
      <c r="BC97" s="100">
        <v>8623.3642014009092</v>
      </c>
      <c r="BD97" s="100">
        <v>5.1160741068887745</v>
      </c>
      <c r="BE97" s="100">
        <v>9356.2763266781913</v>
      </c>
      <c r="BF97" s="100">
        <v>4.5081019208031812</v>
      </c>
      <c r="BG97" s="100">
        <v>8244.4167927648577</v>
      </c>
      <c r="BH97" s="100">
        <v>14.490638088529392</v>
      </c>
      <c r="BI97" s="100">
        <v>26500.478936302552</v>
      </c>
      <c r="BJ97" s="100">
        <v>11.358953491867894</v>
      </c>
      <c r="BK97" s="100">
        <v>20773.254145928004</v>
      </c>
      <c r="BL97" s="100">
        <v>13.087034512786182</v>
      </c>
      <c r="BM97" s="100">
        <v>23933.568716983369</v>
      </c>
      <c r="BN97" s="100">
        <v>10.705898578657004</v>
      </c>
      <c r="BO97" s="100">
        <v>19578.947320647931</v>
      </c>
      <c r="BP97" s="100">
        <v>15.443152576449425</v>
      </c>
      <c r="BQ97" s="100">
        <v>28242.437431810707</v>
      </c>
      <c r="BR97" s="100">
        <v>19.68309683287454</v>
      </c>
      <c r="BS97" s="100">
        <v>35996.447487960955</v>
      </c>
      <c r="BT97" s="100">
        <v>19.243573253319354</v>
      </c>
      <c r="BU97" s="100">
        <v>35192.646765670434</v>
      </c>
      <c r="BV97" s="100">
        <v>14.91118638221546</v>
      </c>
      <c r="BW97" s="100">
        <v>27269.577655795634</v>
      </c>
      <c r="BX97" s="100">
        <v>16.646697891900079</v>
      </c>
      <c r="BY97" s="100">
        <v>30443.481104706862</v>
      </c>
      <c r="BZ97" s="100">
        <v>15.463452544519736</v>
      </c>
      <c r="CA97" s="100">
        <v>28279.562013417693</v>
      </c>
      <c r="CB97" s="100">
        <v>13.564312140666349</v>
      </c>
      <c r="CC97" s="100">
        <v>24806.414042850618</v>
      </c>
      <c r="CD97" s="100">
        <v>18.231505708465392</v>
      </c>
      <c r="CE97" s="100">
        <v>33341.777639641507</v>
      </c>
      <c r="CF97" s="100">
        <v>7.6370119196906883</v>
      </c>
      <c r="CG97" s="100">
        <v>13966.567398730331</v>
      </c>
      <c r="CH97" s="100">
        <v>12.348582123576762</v>
      </c>
      <c r="CI97" s="100">
        <v>22583.08698759718</v>
      </c>
      <c r="CJ97" s="100">
        <v>9.6702465576282677</v>
      </c>
      <c r="CK97" s="100">
        <v>17684.946904590575</v>
      </c>
      <c r="CL97" s="100">
        <v>12.707055535966365</v>
      </c>
      <c r="CM97" s="100">
        <v>23238.663164175287</v>
      </c>
      <c r="CN97" s="100">
        <v>16.98421901835577</v>
      </c>
      <c r="CO97" s="100">
        <v>31060.73974076903</v>
      </c>
      <c r="CP97" s="100">
        <v>19.125533348140873</v>
      </c>
      <c r="CQ97" s="100">
        <v>34976.77538708003</v>
      </c>
      <c r="CR97" s="100">
        <v>16.351054784356329</v>
      </c>
      <c r="CS97" s="100">
        <v>29902.808989630852</v>
      </c>
      <c r="CT97" s="100">
        <v>14.693422895453203</v>
      </c>
      <c r="CU97" s="100">
        <v>26871.331791204819</v>
      </c>
    </row>
    <row r="98" spans="2:99">
      <c r="C98" s="99" t="s">
        <v>264</v>
      </c>
      <c r="D98" s="100">
        <v>1.9807434658706593</v>
      </c>
      <c r="E98" s="100">
        <v>2502.8674434741647</v>
      </c>
      <c r="F98" s="100">
        <v>6.338967283877416</v>
      </c>
      <c r="G98" s="100">
        <v>8009.9190599075027</v>
      </c>
      <c r="H98" s="100">
        <v>6.753431381308034</v>
      </c>
      <c r="I98" s="100">
        <v>8533.6358934208311</v>
      </c>
      <c r="J98" s="100">
        <v>4.0195518846610909</v>
      </c>
      <c r="K98" s="100">
        <v>5079.1057614577539</v>
      </c>
      <c r="L98" s="100">
        <v>11.720706068776098</v>
      </c>
      <c r="M98" s="100">
        <v>14810.284188505475</v>
      </c>
      <c r="N98" s="100">
        <v>10.571529219443788</v>
      </c>
      <c r="O98" s="100">
        <v>13358.184321689168</v>
      </c>
      <c r="P98" s="100">
        <v>14.134110709078316</v>
      </c>
      <c r="Q98" s="100">
        <v>17859.862291991358</v>
      </c>
      <c r="R98" s="100">
        <v>15</v>
      </c>
      <c r="S98" s="100">
        <v>18954</v>
      </c>
      <c r="T98" s="100">
        <v>20.106123764985362</v>
      </c>
      <c r="U98" s="100">
        <v>25406.0979894355</v>
      </c>
      <c r="V98" s="100">
        <v>12.929096226576654</v>
      </c>
      <c r="W98" s="100">
        <v>16337.205991902258</v>
      </c>
      <c r="X98" s="100">
        <v>10.076236530557233</v>
      </c>
      <c r="Y98" s="100">
        <v>12732.332480012119</v>
      </c>
      <c r="Z98" s="100">
        <v>11.40016380929454</v>
      </c>
      <c r="AA98" s="100">
        <v>14405.246989424579</v>
      </c>
      <c r="AB98" s="100">
        <v>9.9300290066964862</v>
      </c>
      <c r="AC98" s="100">
        <v>12547.584652861678</v>
      </c>
      <c r="AD98" s="100">
        <v>9.8552729338340939</v>
      </c>
      <c r="AE98" s="100">
        <v>12453.122879192761</v>
      </c>
      <c r="AF98" s="100">
        <v>10.626406082755617</v>
      </c>
      <c r="AG98" s="100">
        <v>13427.526726169997</v>
      </c>
      <c r="AH98" s="100">
        <v>12.47713120640997</v>
      </c>
      <c r="AI98" s="100">
        <v>15766.102992419637</v>
      </c>
      <c r="AJ98" s="100">
        <v>9.6506309887031083</v>
      </c>
      <c r="AK98" s="100">
        <v>12194.537317325246</v>
      </c>
      <c r="AL98" s="100">
        <v>7.1893084465974564</v>
      </c>
      <c r="AM98" s="100">
        <v>9084.4101531205451</v>
      </c>
      <c r="AN98" s="100">
        <v>5.9251137036159296</v>
      </c>
      <c r="AO98" s="100">
        <v>7486.9736758890876</v>
      </c>
      <c r="AP98" s="100">
        <v>5.2030459042145534</v>
      </c>
      <c r="AQ98" s="100">
        <v>6574.5688045655088</v>
      </c>
      <c r="AR98" s="100">
        <v>8.8046288552348937</v>
      </c>
      <c r="AS98" s="100">
        <v>11125.529021474811</v>
      </c>
      <c r="AT98" s="100">
        <v>10.160514422141256</v>
      </c>
      <c r="AU98" s="100">
        <v>12838.82602381769</v>
      </c>
      <c r="AV98" s="100">
        <v>8.624774575104512</v>
      </c>
      <c r="AW98" s="100">
        <v>10898.26515310206</v>
      </c>
      <c r="AX98" s="100">
        <v>6.4794044112600293</v>
      </c>
      <c r="AY98" s="100">
        <v>8187.3754140681722</v>
      </c>
      <c r="AZ98" s="100">
        <v>5.1682038447400043</v>
      </c>
      <c r="BA98" s="100">
        <v>6530.5423782134685</v>
      </c>
      <c r="BB98" s="100">
        <v>5.1082556238249044</v>
      </c>
      <c r="BC98" s="100">
        <v>6454.7918062651488</v>
      </c>
      <c r="BD98" s="100">
        <v>6.0189107139867941</v>
      </c>
      <c r="BE98" s="100">
        <v>7605.4955781937124</v>
      </c>
      <c r="BF98" s="100">
        <v>3.9445891807027835</v>
      </c>
      <c r="BG98" s="100">
        <v>4984.3828887360369</v>
      </c>
      <c r="BH98" s="100">
        <v>14.862192911312198</v>
      </c>
      <c r="BI98" s="100">
        <v>18779.866962734093</v>
      </c>
      <c r="BJ98" s="100">
        <v>13.19104276474981</v>
      </c>
      <c r="BK98" s="100">
        <v>16668.201637537859</v>
      </c>
      <c r="BL98" s="100">
        <v>14.509538264175985</v>
      </c>
      <c r="BM98" s="100">
        <v>18334.252550612775</v>
      </c>
      <c r="BN98" s="100">
        <v>11.709576570406098</v>
      </c>
      <c r="BO98" s="100">
        <v>14796.220954365144</v>
      </c>
      <c r="BP98" s="100">
        <v>18.718972819938696</v>
      </c>
      <c r="BQ98" s="100">
        <v>23653.294055274535</v>
      </c>
      <c r="BR98" s="100">
        <v>18.370890377349568</v>
      </c>
      <c r="BS98" s="100">
        <v>23213.457080818913</v>
      </c>
      <c r="BT98" s="100">
        <v>19.661911802304555</v>
      </c>
      <c r="BU98" s="100">
        <v>24844.791753392034</v>
      </c>
      <c r="BV98" s="100">
        <v>17.120251031432566</v>
      </c>
      <c r="BW98" s="100">
        <v>21633.149203318189</v>
      </c>
      <c r="BX98" s="100">
        <v>17.26324225826675</v>
      </c>
      <c r="BY98" s="100">
        <v>21813.832917545864</v>
      </c>
      <c r="BZ98" s="100">
        <v>16.608893473743422</v>
      </c>
      <c r="CA98" s="100">
        <v>20986.997793422186</v>
      </c>
      <c r="CB98" s="100">
        <v>13.564312140666349</v>
      </c>
      <c r="CC98" s="100">
        <v>17139.864820945997</v>
      </c>
      <c r="CD98" s="100">
        <v>20.117523540375604</v>
      </c>
      <c r="CE98" s="100">
        <v>25420.502745618611</v>
      </c>
      <c r="CF98" s="100">
        <v>7.5922299221616161</v>
      </c>
      <c r="CG98" s="100">
        <v>9593.5417296434171</v>
      </c>
      <c r="CH98" s="100">
        <v>11.913019547658539</v>
      </c>
      <c r="CI98" s="100">
        <v>15053.291500421328</v>
      </c>
      <c r="CJ98" s="100">
        <v>10.711667551272768</v>
      </c>
      <c r="CK98" s="100">
        <v>13535.263117788269</v>
      </c>
      <c r="CL98" s="100">
        <v>13.77969955059946</v>
      </c>
      <c r="CM98" s="100">
        <v>17412.028352137477</v>
      </c>
      <c r="CN98" s="100">
        <v>17.83342996927356</v>
      </c>
      <c r="CO98" s="100">
        <v>22534.322109174067</v>
      </c>
      <c r="CP98" s="100">
        <v>22.2480694049802</v>
      </c>
      <c r="CQ98" s="100">
        <v>28112.660500132977</v>
      </c>
      <c r="CR98" s="100">
        <v>16.351054784356329</v>
      </c>
      <c r="CS98" s="100">
        <v>20661.192825512655</v>
      </c>
      <c r="CT98" s="100">
        <v>15.762035469667982</v>
      </c>
      <c r="CU98" s="100">
        <v>19916.908019472459</v>
      </c>
    </row>
    <row r="99" spans="2:99">
      <c r="C99" s="99" t="s">
        <v>265</v>
      </c>
      <c r="D99" s="100">
        <v>1.3617611327860784</v>
      </c>
      <c r="E99" s="100">
        <v>7464.6298254801668</v>
      </c>
      <c r="F99" s="100">
        <v>4.4745651415605288</v>
      </c>
      <c r="G99" s="100">
        <v>24527.776279978192</v>
      </c>
      <c r="H99" s="100">
        <v>4.7422416414014661</v>
      </c>
      <c r="I99" s="100">
        <v>25995.071781506274</v>
      </c>
      <c r="J99" s="100">
        <v>2.8136863192627635</v>
      </c>
      <c r="K99" s="100">
        <v>15423.502927670763</v>
      </c>
      <c r="L99" s="100">
        <v>7.5347396156417776</v>
      </c>
      <c r="M99" s="100">
        <v>41302.428677101962</v>
      </c>
      <c r="N99" s="100">
        <v>7.0476861462958578</v>
      </c>
      <c r="O99" s="100">
        <v>38632.596379535367</v>
      </c>
      <c r="P99" s="100">
        <v>9.8938774963548219</v>
      </c>
      <c r="Q99" s="100">
        <v>54234.278884018589</v>
      </c>
      <c r="R99" s="100">
        <v>11</v>
      </c>
      <c r="S99" s="100">
        <v>60297.599999999991</v>
      </c>
      <c r="T99" s="100">
        <v>13.031746884712735</v>
      </c>
      <c r="U99" s="100">
        <v>71434.823723241323</v>
      </c>
      <c r="V99" s="100">
        <v>8.888753655771449</v>
      </c>
      <c r="W99" s="100">
        <v>48724.592039476767</v>
      </c>
      <c r="X99" s="100">
        <v>5.9067593454990677</v>
      </c>
      <c r="Y99" s="100">
        <v>32378.492028287685</v>
      </c>
      <c r="Z99" s="100">
        <v>7.8967928020519187</v>
      </c>
      <c r="AA99" s="100">
        <v>43287.059423727791</v>
      </c>
      <c r="AB99" s="100">
        <v>6.1081881016147035</v>
      </c>
      <c r="AC99" s="100">
        <v>33482.643897811155</v>
      </c>
      <c r="AD99" s="100">
        <v>5.5703716582540528</v>
      </c>
      <c r="AE99" s="100">
        <v>30534.549281885411</v>
      </c>
      <c r="AF99" s="100">
        <v>6.4374370616542302</v>
      </c>
      <c r="AG99" s="100">
        <v>35287.454997163826</v>
      </c>
      <c r="AH99" s="100">
        <v>7.5889259295921594</v>
      </c>
      <c r="AI99" s="100">
        <v>41599.456375652378</v>
      </c>
      <c r="AJ99" s="100">
        <v>6.8933078490736479</v>
      </c>
      <c r="AK99" s="100">
        <v>37786.356305482106</v>
      </c>
      <c r="AL99" s="100">
        <v>5.0924268163398647</v>
      </c>
      <c r="AM99" s="100">
        <v>27914.646836448599</v>
      </c>
      <c r="AN99" s="100">
        <v>3.8642045893147361</v>
      </c>
      <c r="AO99" s="100">
        <v>21182.023876787654</v>
      </c>
      <c r="AP99" s="100">
        <v>3.8338232978423026</v>
      </c>
      <c r="AQ99" s="100">
        <v>21015.485789452363</v>
      </c>
      <c r="AR99" s="100">
        <v>5.2027352326387994</v>
      </c>
      <c r="AS99" s="100">
        <v>28519.31345123284</v>
      </c>
      <c r="AT99" s="100">
        <v>6.4657819049989813</v>
      </c>
      <c r="AU99" s="100">
        <v>35442.83009044241</v>
      </c>
      <c r="AV99" s="100">
        <v>6.3550970553401669</v>
      </c>
      <c r="AW99" s="100">
        <v>34836.100018552657</v>
      </c>
      <c r="AX99" s="100">
        <v>5.0909606088471664</v>
      </c>
      <c r="AY99" s="100">
        <v>27906.609673456624</v>
      </c>
      <c r="AZ99" s="100">
        <v>3.7666949761959336</v>
      </c>
      <c r="BA99" s="100">
        <v>20647.515181515628</v>
      </c>
      <c r="BB99" s="100">
        <v>3.5364846626480113</v>
      </c>
      <c r="BC99" s="100">
        <v>19385.594326771337</v>
      </c>
      <c r="BD99" s="100">
        <v>3.9122919640914162</v>
      </c>
      <c r="BE99" s="100">
        <v>21445.619630363504</v>
      </c>
      <c r="BF99" s="100">
        <v>3.6628328106525849</v>
      </c>
      <c r="BG99" s="100">
        <v>20078.184334873207</v>
      </c>
      <c r="BH99" s="100">
        <v>8.5457609240045134</v>
      </c>
      <c r="BI99" s="100">
        <v>46844.443081023135</v>
      </c>
      <c r="BJ99" s="100">
        <v>9.1604463644095908</v>
      </c>
      <c r="BK99" s="100">
        <v>50213.902791147608</v>
      </c>
      <c r="BL99" s="100">
        <v>9.1040240088947364</v>
      </c>
      <c r="BM99" s="100">
        <v>49904.618007157384</v>
      </c>
      <c r="BN99" s="100">
        <v>7.6948646034097221</v>
      </c>
      <c r="BO99" s="100">
        <v>42180.169810050727</v>
      </c>
      <c r="BP99" s="100">
        <v>10.76340937146475</v>
      </c>
      <c r="BQ99" s="100">
        <v>59000.704810621166</v>
      </c>
      <c r="BR99" s="100">
        <v>13.559466707091349</v>
      </c>
      <c r="BS99" s="100">
        <v>74327.57270159194</v>
      </c>
      <c r="BT99" s="100">
        <v>11.713479371585693</v>
      </c>
      <c r="BU99" s="100">
        <v>64208.608523284129</v>
      </c>
      <c r="BV99" s="100">
        <v>11.045323246085527</v>
      </c>
      <c r="BW99" s="100">
        <v>60546.043905742416</v>
      </c>
      <c r="BX99" s="100">
        <v>12.330887327333391</v>
      </c>
      <c r="BY99" s="100">
        <v>67592.991973510711</v>
      </c>
      <c r="BZ99" s="100">
        <v>10.881688827625</v>
      </c>
      <c r="CA99" s="100">
        <v>59649.065477509197</v>
      </c>
      <c r="CB99" s="100">
        <v>10.550020553851605</v>
      </c>
      <c r="CC99" s="100">
        <v>57830.992667992949</v>
      </c>
      <c r="CD99" s="100">
        <v>13.830797434008229</v>
      </c>
      <c r="CE99" s="100">
        <v>75814.899214259494</v>
      </c>
      <c r="CF99" s="100">
        <v>5.7445521888414195</v>
      </c>
      <c r="CG99" s="100">
        <v>31489.337278353123</v>
      </c>
      <c r="CH99" s="100">
        <v>8.5294948610455084</v>
      </c>
      <c r="CI99" s="100">
        <v>46755.279030307051</v>
      </c>
      <c r="CJ99" s="100">
        <v>7.9172091744431805</v>
      </c>
      <c r="CK99" s="100">
        <v>43398.973810627736</v>
      </c>
      <c r="CL99" s="100">
        <v>8.8466159511260276</v>
      </c>
      <c r="CM99" s="100">
        <v>48493.609997692431</v>
      </c>
      <c r="CN99" s="100">
        <v>11.88895331284904</v>
      </c>
      <c r="CO99" s="100">
        <v>65170.48647971329</v>
      </c>
      <c r="CP99" s="100">
        <v>15.222363277091718</v>
      </c>
      <c r="CQ99" s="100">
        <v>83442.90653970596</v>
      </c>
      <c r="CR99" s="100">
        <v>11.297092396464373</v>
      </c>
      <c r="CS99" s="100">
        <v>61926.141680459106</v>
      </c>
      <c r="CT99" s="100">
        <v>10.953278885701479</v>
      </c>
      <c r="CU99" s="100">
        <v>60041.493539861222</v>
      </c>
    </row>
    <row r="100" spans="2:99">
      <c r="C100" s="99" t="s">
        <v>266</v>
      </c>
      <c r="D100" s="100">
        <v>1.7331505326368268</v>
      </c>
      <c r="E100" s="100">
        <v>2811.8634241499876</v>
      </c>
      <c r="F100" s="100">
        <v>5.966086855414038</v>
      </c>
      <c r="G100" s="100">
        <v>9679.3793142237337</v>
      </c>
      <c r="H100" s="100">
        <v>5.6736381389255408</v>
      </c>
      <c r="I100" s="100">
        <v>9204.9105165927958</v>
      </c>
      <c r="J100" s="100">
        <v>3.6175966961949819</v>
      </c>
      <c r="K100" s="100">
        <v>5869.1888799067383</v>
      </c>
      <c r="L100" s="100">
        <v>10.04631948752237</v>
      </c>
      <c r="M100" s="100">
        <v>16299.148736556292</v>
      </c>
      <c r="N100" s="100">
        <v>9.8667606048141998</v>
      </c>
      <c r="O100" s="100">
        <v>16007.832405250556</v>
      </c>
      <c r="P100" s="100">
        <v>14.840816244532231</v>
      </c>
      <c r="Q100" s="100">
        <v>24077.74027512909</v>
      </c>
      <c r="R100" s="100">
        <v>13</v>
      </c>
      <c r="S100" s="100">
        <v>21091.199999999997</v>
      </c>
      <c r="T100" s="100">
        <v>20.47845939026287</v>
      </c>
      <c r="U100" s="100">
        <v>33224.252514762476</v>
      </c>
      <c r="V100" s="100">
        <v>12.929096226576654</v>
      </c>
      <c r="W100" s="100">
        <v>20976.165717997963</v>
      </c>
      <c r="X100" s="100">
        <v>9.5717031299801647</v>
      </c>
      <c r="Y100" s="100">
        <v>15529.131158079817</v>
      </c>
      <c r="Z100" s="100">
        <v>10.626828164673771</v>
      </c>
      <c r="AA100" s="100">
        <v>17240.966014366724</v>
      </c>
      <c r="AB100" s="100">
        <v>10.409657119895108</v>
      </c>
      <c r="AC100" s="100">
        <v>16888.627711317822</v>
      </c>
      <c r="AD100" s="100">
        <v>9.6410278700550922</v>
      </c>
      <c r="AE100" s="100">
        <v>15641.603616377381</v>
      </c>
      <c r="AF100" s="100">
        <v>8.8099818659214737</v>
      </c>
      <c r="AG100" s="100">
        <v>14293.314579270998</v>
      </c>
      <c r="AH100" s="100">
        <v>11.828249343189368</v>
      </c>
      <c r="AI100" s="100">
        <v>19190.151734390431</v>
      </c>
      <c r="AJ100" s="100">
        <v>9.3059655962494254</v>
      </c>
      <c r="AK100" s="100">
        <v>15097.998583355067</v>
      </c>
      <c r="AL100" s="100">
        <v>7.7884174838139106</v>
      </c>
      <c r="AM100" s="100">
        <v>12635.928525739688</v>
      </c>
      <c r="AN100" s="100">
        <v>5.4098864250406313</v>
      </c>
      <c r="AO100" s="100">
        <v>8776.999735985919</v>
      </c>
      <c r="AP100" s="100">
        <v>4.6553568616656529</v>
      </c>
      <c r="AQ100" s="100">
        <v>7552.8509723663547</v>
      </c>
      <c r="AR100" s="100">
        <v>7.2037872451921849</v>
      </c>
      <c r="AS100" s="100">
        <v>11687.4244265998</v>
      </c>
      <c r="AT100" s="100">
        <v>9.6986728574984724</v>
      </c>
      <c r="AU100" s="100">
        <v>15735.126844005521</v>
      </c>
      <c r="AV100" s="100">
        <v>7.2629680632459053</v>
      </c>
      <c r="AW100" s="100">
        <v>11783.439385810156</v>
      </c>
      <c r="AX100" s="100">
        <v>6.9422190120643181</v>
      </c>
      <c r="AY100" s="100">
        <v>11263.056125173149</v>
      </c>
      <c r="AZ100" s="100">
        <v>5.1306967362334657</v>
      </c>
      <c r="BA100" s="100">
        <v>8324.0423848651735</v>
      </c>
      <c r="BB100" s="100">
        <v>4.7153128835306815</v>
      </c>
      <c r="BC100" s="100">
        <v>7650.1236222401767</v>
      </c>
      <c r="BD100" s="100">
        <v>5.4170196425881141</v>
      </c>
      <c r="BE100" s="100">
        <v>8788.5726681349552</v>
      </c>
      <c r="BF100" s="100">
        <v>4.2263455507529821</v>
      </c>
      <c r="BG100" s="100">
        <v>6856.8230215416379</v>
      </c>
      <c r="BH100" s="100">
        <v>13.747528442963784</v>
      </c>
      <c r="BI100" s="100">
        <v>22303.990145864442</v>
      </c>
      <c r="BJ100" s="100">
        <v>13.557460619326195</v>
      </c>
      <c r="BK100" s="100">
        <v>21995.624108794815</v>
      </c>
      <c r="BL100" s="100">
        <v>12.802533762508224</v>
      </c>
      <c r="BM100" s="100">
        <v>20770.83077629334</v>
      </c>
      <c r="BN100" s="100">
        <v>10.705898578657004</v>
      </c>
      <c r="BO100" s="100">
        <v>17369.249854013124</v>
      </c>
      <c r="BP100" s="100">
        <v>16.379101217446358</v>
      </c>
      <c r="BQ100" s="100">
        <v>26573.45381518497</v>
      </c>
      <c r="BR100" s="100">
        <v>17.496086073666255</v>
      </c>
      <c r="BS100" s="100">
        <v>28385.650045916129</v>
      </c>
      <c r="BT100" s="100">
        <v>17.988557606363745</v>
      </c>
      <c r="BU100" s="100">
        <v>29184.635860564536</v>
      </c>
      <c r="BV100" s="100">
        <v>15.463452544519736</v>
      </c>
      <c r="BW100" s="100">
        <v>25087.905408228817</v>
      </c>
      <c r="BX100" s="100">
        <v>16.646697891900079</v>
      </c>
      <c r="BY100" s="100">
        <v>27007.602659818687</v>
      </c>
      <c r="BZ100" s="100">
        <v>16.608893473743422</v>
      </c>
      <c r="CA100" s="100">
        <v>26946.268771801326</v>
      </c>
      <c r="CB100" s="100">
        <v>14.317885037370035</v>
      </c>
      <c r="CC100" s="100">
        <v>23229.336684629143</v>
      </c>
      <c r="CD100" s="100">
        <v>18.860178319102129</v>
      </c>
      <c r="CE100" s="100">
        <v>30598.75330491129</v>
      </c>
      <c r="CF100" s="100">
        <v>8.9835859718428974</v>
      </c>
      <c r="CG100" s="100">
        <v>14574.969880717916</v>
      </c>
      <c r="CH100" s="100">
        <v>11.95340991595164</v>
      </c>
      <c r="CI100" s="100">
        <v>19393.212247639938</v>
      </c>
      <c r="CJ100" s="100">
        <v>10.19095705445052</v>
      </c>
      <c r="CK100" s="100">
        <v>16533.808725140523</v>
      </c>
      <c r="CL100" s="100">
        <v>12.197279912055945</v>
      </c>
      <c r="CM100" s="100">
        <v>19788.866929319563</v>
      </c>
      <c r="CN100" s="100">
        <v>17.408824493814663</v>
      </c>
      <c r="CO100" s="100">
        <v>28244.076858764907</v>
      </c>
      <c r="CP100" s="100">
        <v>21.077118383665454</v>
      </c>
      <c r="CQ100" s="100">
        <v>34195.516865658828</v>
      </c>
      <c r="CR100" s="100">
        <v>14.864595258505755</v>
      </c>
      <c r="CS100" s="100">
        <v>24116.319347399734</v>
      </c>
      <c r="CT100" s="100">
        <v>15.494882326114288</v>
      </c>
      <c r="CU100" s="100">
        <v>25138.89708588782</v>
      </c>
    </row>
    <row r="101" spans="2:99">
      <c r="C101" s="99" t="s">
        <v>267</v>
      </c>
      <c r="D101" s="100">
        <v>1.7331505326368268</v>
      </c>
      <c r="E101" s="100">
        <v>2063.1423940508785</v>
      </c>
      <c r="F101" s="100">
        <v>6.338967283877416</v>
      </c>
      <c r="G101" s="100">
        <v>7545.9066547276752</v>
      </c>
      <c r="H101" s="100">
        <v>6.0940076014156324</v>
      </c>
      <c r="I101" s="100">
        <v>7254.3066487251681</v>
      </c>
      <c r="J101" s="100">
        <v>4.0195518846610909</v>
      </c>
      <c r="K101" s="100">
        <v>4784.8745635005616</v>
      </c>
      <c r="L101" s="100">
        <v>10.883512778149234</v>
      </c>
      <c r="M101" s="100">
        <v>12955.733611108846</v>
      </c>
      <c r="N101" s="100">
        <v>11.276297834073373</v>
      </c>
      <c r="O101" s="100">
        <v>13423.304941680943</v>
      </c>
      <c r="P101" s="100">
        <v>16.254227315440062</v>
      </c>
      <c r="Q101" s="100">
        <v>19349.032196299846</v>
      </c>
      <c r="R101" s="100">
        <v>16</v>
      </c>
      <c r="S101" s="100">
        <v>19046.399999999998</v>
      </c>
      <c r="T101" s="100">
        <v>18.616781263875339</v>
      </c>
      <c r="U101" s="100">
        <v>22161.416416517201</v>
      </c>
      <c r="V101" s="100">
        <v>13.737164740737695</v>
      </c>
      <c r="W101" s="100">
        <v>16352.720907374151</v>
      </c>
      <c r="X101" s="100">
        <v>11.466062258909956</v>
      </c>
      <c r="Y101" s="100">
        <v>13649.20051300641</v>
      </c>
      <c r="Z101" s="100">
        <v>11.974586953330959</v>
      </c>
      <c r="AA101" s="100">
        <v>14254.548309245172</v>
      </c>
      <c r="AB101" s="100">
        <v>10.221943747899093</v>
      </c>
      <c r="AC101" s="100">
        <v>12168.201837499078</v>
      </c>
      <c r="AD101" s="100">
        <v>9.6410278700550922</v>
      </c>
      <c r="AE101" s="100">
        <v>11476.679576513581</v>
      </c>
      <c r="AF101" s="100">
        <v>10.086275955869459</v>
      </c>
      <c r="AG101" s="100">
        <v>12006.702897867002</v>
      </c>
      <c r="AH101" s="100">
        <v>13.806452892818756</v>
      </c>
      <c r="AI101" s="100">
        <v>16435.201523611446</v>
      </c>
      <c r="AJ101" s="100">
        <v>9.9952963811567894</v>
      </c>
      <c r="AK101" s="100">
        <v>11898.400812129041</v>
      </c>
      <c r="AL101" s="100">
        <v>6.8897539279892293</v>
      </c>
      <c r="AM101" s="100">
        <v>8201.5630758783773</v>
      </c>
      <c r="AN101" s="100">
        <v>5.9251137036159296</v>
      </c>
      <c r="AO101" s="100">
        <v>7053.255352784402</v>
      </c>
      <c r="AP101" s="100">
        <v>5.2030459042145534</v>
      </c>
      <c r="AQ101" s="100">
        <v>6193.7058443770038</v>
      </c>
      <c r="AR101" s="100">
        <v>8.4044184527242152</v>
      </c>
      <c r="AS101" s="100">
        <v>10004.619726122904</v>
      </c>
      <c r="AT101" s="100">
        <v>8.3131481635701192</v>
      </c>
      <c r="AU101" s="100">
        <v>9895.9715739138683</v>
      </c>
      <c r="AV101" s="100">
        <v>8.1708390711516419</v>
      </c>
      <c r="AW101" s="100">
        <v>9726.5668302989125</v>
      </c>
      <c r="AX101" s="100">
        <v>6.4794044112600293</v>
      </c>
      <c r="AY101" s="100">
        <v>7713.083011163938</v>
      </c>
      <c r="AZ101" s="100">
        <v>4.9429124968407798</v>
      </c>
      <c r="BA101" s="100">
        <v>5884.0430362392635</v>
      </c>
      <c r="BB101" s="100">
        <v>5.5011983641191291</v>
      </c>
      <c r="BC101" s="100">
        <v>6548.6265326474104</v>
      </c>
      <c r="BD101" s="100">
        <v>5.4170196425881141</v>
      </c>
      <c r="BE101" s="100">
        <v>6448.42018253689</v>
      </c>
      <c r="BF101" s="100">
        <v>4.7898582908533802</v>
      </c>
      <c r="BG101" s="100">
        <v>5701.8473094318633</v>
      </c>
      <c r="BH101" s="100">
        <v>15.976857379660613</v>
      </c>
      <c r="BI101" s="100">
        <v>19018.85102474799</v>
      </c>
      <c r="BJ101" s="100">
        <v>13.923878473902578</v>
      </c>
      <c r="BK101" s="100">
        <v>16574.984935333629</v>
      </c>
      <c r="BL101" s="100">
        <v>13.087034512786182</v>
      </c>
      <c r="BM101" s="100">
        <v>15578.80588402067</v>
      </c>
      <c r="BN101" s="100">
        <v>11.040457909240036</v>
      </c>
      <c r="BO101" s="100">
        <v>13142.561095159337</v>
      </c>
      <c r="BP101" s="100">
        <v>17.783024178941766</v>
      </c>
      <c r="BQ101" s="100">
        <v>21168.911982612277</v>
      </c>
      <c r="BR101" s="100">
        <v>20.557901136557852</v>
      </c>
      <c r="BS101" s="100">
        <v>24472.125512958464</v>
      </c>
      <c r="BT101" s="100">
        <v>19.661911802304555</v>
      </c>
      <c r="BU101" s="100">
        <v>23405.539809463338</v>
      </c>
      <c r="BV101" s="100">
        <v>16.015718706824011</v>
      </c>
      <c r="BW101" s="100">
        <v>19065.111548603301</v>
      </c>
      <c r="BX101" s="100">
        <v>19.729419723733425</v>
      </c>
      <c r="BY101" s="100">
        <v>23485.901239132265</v>
      </c>
      <c r="BZ101" s="100">
        <v>17.754334402967107</v>
      </c>
      <c r="CA101" s="100">
        <v>21134.759673292043</v>
      </c>
      <c r="CB101" s="100">
        <v>13.564312140666349</v>
      </c>
      <c r="CC101" s="100">
        <v>16146.95717224922</v>
      </c>
      <c r="CD101" s="100">
        <v>19.488850929738867</v>
      </c>
      <c r="CE101" s="100">
        <v>23199.528146761146</v>
      </c>
      <c r="CF101" s="100">
        <v>8.5496552869685178</v>
      </c>
      <c r="CG101" s="100">
        <v>10177.509653607323</v>
      </c>
      <c r="CH101" s="100">
        <v>11.538042524179968</v>
      </c>
      <c r="CI101" s="100">
        <v>13734.885820783833</v>
      </c>
      <c r="CJ101" s="100">
        <v>10.218229324838852</v>
      </c>
      <c r="CK101" s="100">
        <v>12163.780188288169</v>
      </c>
      <c r="CL101" s="100">
        <v>12.197279912055945</v>
      </c>
      <c r="CM101" s="100">
        <v>14519.642007311395</v>
      </c>
      <c r="CN101" s="100">
        <v>19.531851871109136</v>
      </c>
      <c r="CO101" s="100">
        <v>23250.716467368315</v>
      </c>
      <c r="CP101" s="100">
        <v>23.809337433399865</v>
      </c>
      <c r="CQ101" s="100">
        <v>28342.635280719194</v>
      </c>
      <c r="CR101" s="100">
        <v>16.945638594696561</v>
      </c>
      <c r="CS101" s="100">
        <v>20172.088183126783</v>
      </c>
      <c r="CT101" s="100">
        <v>17.097801187436456</v>
      </c>
      <c r="CU101" s="100">
        <v>20353.222533524357</v>
      </c>
    </row>
    <row r="102" spans="2:99">
      <c r="C102" s="99" t="s">
        <v>268</v>
      </c>
      <c r="D102" s="100">
        <v>1.8569469992537431</v>
      </c>
      <c r="E102" s="100">
        <v>3600.9916209528583</v>
      </c>
      <c r="F102" s="100">
        <v>5.966086855414038</v>
      </c>
      <c r="G102" s="100">
        <v>11569.435630018901</v>
      </c>
      <c r="H102" s="100">
        <v>6.3935003005138684</v>
      </c>
      <c r="I102" s="100">
        <v>12398.275782756493</v>
      </c>
      <c r="J102" s="100">
        <v>3.6175966961949819</v>
      </c>
      <c r="K102" s="100">
        <v>7015.2435132613082</v>
      </c>
      <c r="L102" s="100">
        <v>10.883512778149234</v>
      </c>
      <c r="M102" s="100">
        <v>21105.307979386991</v>
      </c>
      <c r="N102" s="100">
        <v>9.1619919901846156</v>
      </c>
      <c r="O102" s="100">
        <v>17766.934867366006</v>
      </c>
      <c r="P102" s="100">
        <v>14.840816244532231</v>
      </c>
      <c r="Q102" s="100">
        <v>28779.310861396902</v>
      </c>
      <c r="R102" s="100">
        <v>14</v>
      </c>
      <c r="S102" s="100">
        <v>27148.799999999996</v>
      </c>
      <c r="T102" s="100">
        <v>18.989116889152843</v>
      </c>
      <c r="U102" s="100">
        <v>36823.695471445193</v>
      </c>
      <c r="V102" s="100">
        <v>11.716993455335095</v>
      </c>
      <c r="W102" s="100">
        <v>22721.593708585813</v>
      </c>
      <c r="X102" s="100">
        <v>9.3813236663808741</v>
      </c>
      <c r="Y102" s="100">
        <v>18192.26285384579</v>
      </c>
      <c r="Z102" s="100">
        <v>10.626828164673771</v>
      </c>
      <c r="AA102" s="100">
        <v>20607.545176935375</v>
      </c>
      <c r="AB102" s="100">
        <v>8.4987366673542137</v>
      </c>
      <c r="AC102" s="100">
        <v>16480.750145333288</v>
      </c>
      <c r="AD102" s="100">
        <v>9.4267828062760888</v>
      </c>
      <c r="AE102" s="100">
        <v>18280.41721793059</v>
      </c>
      <c r="AF102" s="100">
        <v>9.5381505987098265</v>
      </c>
      <c r="AG102" s="100">
        <v>18496.381641018095</v>
      </c>
      <c r="AH102" s="100">
        <v>11.597929628796908</v>
      </c>
      <c r="AI102" s="100">
        <v>22490.705136162964</v>
      </c>
      <c r="AJ102" s="100">
        <v>8.2719694188883768</v>
      </c>
      <c r="AK102" s="100">
        <v>16041.003097108338</v>
      </c>
      <c r="AL102" s="100">
        <v>7.1893084465974564</v>
      </c>
      <c r="AM102" s="100">
        <v>13941.506939641786</v>
      </c>
      <c r="AN102" s="100">
        <v>5.66750006432828</v>
      </c>
      <c r="AO102" s="100">
        <v>10990.416124745399</v>
      </c>
      <c r="AP102" s="100">
        <v>4.6553568616656529</v>
      </c>
      <c r="AQ102" s="100">
        <v>9027.6680261420333</v>
      </c>
      <c r="AR102" s="100">
        <v>8.0042080502135384</v>
      </c>
      <c r="AS102" s="100">
        <v>15521.760250974092</v>
      </c>
      <c r="AT102" s="100">
        <v>9.2368312928556886</v>
      </c>
      <c r="AU102" s="100">
        <v>17912.063243105749</v>
      </c>
      <c r="AV102" s="100">
        <v>6.8090325592930361</v>
      </c>
      <c r="AW102" s="100">
        <v>13204.075938981054</v>
      </c>
      <c r="AX102" s="100">
        <v>6.9422190120643181</v>
      </c>
      <c r="AY102" s="100">
        <v>13462.351108195124</v>
      </c>
      <c r="AZ102" s="100">
        <v>4.9179077578364216</v>
      </c>
      <c r="BA102" s="100">
        <v>9536.8067239963875</v>
      </c>
      <c r="BB102" s="100">
        <v>5.1082556238249044</v>
      </c>
      <c r="BC102" s="100">
        <v>9905.9293057212544</v>
      </c>
      <c r="BD102" s="100">
        <v>4.8151285711894349</v>
      </c>
      <c r="BE102" s="100">
        <v>9337.4973252505515</v>
      </c>
      <c r="BF102" s="100">
        <v>3.9445891807027835</v>
      </c>
      <c r="BG102" s="100">
        <v>7649.3473392188371</v>
      </c>
      <c r="BH102" s="100">
        <v>13.375973620180979</v>
      </c>
      <c r="BI102" s="100">
        <v>25938.688044254952</v>
      </c>
      <c r="BJ102" s="100">
        <v>11.725371346444277</v>
      </c>
      <c r="BK102" s="100">
        <v>22737.840115024741</v>
      </c>
      <c r="BL102" s="100">
        <v>12.518033012230262</v>
      </c>
      <c r="BM102" s="100">
        <v>24274.969617316921</v>
      </c>
      <c r="BN102" s="100">
        <v>10.036779917490941</v>
      </c>
      <c r="BO102" s="100">
        <v>19463.32361599843</v>
      </c>
      <c r="BP102" s="100">
        <v>15.443152576449425</v>
      </c>
      <c r="BQ102" s="100">
        <v>29947.36147625072</v>
      </c>
      <c r="BR102" s="100">
        <v>20.120498984716196</v>
      </c>
      <c r="BS102" s="100">
        <v>39017.671631161647</v>
      </c>
      <c r="BT102" s="100">
        <v>18.406896155348946</v>
      </c>
      <c r="BU102" s="100">
        <v>35694.653024452673</v>
      </c>
      <c r="BV102" s="100">
        <v>16.567984869128288</v>
      </c>
      <c r="BW102" s="100">
        <v>32128.636258213573</v>
      </c>
      <c r="BX102" s="100">
        <v>16.646697891900079</v>
      </c>
      <c r="BY102" s="100">
        <v>32281.276551972631</v>
      </c>
      <c r="BZ102" s="100">
        <v>16.036173009131577</v>
      </c>
      <c r="CA102" s="100">
        <v>31097.346699307953</v>
      </c>
      <c r="CB102" s="100">
        <v>12.810739243962662</v>
      </c>
      <c r="CC102" s="100">
        <v>24842.585541892389</v>
      </c>
      <c r="CD102" s="100">
        <v>16.345487876555179</v>
      </c>
      <c r="CE102" s="100">
        <v>31697.170090215801</v>
      </c>
      <c r="CF102" s="100">
        <v>7.6370119196906883</v>
      </c>
      <c r="CG102" s="100">
        <v>14809.693514664181</v>
      </c>
      <c r="CH102" s="100">
        <v>12.348582123576762</v>
      </c>
      <c r="CI102" s="100">
        <v>23946.370454040054</v>
      </c>
      <c r="CJ102" s="100">
        <v>9.6429742872399355</v>
      </c>
      <c r="CK102" s="100">
        <v>18699.655737815679</v>
      </c>
      <c r="CL102" s="100">
        <v>11.660957904739398</v>
      </c>
      <c r="CM102" s="100">
        <v>22612.929568870637</v>
      </c>
      <c r="CN102" s="100">
        <v>15.710402591979086</v>
      </c>
      <c r="CO102" s="100">
        <v>30465.612706365842</v>
      </c>
      <c r="CP102" s="100">
        <v>21.077118383665454</v>
      </c>
      <c r="CQ102" s="100">
        <v>40872.747969604046</v>
      </c>
      <c r="CR102" s="100">
        <v>14.864595258505755</v>
      </c>
      <c r="CS102" s="100">
        <v>28825.423125294357</v>
      </c>
      <c r="CT102" s="100">
        <v>14.159116608345816</v>
      </c>
      <c r="CU102" s="100">
        <v>27457.358926904202</v>
      </c>
    </row>
    <row r="103" spans="2:99">
      <c r="C103" s="99" t="s">
        <v>269</v>
      </c>
      <c r="D103" s="100">
        <v>1.6093540660199108</v>
      </c>
      <c r="E103" s="100">
        <v>3263.7700458883792</v>
      </c>
      <c r="F103" s="100">
        <v>5.966086855414038</v>
      </c>
      <c r="G103" s="100">
        <v>12099.224142779669</v>
      </c>
      <c r="H103" s="100">
        <v>5.6736381389255408</v>
      </c>
      <c r="I103" s="100">
        <v>11506.138145740997</v>
      </c>
      <c r="J103" s="100">
        <v>3.2156415077288725</v>
      </c>
      <c r="K103" s="100">
        <v>6521.3209776741533</v>
      </c>
      <c r="L103" s="100">
        <v>10.04631948752237</v>
      </c>
      <c r="M103" s="100">
        <v>20373.935920695367</v>
      </c>
      <c r="N103" s="100">
        <v>9.1619919901846156</v>
      </c>
      <c r="O103" s="100">
        <v>18580.5197560944</v>
      </c>
      <c r="P103" s="100">
        <v>14.840816244532231</v>
      </c>
      <c r="Q103" s="100">
        <v>30097.175343911364</v>
      </c>
      <c r="R103" s="100">
        <v>14</v>
      </c>
      <c r="S103" s="100">
        <v>28392</v>
      </c>
      <c r="T103" s="100">
        <v>19.361452514430351</v>
      </c>
      <c r="U103" s="100">
        <v>39265.025699264748</v>
      </c>
      <c r="V103" s="100">
        <v>12.929096226576654</v>
      </c>
      <c r="W103" s="100">
        <v>26220.207147497455</v>
      </c>
      <c r="X103" s="100">
        <v>8.6864108022045112</v>
      </c>
      <c r="Y103" s="100">
        <v>17616.041106870747</v>
      </c>
      <c r="Z103" s="100">
        <v>9.4779818766009303</v>
      </c>
      <c r="AA103" s="100">
        <v>19221.347245746685</v>
      </c>
      <c r="AB103" s="100">
        <v>8.6560820383358941</v>
      </c>
      <c r="AC103" s="100">
        <v>17554.534373745195</v>
      </c>
      <c r="AD103" s="100">
        <v>9.4267828062760888</v>
      </c>
      <c r="AE103" s="100">
        <v>19117.515531127909</v>
      </c>
      <c r="AF103" s="100">
        <v>8.4578903449375122</v>
      </c>
      <c r="AG103" s="100">
        <v>17152.601619533274</v>
      </c>
      <c r="AH103" s="100">
        <v>12.257330812006703</v>
      </c>
      <c r="AI103" s="100">
        <v>24857.866886749594</v>
      </c>
      <c r="AJ103" s="100">
        <v>8.9613002037957408</v>
      </c>
      <c r="AK103" s="100">
        <v>18173.516813297763</v>
      </c>
      <c r="AL103" s="100">
        <v>7.4888629652056835</v>
      </c>
      <c r="AM103" s="100">
        <v>15187.414093437126</v>
      </c>
      <c r="AN103" s="100">
        <v>5.4098864250406313</v>
      </c>
      <c r="AO103" s="100">
        <v>10971.249669982401</v>
      </c>
      <c r="AP103" s="100">
        <v>4.6553568616656529</v>
      </c>
      <c r="AQ103" s="100">
        <v>9441.0637154579435</v>
      </c>
      <c r="AR103" s="100">
        <v>7.6039976477028626</v>
      </c>
      <c r="AS103" s="100">
        <v>15420.907229541406</v>
      </c>
      <c r="AT103" s="100">
        <v>8.3131481635701192</v>
      </c>
      <c r="AU103" s="100">
        <v>16859.064475720203</v>
      </c>
      <c r="AV103" s="100">
        <v>8.1708390711516419</v>
      </c>
      <c r="AW103" s="100">
        <v>16570.461636295531</v>
      </c>
      <c r="AX103" s="100">
        <v>6.9422190120643181</v>
      </c>
      <c r="AY103" s="100">
        <v>14078.820156466438</v>
      </c>
      <c r="AZ103" s="100">
        <v>5.1306967362334657</v>
      </c>
      <c r="BA103" s="100">
        <v>10405.052981081468</v>
      </c>
      <c r="BB103" s="100">
        <v>5.1082556238249044</v>
      </c>
      <c r="BC103" s="100">
        <v>10359.542405116907</v>
      </c>
      <c r="BD103" s="100">
        <v>5.1160741068887745</v>
      </c>
      <c r="BE103" s="100">
        <v>10375.398288770435</v>
      </c>
      <c r="BF103" s="100">
        <v>4.2263455507529821</v>
      </c>
      <c r="BG103" s="100">
        <v>8571.0287769270471</v>
      </c>
      <c r="BH103" s="100">
        <v>13.004418797398174</v>
      </c>
      <c r="BI103" s="100">
        <v>26372.961321123497</v>
      </c>
      <c r="BJ103" s="100">
        <v>11.358953491867894</v>
      </c>
      <c r="BK103" s="100">
        <v>23035.957681508087</v>
      </c>
      <c r="BL103" s="100">
        <v>12.518033012230262</v>
      </c>
      <c r="BM103" s="100">
        <v>25386.570948802972</v>
      </c>
      <c r="BN103" s="100">
        <v>10.705898578657004</v>
      </c>
      <c r="BO103" s="100">
        <v>21711.562317516404</v>
      </c>
      <c r="BP103" s="100">
        <v>15.443152576449425</v>
      </c>
      <c r="BQ103" s="100">
        <v>31318.713425039434</v>
      </c>
      <c r="BR103" s="100">
        <v>19.245694681032884</v>
      </c>
      <c r="BS103" s="100">
        <v>39030.268813134688</v>
      </c>
      <c r="BT103" s="100">
        <v>17.988557606363745</v>
      </c>
      <c r="BU103" s="100">
        <v>36480.794825705678</v>
      </c>
      <c r="BV103" s="100">
        <v>15.463452544519736</v>
      </c>
      <c r="BW103" s="100">
        <v>31359.881760286025</v>
      </c>
      <c r="BX103" s="100">
        <v>17.879786624633418</v>
      </c>
      <c r="BY103" s="100">
        <v>36260.207274756569</v>
      </c>
      <c r="BZ103" s="100">
        <v>13.74529115068421</v>
      </c>
      <c r="CA103" s="100">
        <v>27875.450453587579</v>
      </c>
      <c r="CB103" s="100">
        <v>13.564312140666349</v>
      </c>
      <c r="CC103" s="100">
        <v>27508.425021271356</v>
      </c>
      <c r="CD103" s="100">
        <v>16.345487876555179</v>
      </c>
      <c r="CE103" s="100">
        <v>33148.649413653904</v>
      </c>
      <c r="CF103" s="100">
        <v>7.5922299221616161</v>
      </c>
      <c r="CG103" s="100">
        <v>15397.042282143757</v>
      </c>
      <c r="CH103" s="100">
        <v>11.497652155886867</v>
      </c>
      <c r="CI103" s="100">
        <v>23317.238572138565</v>
      </c>
      <c r="CJ103" s="100">
        <v>10.19095705445052</v>
      </c>
      <c r="CK103" s="100">
        <v>20667.260906425654</v>
      </c>
      <c r="CL103" s="100">
        <v>12.733601919372493</v>
      </c>
      <c r="CM103" s="100">
        <v>25823.744692487417</v>
      </c>
      <c r="CN103" s="100">
        <v>14.861191641061298</v>
      </c>
      <c r="CO103" s="100">
        <v>30138.496648072312</v>
      </c>
      <c r="CP103" s="100">
        <v>20.296484369455623</v>
      </c>
      <c r="CQ103" s="100">
        <v>41161.270301256001</v>
      </c>
      <c r="CR103" s="100">
        <v>14.864595258505755</v>
      </c>
      <c r="CS103" s="100">
        <v>30145.399184249673</v>
      </c>
      <c r="CT103" s="100">
        <v>15.762035469667982</v>
      </c>
      <c r="CU103" s="100">
        <v>31965.407932486669</v>
      </c>
    </row>
    <row r="104" spans="2:99">
      <c r="C104" s="99" t="s">
        <v>270</v>
      </c>
      <c r="D104" s="100">
        <v>1.7331505326368268</v>
      </c>
      <c r="E104" s="100">
        <v>3591.7811638365602</v>
      </c>
      <c r="F104" s="100">
        <v>6.338967283877416</v>
      </c>
      <c r="G104" s="100">
        <v>13136.875799107558</v>
      </c>
      <c r="H104" s="100">
        <v>5.9731308380237769</v>
      </c>
      <c r="I104" s="100">
        <v>12378.716348720476</v>
      </c>
      <c r="J104" s="100">
        <v>3.6175966961949819</v>
      </c>
      <c r="K104" s="100">
        <v>7497.1073931944811</v>
      </c>
      <c r="L104" s="100">
        <v>9.2091261968955056</v>
      </c>
      <c r="M104" s="100">
        <v>19084.993130446248</v>
      </c>
      <c r="N104" s="100">
        <v>9.1619919901846156</v>
      </c>
      <c r="O104" s="100">
        <v>18987.312200458597</v>
      </c>
      <c r="P104" s="100">
        <v>14.134110709078316</v>
      </c>
      <c r="Q104" s="100">
        <v>29291.531033493902</v>
      </c>
      <c r="R104" s="100">
        <v>14</v>
      </c>
      <c r="S104" s="100">
        <v>29013.600000000002</v>
      </c>
      <c r="T104" s="100">
        <v>18.244445638597828</v>
      </c>
      <c r="U104" s="100">
        <v>37809.789141430141</v>
      </c>
      <c r="V104" s="100">
        <v>11.716993455335095</v>
      </c>
      <c r="W104" s="100">
        <v>24282.29723683645</v>
      </c>
      <c r="X104" s="100">
        <v>10.614072426244705</v>
      </c>
      <c r="Y104" s="100">
        <v>21996.60369614953</v>
      </c>
      <c r="Z104" s="100">
        <v>9.4779818766009303</v>
      </c>
      <c r="AA104" s="100">
        <v>19642.169641067769</v>
      </c>
      <c r="AB104" s="100">
        <v>9.6077462644795482</v>
      </c>
      <c r="AC104" s="100">
        <v>19911.093358507416</v>
      </c>
      <c r="AD104" s="100">
        <v>9.8552729338340939</v>
      </c>
      <c r="AE104" s="100">
        <v>20424.067628077777</v>
      </c>
      <c r="AF104" s="100">
        <v>8.8099818659214737</v>
      </c>
      <c r="AG104" s="100">
        <v>18257.806418935663</v>
      </c>
      <c r="AH104" s="100">
        <v>10.718728051183847</v>
      </c>
      <c r="AI104" s="100">
        <v>22213.492013273404</v>
      </c>
      <c r="AJ104" s="100">
        <v>8.2719694188883768</v>
      </c>
      <c r="AK104" s="100">
        <v>17142.829423704272</v>
      </c>
      <c r="AL104" s="100">
        <v>7.1893084465974564</v>
      </c>
      <c r="AM104" s="100">
        <v>14899.122824728569</v>
      </c>
      <c r="AN104" s="100">
        <v>5.1522727857529818</v>
      </c>
      <c r="AO104" s="100">
        <v>10677.57012119448</v>
      </c>
      <c r="AP104" s="100">
        <v>4.6553568616656529</v>
      </c>
      <c r="AQ104" s="100">
        <v>9647.7615601158996</v>
      </c>
      <c r="AR104" s="100">
        <v>8.4044184527242152</v>
      </c>
      <c r="AS104" s="100">
        <v>17417.316801425663</v>
      </c>
      <c r="AT104" s="100">
        <v>8.774989728212903</v>
      </c>
      <c r="AU104" s="100">
        <v>18185.288712748421</v>
      </c>
      <c r="AV104" s="100">
        <v>7.2629680632459053</v>
      </c>
      <c r="AW104" s="100">
        <v>15051.775014270816</v>
      </c>
      <c r="AX104" s="100">
        <v>6.0165898104557423</v>
      </c>
      <c r="AY104" s="100">
        <v>12468.78072318848</v>
      </c>
      <c r="AZ104" s="100">
        <v>4.8929030188320617</v>
      </c>
      <c r="BA104" s="100">
        <v>10140.052216227565</v>
      </c>
      <c r="BB104" s="100">
        <v>5.1082556238249044</v>
      </c>
      <c r="BC104" s="100">
        <v>10586.348954814732</v>
      </c>
      <c r="BD104" s="100">
        <v>4.8151285711894349</v>
      </c>
      <c r="BE104" s="100">
        <v>9978.8724509329859</v>
      </c>
      <c r="BF104" s="100">
        <v>3.9445891807027835</v>
      </c>
      <c r="BG104" s="100">
        <v>8174.7666180884489</v>
      </c>
      <c r="BH104" s="100">
        <v>13.375973620180979</v>
      </c>
      <c r="BI104" s="100">
        <v>27720.367730463062</v>
      </c>
      <c r="BJ104" s="100">
        <v>10.992535637291509</v>
      </c>
      <c r="BK104" s="100">
        <v>22780.930854722923</v>
      </c>
      <c r="BL104" s="100">
        <v>13.371535263064143</v>
      </c>
      <c r="BM104" s="100">
        <v>27711.169679174131</v>
      </c>
      <c r="BN104" s="100">
        <v>10.036779917490941</v>
      </c>
      <c r="BO104" s="100">
        <v>20800.222701008228</v>
      </c>
      <c r="BP104" s="100">
        <v>17.783024178941766</v>
      </c>
      <c r="BQ104" s="100">
        <v>36853.539308438914</v>
      </c>
      <c r="BR104" s="100">
        <v>17.496086073666255</v>
      </c>
      <c r="BS104" s="100">
        <v>36258.88877906595</v>
      </c>
      <c r="BT104" s="100">
        <v>16.315203410422932</v>
      </c>
      <c r="BU104" s="100">
        <v>33811.627547760487</v>
      </c>
      <c r="BV104" s="100">
        <v>14.91118638221546</v>
      </c>
      <c r="BW104" s="100">
        <v>30901.942658503322</v>
      </c>
      <c r="BX104" s="100">
        <v>17.26324225826675</v>
      </c>
      <c r="BY104" s="100">
        <v>35776.343256032014</v>
      </c>
      <c r="BZ104" s="100">
        <v>14.318011615296053</v>
      </c>
      <c r="CA104" s="100">
        <v>29672.647271539539</v>
      </c>
      <c r="CB104" s="100">
        <v>14.317885037370035</v>
      </c>
      <c r="CC104" s="100">
        <v>29672.38495144566</v>
      </c>
      <c r="CD104" s="100">
        <v>16.974160487191917</v>
      </c>
      <c r="CE104" s="100">
        <v>35177.250193656531</v>
      </c>
      <c r="CF104" s="100">
        <v>7.1582992372872365</v>
      </c>
      <c r="CG104" s="100">
        <v>14834.859339354069</v>
      </c>
      <c r="CH104" s="100">
        <v>10.646722188196971</v>
      </c>
      <c r="CI104" s="100">
        <v>22064.267062819403</v>
      </c>
      <c r="CJ104" s="100">
        <v>11.286922588871686</v>
      </c>
      <c r="CK104" s="100">
        <v>23391.018373177685</v>
      </c>
      <c r="CL104" s="100">
        <v>12.733601919372493</v>
      </c>
      <c r="CM104" s="100">
        <v>26389.116617707554</v>
      </c>
      <c r="CN104" s="100">
        <v>16.13500806743798</v>
      </c>
      <c r="CO104" s="100">
        <v>33438.190718958467</v>
      </c>
      <c r="CP104" s="100">
        <v>19.515850355245792</v>
      </c>
      <c r="CQ104" s="100">
        <v>40444.648276211381</v>
      </c>
      <c r="CR104" s="100">
        <v>13.972719542995408</v>
      </c>
      <c r="CS104" s="100">
        <v>28957.063980903684</v>
      </c>
      <c r="CT104" s="100">
        <v>14.960576039006899</v>
      </c>
      <c r="CU104" s="100">
        <v>31004.297783237897</v>
      </c>
    </row>
    <row r="105" spans="2:99">
      <c r="C105" s="99" t="s">
        <v>271</v>
      </c>
      <c r="D105" s="100">
        <v>1.6093540660199108</v>
      </c>
      <c r="E105" s="100">
        <v>3215.4894239077817</v>
      </c>
      <c r="F105" s="100">
        <v>5.966086855414038</v>
      </c>
      <c r="G105" s="100">
        <v>11920.241537117248</v>
      </c>
      <c r="H105" s="100">
        <v>5.6434189480775769</v>
      </c>
      <c r="I105" s="100">
        <v>11275.551058259</v>
      </c>
      <c r="J105" s="100">
        <v>3.6175966961949819</v>
      </c>
      <c r="K105" s="100">
        <v>7227.9581989975741</v>
      </c>
      <c r="L105" s="100">
        <v>10.04631948752237</v>
      </c>
      <c r="M105" s="100">
        <v>20072.546336069696</v>
      </c>
      <c r="N105" s="100">
        <v>9.1619919901846156</v>
      </c>
      <c r="O105" s="100">
        <v>18305.659996388862</v>
      </c>
      <c r="P105" s="100">
        <v>14.134110709078316</v>
      </c>
      <c r="Q105" s="100">
        <v>28239.953196738476</v>
      </c>
      <c r="R105" s="100">
        <v>14</v>
      </c>
      <c r="S105" s="100">
        <v>27972</v>
      </c>
      <c r="T105" s="100">
        <v>20.106123764985362</v>
      </c>
      <c r="U105" s="100">
        <v>40172.035282440753</v>
      </c>
      <c r="V105" s="100">
        <v>11.716993455335095</v>
      </c>
      <c r="W105" s="100">
        <v>23410.552923759518</v>
      </c>
      <c r="X105" s="100">
        <v>9.3813236663808741</v>
      </c>
      <c r="Y105" s="100">
        <v>18743.884685428988</v>
      </c>
      <c r="Z105" s="100">
        <v>9.9641059492034891</v>
      </c>
      <c r="AA105" s="100">
        <v>19908.28368650857</v>
      </c>
      <c r="AB105" s="100">
        <v>8.7982434088104036</v>
      </c>
      <c r="AC105" s="100">
        <v>17578.890330803188</v>
      </c>
      <c r="AD105" s="100">
        <v>9.2125377424970889</v>
      </c>
      <c r="AE105" s="100">
        <v>18406.650409509184</v>
      </c>
      <c r="AF105" s="100">
        <v>9.170068617178913</v>
      </c>
      <c r="AG105" s="100">
        <v>18321.797097123468</v>
      </c>
      <c r="AH105" s="100">
        <v>11.597929628796908</v>
      </c>
      <c r="AI105" s="100">
        <v>23172.663398336223</v>
      </c>
      <c r="AJ105" s="100">
        <v>9.6506309887031083</v>
      </c>
      <c r="AK105" s="100">
        <v>19281.96071542881</v>
      </c>
      <c r="AL105" s="100">
        <v>7.1893084465974564</v>
      </c>
      <c r="AM105" s="100">
        <v>14364.238276301718</v>
      </c>
      <c r="AN105" s="100">
        <v>5.4098864250406313</v>
      </c>
      <c r="AO105" s="100">
        <v>10808.953077231181</v>
      </c>
      <c r="AP105" s="100">
        <v>4.6553568616656529</v>
      </c>
      <c r="AQ105" s="100">
        <v>9301.403009607975</v>
      </c>
      <c r="AR105" s="100">
        <v>7.2037872451921849</v>
      </c>
      <c r="AS105" s="100">
        <v>14393.166915893986</v>
      </c>
      <c r="AT105" s="100">
        <v>8.3131481635701192</v>
      </c>
      <c r="AU105" s="100">
        <v>16609.670030813097</v>
      </c>
      <c r="AV105" s="100">
        <v>8.1708390711516419</v>
      </c>
      <c r="AW105" s="100">
        <v>16325.336464160981</v>
      </c>
      <c r="AX105" s="100">
        <v>6.9422190120643181</v>
      </c>
      <c r="AY105" s="100">
        <v>13870.553586104508</v>
      </c>
      <c r="AZ105" s="100">
        <v>5.3559880841326892</v>
      </c>
      <c r="BA105" s="100">
        <v>10701.264192097113</v>
      </c>
      <c r="BB105" s="100">
        <v>4.7153128835306815</v>
      </c>
      <c r="BC105" s="100">
        <v>9421.1951412943017</v>
      </c>
      <c r="BD105" s="100">
        <v>5.1160741068887745</v>
      </c>
      <c r="BE105" s="100">
        <v>10221.916065563772</v>
      </c>
      <c r="BF105" s="100">
        <v>3.9445891807027835</v>
      </c>
      <c r="BG105" s="100">
        <v>7881.2891830441613</v>
      </c>
      <c r="BH105" s="100">
        <v>14.119083265746587</v>
      </c>
      <c r="BI105" s="100">
        <v>28209.928364961681</v>
      </c>
      <c r="BJ105" s="100">
        <v>12.458207055597043</v>
      </c>
      <c r="BK105" s="100">
        <v>24891.497697082894</v>
      </c>
      <c r="BL105" s="100">
        <v>11.664530761396382</v>
      </c>
      <c r="BM105" s="100">
        <v>23305.73246126997</v>
      </c>
      <c r="BN105" s="100">
        <v>11.375017239823068</v>
      </c>
      <c r="BO105" s="100">
        <v>22727.28444516649</v>
      </c>
      <c r="BP105" s="100">
        <v>17.783024178941766</v>
      </c>
      <c r="BQ105" s="100">
        <v>35530.482309525651</v>
      </c>
      <c r="BR105" s="100">
        <v>17.933488225507912</v>
      </c>
      <c r="BS105" s="100">
        <v>35831.109474564808</v>
      </c>
      <c r="BT105" s="100">
        <v>17.151880508393337</v>
      </c>
      <c r="BU105" s="100">
        <v>34269.457255769885</v>
      </c>
      <c r="BV105" s="100">
        <v>14.91118638221546</v>
      </c>
      <c r="BW105" s="100">
        <v>29792.550391666489</v>
      </c>
      <c r="BX105" s="100">
        <v>15.413609159166739</v>
      </c>
      <c r="BY105" s="100">
        <v>30796.391100015146</v>
      </c>
      <c r="BZ105" s="100">
        <v>16.036173009131577</v>
      </c>
      <c r="CA105" s="100">
        <v>32040.27367224489</v>
      </c>
      <c r="CB105" s="100">
        <v>13.564312140666349</v>
      </c>
      <c r="CC105" s="100">
        <v>27101.495657051364</v>
      </c>
      <c r="CD105" s="100">
        <v>16.345487876555179</v>
      </c>
      <c r="CE105" s="100">
        <v>32658.284777357247</v>
      </c>
      <c r="CF105" s="100">
        <v>7.6370119196906883</v>
      </c>
      <c r="CG105" s="100">
        <v>15258.749815541994</v>
      </c>
      <c r="CH105" s="100">
        <v>10.25154998057185</v>
      </c>
      <c r="CI105" s="100">
        <v>20482.596861182556</v>
      </c>
      <c r="CJ105" s="100">
        <v>10.19095705445052</v>
      </c>
      <c r="CK105" s="100">
        <v>20361.532194792137</v>
      </c>
      <c r="CL105" s="100">
        <v>11.098089514016724</v>
      </c>
      <c r="CM105" s="100">
        <v>22173.982849005413</v>
      </c>
      <c r="CN105" s="100">
        <v>16.98421901835577</v>
      </c>
      <c r="CO105" s="100">
        <v>33934.469598674827</v>
      </c>
      <c r="CP105" s="100">
        <v>19.515850355245792</v>
      </c>
      <c r="CQ105" s="100">
        <v>38992.669009781093</v>
      </c>
      <c r="CR105" s="100">
        <v>15.459179068845984</v>
      </c>
      <c r="CS105" s="100">
        <v>30887.439779554275</v>
      </c>
      <c r="CT105" s="100">
        <v>15.227729182560594</v>
      </c>
      <c r="CU105" s="100">
        <v>30425.002906756068</v>
      </c>
    </row>
    <row r="107" spans="2:99">
      <c r="B107" s="104" t="s">
        <v>276</v>
      </c>
    </row>
    <row r="108" spans="2:99">
      <c r="C108" s="99" t="s">
        <v>277</v>
      </c>
      <c r="D108" s="99" t="s">
        <v>92</v>
      </c>
      <c r="E108" s="99" t="s">
        <v>93</v>
      </c>
      <c r="F108" s="99" t="s">
        <v>94</v>
      </c>
      <c r="G108" s="99" t="s">
        <v>95</v>
      </c>
      <c r="H108" s="99" t="s">
        <v>96</v>
      </c>
      <c r="I108" s="99" t="s">
        <v>97</v>
      </c>
      <c r="J108" s="99" t="s">
        <v>98</v>
      </c>
      <c r="K108" s="99" t="s">
        <v>99</v>
      </c>
      <c r="L108" s="99" t="s">
        <v>100</v>
      </c>
      <c r="M108" s="99" t="s">
        <v>101</v>
      </c>
      <c r="N108" s="99" t="s">
        <v>102</v>
      </c>
      <c r="O108" s="99" t="s">
        <v>103</v>
      </c>
    </row>
    <row r="109" spans="2:99">
      <c r="C109" s="99" t="s">
        <v>126</v>
      </c>
      <c r="D109" s="100">
        <f>SUM(D$6:D$19)+SUM(F$6:F$19)+SUM(H$6:H$19)+SUM(J$6:J$19)</f>
        <v>411</v>
      </c>
      <c r="E109" s="100">
        <f>SUM(L$6:L$19)+SUM(N$6:N$19)+SUM(P$6:P$19)+SUM(R$6:R$19)</f>
        <v>2078</v>
      </c>
      <c r="F109" s="100">
        <f>SUM(T$6:T$19)+SUM(V$6:V$19)+SUM(X$6:X$19)+SUM(Z$6:Z$19)</f>
        <v>4851</v>
      </c>
      <c r="G109" s="100">
        <f>SUM(AB$6:AB$19)+SUM(AD$6:AD$19)+SUM(AF$6:AF$19)+SUM(AH$6:AH$19)</f>
        <v>514</v>
      </c>
      <c r="H109" s="100">
        <f>SUM(AJ$6:AJ$19)+SUM(AL$6:AL$19)+SUM(AN$6:AN$19)+SUM(AP$6:AP$19)</f>
        <v>529</v>
      </c>
      <c r="I109" s="100">
        <f>SUM(AR$6:AR$19)+SUM(AT$6:AT$19)+SUM(AV$6:AV$19)+SUM(AX$6:AX$19)</f>
        <v>2235</v>
      </c>
      <c r="J109" s="100">
        <f>SUM(AZ$6:AZ$19)+SUM(BB$6:BB$19)+SUM(BD$6:BD$19)+SUM(BF$6:BF$19)</f>
        <v>1491</v>
      </c>
      <c r="K109" s="100">
        <f>SUM(BH$6:BH$19)+SUM(BJ$6:BJ$19)+SUM(BL$6:BL$19)+SUM(BN$6:BN$19)</f>
        <v>2876</v>
      </c>
      <c r="L109" s="100">
        <f>SUM(BP$6:BP$19)+SUM(BR$6:BR$19)+SUM(BT$6:BT$19)+SUM(BV$6:BV$19)</f>
        <v>5301</v>
      </c>
      <c r="M109" s="100">
        <f>SUM(BX$6:BX$19)+SUM(BZ$6:BZ$19)+SUM(CB$6:CB$19)+SUM(CD$6:CD$19)</f>
        <v>674</v>
      </c>
      <c r="N109" s="100">
        <f>SUM(CF$6:CF$19)+SUM(CH$6:CH$19)+SUM(CJ$6:CJ$19)+SUM(CL$6:CL$19)</f>
        <v>1644</v>
      </c>
      <c r="O109" s="100">
        <f>SUM(CN$6:CN$19)+SUM(CP$6:CP$19)+SUM(CR$6:CR$19)+SUM(CT$6:CT$19)</f>
        <v>1126</v>
      </c>
    </row>
    <row r="110" spans="2:99">
      <c r="C110" s="99" t="s">
        <v>127</v>
      </c>
      <c r="D110" s="100">
        <f>SUM(D$20:D$36)+SUM(F$20:F$36)+SUM(H$20:H$36)+SUM(J$20:J$36)</f>
        <v>879</v>
      </c>
      <c r="E110" s="100">
        <f>SUM(L$20:L$36)+SUM(N$20:N$36)+SUM(P$20:P$36)+SUM(R$20:R$36)</f>
        <v>917</v>
      </c>
      <c r="F110" s="100">
        <f>SUM(T$20:T$36)+SUM(V$20:V$36)+SUM(X$20:X$36)+SUM(Z$20:Z$36)</f>
        <v>1277</v>
      </c>
      <c r="G110" s="100">
        <f>SUM(AB$20:AB$36)+SUM(AD$20:AD$36)+SUM(AF$20:AF$36)+SUM(AH$20:AH$36)</f>
        <v>1433</v>
      </c>
      <c r="H110" s="100">
        <f>SUM(AJ$20:AJ$36)+SUM(AL$20:AL$36)+SUM(AN$20:AN$36)+SUM(AP$20:AP$36)</f>
        <v>1003</v>
      </c>
      <c r="I110" s="100">
        <f>SUM(AR$20:AR$36)+SUM(AT$20:AT$36)+SUM(AV$20:AV$36)+SUM(AX$20:AX$36)</f>
        <v>1744</v>
      </c>
      <c r="J110" s="100">
        <f>SUM(AZ$20:AZ$36)+SUM(BB$20:BB$36)+SUM(BD$20:BD$36)+SUM(BF$20:BF$36)</f>
        <v>977</v>
      </c>
      <c r="K110" s="100">
        <f>SUM(BH$20:BH$36)+SUM(BJ$20:BJ$36)+SUM(BL$20:BL$36)+SUM(BN$20:BN$36)</f>
        <v>925</v>
      </c>
      <c r="L110" s="100">
        <f>SUM(BP$20:BP$36)+SUM(BR$20:BR$36)+SUM(BT$20:BT$36)+SUM(BV$20:BV$36)</f>
        <v>2336</v>
      </c>
      <c r="M110" s="100">
        <f>SUM(BX$20:BX$36)+SUM(BZ$20:BZ$36)+SUM(CB$20:CB$36)+SUM(CD$20:CD$36)</f>
        <v>3883</v>
      </c>
      <c r="N110" s="100">
        <f>SUM(CF$20:CF$36)+SUM(CH$20:CH$36)+SUM(CJ$20:CJ$36)+SUM(CL$20:CL$36)</f>
        <v>8970</v>
      </c>
      <c r="O110" s="100">
        <f>SUM(CN$20:CN$36)+SUM(CP$20:CP$36)+SUM(CR$20:CR$36)+SUM(CT$20:CT$36)</f>
        <v>3580</v>
      </c>
    </row>
    <row r="111" spans="2:99">
      <c r="C111" s="99" t="s">
        <v>128</v>
      </c>
      <c r="D111" s="100">
        <f>SUM(D$37:D$48)+SUM(F$37:F$48)+SUM(H$37:H$48)+SUM(J$37:J$48)</f>
        <v>2030</v>
      </c>
      <c r="E111" s="100">
        <f>SUM(L$37:L$48)+SUM(N$37:N$48)+SUM(P$37:P$48)+SUM(R$37:R$48)</f>
        <v>1593</v>
      </c>
      <c r="F111" s="100">
        <f>SUM(T$37:T$48)+SUM(V$37:V$48)+SUM(X$37:X$48)+SUM(Z$37:Z$48)</f>
        <v>441</v>
      </c>
      <c r="G111" s="100">
        <f>SUM(AB$37:AB$48)+SUM(AD$37:AD$48)+SUM(AF$37:AF$48)+SUM(AH$37:AH$48)</f>
        <v>725</v>
      </c>
      <c r="H111" s="100">
        <f>SUM(AJ$37:AJ$48)+SUM(AL$37:AL$48)+SUM(AN$37:AN$48)+SUM(AP$37:AP$48)</f>
        <v>526</v>
      </c>
      <c r="I111" s="100">
        <f>SUM(AR$37:AR$48)+SUM(AT$37:AT$48)+SUM(AV$37:AV$48)+SUM(AX$37:AX$48)</f>
        <v>929</v>
      </c>
      <c r="J111" s="100">
        <f>SUM(AZ$37:AZ$48)+SUM(BB$37:BB$48)+SUM(BD$37:BD$48)+SUM(BF$37:BF$48)</f>
        <v>847</v>
      </c>
      <c r="K111" s="100">
        <f>SUM(BH$37:BH$48)+SUM(BJ$37:BJ$48)+SUM(BL$37:BL$48)+SUM(BN$37:BN$48)</f>
        <v>409</v>
      </c>
      <c r="L111" s="100">
        <f>SUM(BP$37:BP$48)+SUM(BR$37:BR$48)+SUM(BT$37:BT$48)+SUM(BV$37:BV$48)</f>
        <v>2301</v>
      </c>
      <c r="M111" s="100">
        <f>SUM(BX$37:BX$48)+SUM(BZ$37:BZ$48)+SUM(CB$37:CB$48)+SUM(CD$37:CD$48)</f>
        <v>851</v>
      </c>
      <c r="N111" s="100">
        <f>SUM(CF$37:CF$48)+SUM(CH$37:CH$48)+SUM(CJ$37:CJ$48)+SUM(CL$37:CL$48)</f>
        <v>331</v>
      </c>
      <c r="O111" s="100">
        <f>SUM(CN$37:CN$48)+SUM(CP$37:CP$48)+SUM(CR$37:CR$48)+SUM(CT$37:CT$48)</f>
        <v>1160</v>
      </c>
    </row>
    <row r="112" spans="2:99">
      <c r="C112" s="99" t="s">
        <v>129</v>
      </c>
      <c r="D112" s="100">
        <f>SUM(D$49:D$70)+SUM(F$49:F$70)+SUM(H$49:H$70)+SUM(J$49:J$70)</f>
        <v>1228.2211312681416</v>
      </c>
      <c r="E112" s="100">
        <f>SUM(L$49:L$70)+SUM(N$49:N$70)+SUM(P$49:P$70)+SUM(R$49:R$70)</f>
        <v>2272.8676120475543</v>
      </c>
      <c r="F112" s="100">
        <f>SUM(T$49:T$70)+SUM(V$49:V$70)+SUM(X$49:X$70)+SUM(Z$49:Z$70)</f>
        <v>503.15532573435576</v>
      </c>
      <c r="G112" s="100">
        <f>SUM(AB$49:AB$70)+SUM(AD$49:AD$70)+SUM(AF$49:AF$70)+SUM(AH$49:AH$70)</f>
        <v>3970.310329216084</v>
      </c>
      <c r="H112" s="100">
        <f>SUM(AJ$49:AJ$70)+SUM(AL$49:AL$70)+SUM(AN$49:AN$70)+SUM(AP$49:AP$70)</f>
        <v>3100.4415841640139</v>
      </c>
      <c r="I112" s="100">
        <f>SUM(AR$49:AR$70)+SUM(AT$49:AT$70)+SUM(AV$49:AV$70)+SUM(AX$49:AX$70)</f>
        <v>575.72809015458074</v>
      </c>
      <c r="J112" s="100">
        <f>SUM(AZ$49:AZ$70)+SUM(BB$49:BB$70)+SUM(BD$49:BD$70)+SUM(BF$49:BF$70)</f>
        <v>2066.3439831726268</v>
      </c>
      <c r="K112" s="100">
        <f>SUM(BH$49:BH$70)+SUM(BJ$49:BJ$70)+SUM(BL$49:BL$70)+SUM(BN$49:BN$70)</f>
        <v>926.31130913273205</v>
      </c>
      <c r="L112" s="100">
        <f>SUM(BP$49:BP$70)+SUM(BR$49:BR$70)+SUM(BT$49:BT$70)+SUM(BV$49:BV$70)</f>
        <v>473.2132550214904</v>
      </c>
      <c r="M112" s="100">
        <f>SUM(BX$49:BX$70)+SUM(BZ$49:BZ$70)+SUM(CB$49:CB$70)+SUM(CD$49:CD$70)</f>
        <v>1313.522641153425</v>
      </c>
      <c r="N112" s="100">
        <f>SUM(CF$49:CF$70)+SUM(CH$49:CH$70)+SUM(CJ$49:CJ$70)+SUM(CL$49:CL$70)</f>
        <v>4368.4825198087819</v>
      </c>
      <c r="O112" s="100">
        <f>SUM(CN$49:CN$70)+SUM(CP$49:CP$70)+SUM(CR$49:CR$70)+SUM(CT$49:CT$70)</f>
        <v>631.89078095885225</v>
      </c>
    </row>
    <row r="113" spans="2:15">
      <c r="C113" s="99" t="s">
        <v>130</v>
      </c>
      <c r="D113" s="100">
        <f>SUM(D$71:D$86)+SUM(F$71:F$86)+SUM(H$71:H$86)+SUM(J$71:J$86)</f>
        <v>510.66798410060971</v>
      </c>
      <c r="E113" s="100">
        <f>SUM(L$71:L$86)+SUM(N$71:N$86)+SUM(P$71:P$86)+SUM(R$71:R$86)</f>
        <v>284.74271714361885</v>
      </c>
      <c r="F113" s="100">
        <f>SUM(T$71:T$86)+SUM(V$71:V$86)+SUM(X$71:X$86)+SUM(Z$71:Z$86)</f>
        <v>152.45692418962102</v>
      </c>
      <c r="G113" s="100">
        <f>SUM(AB$71:AB$86)+SUM(AD$71:AD$86)+SUM(AF$71:AF$86)+SUM(AH$71:AH$86)</f>
        <v>446.07325522066844</v>
      </c>
      <c r="H113" s="100">
        <f>SUM(AJ$71:AJ$86)+SUM(AL$71:AL$86)+SUM(AN$71:AN$86)+SUM(AP$71:AP$86)</f>
        <v>550.40090424456184</v>
      </c>
      <c r="I113" s="100">
        <f>SUM(AR$71:AR$86)+SUM(AT$71:AT$86)+SUM(AV$71:AV$86)+SUM(AX$71:AX$86)</f>
        <v>353.61502979710713</v>
      </c>
      <c r="J113" s="100">
        <f>SUM(AZ$71:AZ$86)+SUM(BB$71:BB$86)+SUM(BD$71:BD$86)+SUM(BF$71:BF$86)</f>
        <v>650.06160231082083</v>
      </c>
      <c r="K113" s="100">
        <f>SUM(BH$71:BH$86)+SUM(BJ$71:BJ$86)+SUM(BL$71:BL$86)+SUM(BN$71:BN$86)</f>
        <v>260.66422590183925</v>
      </c>
      <c r="L113" s="100">
        <f>SUM(BP$71:BP$86)+SUM(BR$71:BR$86)+SUM(BT$71:BT$86)+SUM(BV$71:BV$86)</f>
        <v>152.47313996339136</v>
      </c>
      <c r="M113" s="100">
        <f>SUM(BX$71:BX$86)+SUM(BZ$71:BZ$86)+SUM(CB$71:CB$86)+SUM(CD$71:CD$86)</f>
        <v>223.33990400830547</v>
      </c>
      <c r="N113" s="100">
        <f>SUM(CF$71:CF$86)+SUM(CH$71:CH$86)+SUM(CJ$71:CJ$86)+SUM(CL$71:CL$86)</f>
        <v>244.95761860371363</v>
      </c>
      <c r="O113" s="100">
        <f>SUM(CN$71:CN$86)+SUM(CP$71:CP$86)+SUM(CR$71:CR$86)+SUM(CT$71:CT$86)</f>
        <v>368.71819966516841</v>
      </c>
    </row>
    <row r="114" spans="2:15">
      <c r="C114" s="99" t="s">
        <v>131</v>
      </c>
      <c r="D114" s="100">
        <f>SUM(D$87:D$94)+SUM(F$87:F$94)+SUM(H$87:H$94)+SUM(J$87:J$94)</f>
        <v>109.56355852822466</v>
      </c>
      <c r="E114" s="100">
        <f>SUM(L$87:L$94)+SUM(N$87:N$94)+SUM(P$87:P$94)+SUM(R$87:R$94)</f>
        <v>136.67389457374765</v>
      </c>
      <c r="F114" s="100">
        <f>SUM(T$87:T$94)+SUM(V$87:V$94)+SUM(X$87:X$94)+SUM(Z$87:Z$94)</f>
        <v>498.60776486020256</v>
      </c>
      <c r="G114" s="100">
        <f>SUM(AB$87:AB$94)+SUM(AD$87:AD$94)+SUM(AF$87:AF$94)+SUM(AH$87:AH$94)</f>
        <v>141.18927172979329</v>
      </c>
      <c r="H114" s="100">
        <f>SUM(AJ$87:AJ$94)+SUM(AL$87:AL$94)+SUM(AN$87:AN$94)+SUM(AP$87:AP$94)</f>
        <v>150.57965989581825</v>
      </c>
      <c r="I114" s="100">
        <f>SUM(AR$87:AR$94)+SUM(AT$87:AT$94)+SUM(AV$87:AV$94)+SUM(AX$87:AX$94)</f>
        <v>323.96454249972709</v>
      </c>
      <c r="J114" s="100">
        <f>SUM(AZ$87:AZ$94)+SUM(BB$87:BB$94)+SUM(BD$87:BD$94)+SUM(BF$87:BF$94)</f>
        <v>95.087671545258672</v>
      </c>
      <c r="K114" s="100">
        <f>SUM(BH$87:BH$94)+SUM(BJ$87:BJ$94)+SUM(BL$87:BL$94)+SUM(BN$87:BN$94)</f>
        <v>215.66590751156818</v>
      </c>
      <c r="L114" s="100">
        <f>SUM(BP$87:BP$94)+SUM(BR$87:BR$94)+SUM(BT$87:BT$94)+SUM(BV$87:BV$94)</f>
        <v>109.95627967868208</v>
      </c>
      <c r="M114" s="100">
        <f>SUM(BX$87:BX$94)+SUM(BZ$87:BZ$94)+SUM(CB$87:CB$94)+SUM(CD$87:CD$94)</f>
        <v>109.6226446162301</v>
      </c>
      <c r="N114" s="100">
        <f>SUM(CF$87:CF$94)+SUM(CH$87:CH$94)+SUM(CJ$87:CJ$94)+SUM(CL$87:CL$94)</f>
        <v>304.24215313383024</v>
      </c>
      <c r="O114" s="100">
        <f>SUM(CN$87:CN$94)+SUM(CP$87:CP$94)+SUM(CR$87:CR$94)+SUM(CT$87:CT$94)</f>
        <v>147.26037507194349</v>
      </c>
    </row>
    <row r="115" spans="2:15">
      <c r="C115" s="99" t="s">
        <v>132</v>
      </c>
      <c r="D115" s="100">
        <f>SUM(D$95:D$105)+SUM(F$95:F$105)+SUM(H$95:H$105)+SUM(J$95:J$105)</f>
        <v>192.24120670641628</v>
      </c>
      <c r="E115" s="100">
        <f>SUM(L$95:L$105)+SUM(N$95:N$105)+SUM(P$95:P$105)+SUM(R$95:R$105)</f>
        <v>528.19735923846622</v>
      </c>
      <c r="F115" s="100">
        <f>SUM(T$95:T$105)+SUM(V$95:V$105)+SUM(X$95:X$105)+SUM(Z$95:Z$105)</f>
        <v>562.56080519816066</v>
      </c>
      <c r="G115" s="100">
        <f>SUM(AB$95:AB$105)+SUM(AD$95:AD$105)+SUM(AF$95:AF$105)+SUM(AH$95:AH$105)</f>
        <v>431.92214645112495</v>
      </c>
      <c r="H115" s="100">
        <f>SUM(AJ$95:AJ$105)+SUM(AL$95:AL$105)+SUM(AN$95:AN$105)+SUM(AP$95:AP$105)</f>
        <v>286.99611223219284</v>
      </c>
      <c r="I115" s="100">
        <f>SUM(AR$95:AR$105)+SUM(AT$95:AT$105)+SUM(AV$95:AV$105)+SUM(AX$95:AX$105)</f>
        <v>338.88731698869276</v>
      </c>
      <c r="J115" s="100">
        <f>SUM(AZ$95:AZ$105)+SUM(BB$95:BB$105)+SUM(BD$95:BD$105)+SUM(BF$95:BF$105)</f>
        <v>211.02151599863583</v>
      </c>
      <c r="K115" s="100">
        <f>SUM(BH$95:BH$105)+SUM(BJ$95:BJ$105)+SUM(BL$95:BL$105)+SUM(BN$95:BN$105)</f>
        <v>544.82468120849103</v>
      </c>
      <c r="L115" s="100">
        <f>SUM(BP$95:BP$105)+SUM(BR$95:BR$105)+SUM(BT$95:BT$105)+SUM(BV$95:BV$105)</f>
        <v>756.87209836377815</v>
      </c>
      <c r="M115" s="100">
        <f>SUM(BX$95:BX$105)+SUM(BZ$95:BZ$105)+SUM(CB$95:CB$105)+SUM(CD$95:CD$105)</f>
        <v>695.87597141116862</v>
      </c>
      <c r="N115" s="100">
        <f>SUM(CF$95:CF$105)+SUM(CH$95:CH$105)+SUM(CJ$95:CJ$105)+SUM(CL$95:CL$105)</f>
        <v>455.32170012247764</v>
      </c>
      <c r="O115" s="100">
        <f>SUM(CN$95:CN$105)+SUM(CP$95:CP$105)+SUM(CR$95:CR$105)+SUM(CT$95:CT$105)</f>
        <v>745.46599686026252</v>
      </c>
    </row>
    <row r="116" spans="2:15">
      <c r="C116" s="99" t="s">
        <v>278</v>
      </c>
      <c r="D116" s="100">
        <f t="shared" ref="D116:O116" si="0">SUM(D$109:D$115)</f>
        <v>5360.6938806033913</v>
      </c>
      <c r="E116" s="100">
        <f t="shared" si="0"/>
        <v>7810.4815830033876</v>
      </c>
      <c r="F116" s="100">
        <f t="shared" si="0"/>
        <v>8285.7808199823394</v>
      </c>
      <c r="G116" s="100">
        <f t="shared" si="0"/>
        <v>7661.4950026176703</v>
      </c>
      <c r="H116" s="100">
        <f t="shared" si="0"/>
        <v>6146.4182605365877</v>
      </c>
      <c r="I116" s="100">
        <f t="shared" si="0"/>
        <v>6500.194979440108</v>
      </c>
      <c r="J116" s="100">
        <f t="shared" si="0"/>
        <v>6337.5147730273411</v>
      </c>
      <c r="K116" s="100">
        <f t="shared" si="0"/>
        <v>6157.4661237546306</v>
      </c>
      <c r="L116" s="100">
        <f t="shared" si="0"/>
        <v>11430.51477302734</v>
      </c>
      <c r="M116" s="100">
        <f t="shared" si="0"/>
        <v>7750.3611611891292</v>
      </c>
      <c r="N116" s="100">
        <f t="shared" si="0"/>
        <v>16318.003991668804</v>
      </c>
      <c r="O116" s="100">
        <f t="shared" si="0"/>
        <v>7759.3353525562279</v>
      </c>
    </row>
    <row r="118" spans="2:15">
      <c r="B118" s="103" t="s">
        <v>279</v>
      </c>
    </row>
    <row r="119" spans="2:15">
      <c r="C119" s="99" t="s">
        <v>277</v>
      </c>
      <c r="D119" s="99" t="s">
        <v>92</v>
      </c>
      <c r="E119" s="99" t="s">
        <v>93</v>
      </c>
      <c r="F119" s="99" t="s">
        <v>94</v>
      </c>
      <c r="G119" s="99" t="s">
        <v>95</v>
      </c>
      <c r="H119" s="99" t="s">
        <v>96</v>
      </c>
      <c r="I119" s="99" t="s">
        <v>97</v>
      </c>
      <c r="J119" s="99" t="s">
        <v>98</v>
      </c>
      <c r="K119" s="99" t="s">
        <v>99</v>
      </c>
      <c r="L119" s="99" t="s">
        <v>100</v>
      </c>
      <c r="M119" s="99" t="s">
        <v>101</v>
      </c>
      <c r="N119" s="99" t="s">
        <v>102</v>
      </c>
      <c r="O119" s="99" t="s">
        <v>103</v>
      </c>
    </row>
    <row r="120" spans="2:15">
      <c r="C120" s="99" t="s">
        <v>126</v>
      </c>
      <c r="D120" s="100">
        <f>D109*pricing!D24*2000</f>
        <v>2931871.0043329806</v>
      </c>
      <c r="E120" s="100">
        <f>E109*pricing!E24*2000</f>
        <v>6835903.2098993463</v>
      </c>
      <c r="F120" s="100">
        <f>F109*pricing!F24*2000</f>
        <v>10859750.369926583</v>
      </c>
      <c r="G120" s="100">
        <f>G109*pricing!G24*2000</f>
        <v>3336203.4890889837</v>
      </c>
      <c r="H120" s="100">
        <f>H109*pricing!H24*2000</f>
        <v>3432584.1915654829</v>
      </c>
      <c r="I120" s="100">
        <f>I109*pricing!I24*2000</f>
        <v>7715746.1698083133</v>
      </c>
      <c r="J120" s="100">
        <f>J109*pricing!J24*2000</f>
        <v>5918007.6825053468</v>
      </c>
      <c r="K120" s="100">
        <f>K109*pricing!K24*2000</f>
        <v>7236664.0055065509</v>
      </c>
      <c r="L120" s="100">
        <f>L109*pricing!L24*2000</f>
        <v>11528815.78879378</v>
      </c>
      <c r="M120" s="100">
        <f>M109*pricing!M24*2000</f>
        <v>4015317.4406920094</v>
      </c>
      <c r="N120" s="100">
        <f>N109*pricing!N24*2000</f>
        <v>6660396.0308117131</v>
      </c>
      <c r="O120" s="100">
        <f>O109*pricing!O24*2000</f>
        <v>5725931.9065801194</v>
      </c>
    </row>
    <row r="121" spans="2:15">
      <c r="C121" s="99" t="s">
        <v>127</v>
      </c>
      <c r="D121" s="100">
        <f>D110*pricing!D25*2000</f>
        <v>5985135.0514435302</v>
      </c>
      <c r="E121" s="100">
        <f>E110*pricing!E25*2000</f>
        <v>5954068.0975820841</v>
      </c>
      <c r="F121" s="100">
        <f>F110*pricing!F25*2000</f>
        <v>7133237.8378283782</v>
      </c>
      <c r="G121" s="100">
        <f>G110*pricing!G25*2000</f>
        <v>7195863.4676089333</v>
      </c>
      <c r="H121" s="100">
        <f>H110*pricing!H25*2000</f>
        <v>6555163.5148218758</v>
      </c>
      <c r="I121" s="100">
        <f>I110*pricing!I25*2000</f>
        <v>8677395.8670765087</v>
      </c>
      <c r="J121" s="100">
        <f>J110*pricing!J25*2000</f>
        <v>6293081.3734134156</v>
      </c>
      <c r="K121" s="100">
        <f>K110*pricing!K25*2000</f>
        <v>6386487.7863932857</v>
      </c>
      <c r="L121" s="100">
        <f>L110*pricing!L25*2000</f>
        <v>10384336.218897605</v>
      </c>
      <c r="M121" s="100">
        <f>M110*pricing!M25*2000</f>
        <v>14622419.997757634</v>
      </c>
      <c r="N121" s="100">
        <f>N110*pricing!N25*2000</f>
        <v>21185315.811673064</v>
      </c>
      <c r="O121" s="100">
        <f>O110*pricing!O25*2000</f>
        <v>14170821.578128535</v>
      </c>
    </row>
    <row r="122" spans="2:15">
      <c r="C122" s="99" t="s">
        <v>128</v>
      </c>
      <c r="D122" s="100">
        <f>D111*pricing!D26*2000</f>
        <v>6442541.6374524534</v>
      </c>
      <c r="E122" s="100">
        <f>E111*pricing!E26*2000</f>
        <v>5382926.8092887159</v>
      </c>
      <c r="F122" s="100">
        <f>F111*pricing!F26*2000</f>
        <v>2903312.5417338633</v>
      </c>
      <c r="G122" s="100">
        <f>G111*pricing!G26*2000</f>
        <v>3674188.172893384</v>
      </c>
      <c r="H122" s="100">
        <f>H111*pricing!H26*2000</f>
        <v>3011778.634043368</v>
      </c>
      <c r="I122" s="100">
        <f>I111*pricing!I26*2000</f>
        <v>3890476.8067307901</v>
      </c>
      <c r="J122" s="100">
        <f>J111*pricing!J26*2000</f>
        <v>4584459.7623160696</v>
      </c>
      <c r="K122" s="100">
        <f>K111*pricing!K26*2000</f>
        <v>2864526.5514815999</v>
      </c>
      <c r="L122" s="100">
        <f>L111*pricing!L26*2000</f>
        <v>6544648.670146971</v>
      </c>
      <c r="M122" s="100">
        <f>M111*pricing!M26*2000</f>
        <v>4216185.0602704901</v>
      </c>
      <c r="N122" s="100">
        <f>N111*pricing!N26*2000</f>
        <v>2334176.9700751123</v>
      </c>
      <c r="O122" s="100">
        <f>O111*pricing!O26*2000</f>
        <v>4722309.9880965641</v>
      </c>
    </row>
    <row r="123" spans="2:15">
      <c r="C123" s="99" t="s">
        <v>129</v>
      </c>
      <c r="D123" s="100">
        <f>D112*pricing!D27*2000</f>
        <v>4964976.7093384257</v>
      </c>
      <c r="E123" s="100">
        <f>E112*pricing!E27*2000</f>
        <v>7902555.622689005</v>
      </c>
      <c r="F123" s="100">
        <f>F112*pricing!F27*2000</f>
        <v>3489223.7573324083</v>
      </c>
      <c r="G123" s="100">
        <f>G112*pricing!G27*2000</f>
        <v>9165942.6898319721</v>
      </c>
      <c r="H123" s="100">
        <f>H112*pricing!H27*2000</f>
        <v>8359259.7035000129</v>
      </c>
      <c r="I123" s="100">
        <f>I112*pricing!I27*2000</f>
        <v>3893334.6686779894</v>
      </c>
      <c r="J123" s="100">
        <f>J112*pricing!J27*2000</f>
        <v>6908210.1648501009</v>
      </c>
      <c r="K123" s="100">
        <f>K112*pricing!K27*2000</f>
        <v>4492732.7434116472</v>
      </c>
      <c r="L123" s="100">
        <f>L112*pricing!L27*2000</f>
        <v>3172858.7720988616</v>
      </c>
      <c r="M123" s="100">
        <f>M112*pricing!M27*2000</f>
        <v>5558657.5580267925</v>
      </c>
      <c r="N123" s="100">
        <f>N112*pricing!N27*2000</f>
        <v>10570034.088465603</v>
      </c>
      <c r="O123" s="100">
        <f>O112*pricing!O27*2000</f>
        <v>3991010.490377171</v>
      </c>
    </row>
    <row r="124" spans="2:15">
      <c r="C124" s="99" t="s">
        <v>130</v>
      </c>
      <c r="D124" s="100">
        <f>D113*pricing!D28*2000</f>
        <v>1729485.491271711</v>
      </c>
      <c r="E124" s="100">
        <f>E113*pricing!E28*2000</f>
        <v>1993770.3557092012</v>
      </c>
      <c r="F124" s="100">
        <f>F113*pricing!F28*2000</f>
        <v>942987.86688376789</v>
      </c>
      <c r="G124" s="100">
        <f>G113*pricing!G28*2000</f>
        <v>1329404.2702182061</v>
      </c>
      <c r="H124" s="100">
        <f>H113*pricing!H28*2000</f>
        <v>1808113.9671216074</v>
      </c>
      <c r="I124" s="100">
        <f>I113*pricing!I28*2000</f>
        <v>1532184.0881968918</v>
      </c>
      <c r="J124" s="100">
        <f>J113*pricing!J28*2000</f>
        <v>1897662.208640673</v>
      </c>
      <c r="K124" s="100">
        <f>K113*pricing!K28*2000</f>
        <v>1307114.5009179963</v>
      </c>
      <c r="L124" s="100">
        <f>L113*pricing!L28*2000</f>
        <v>1018365.3090677116</v>
      </c>
      <c r="M124" s="100">
        <f>M113*pricing!M28*2000</f>
        <v>1562919.1690516998</v>
      </c>
      <c r="N124" s="100">
        <f>N113*pricing!N28*2000</f>
        <v>1481102.0496837655</v>
      </c>
      <c r="O124" s="100">
        <f>O113*pricing!O28*2000</f>
        <v>1544045.4713296846</v>
      </c>
    </row>
    <row r="125" spans="2:15">
      <c r="C125" s="99" t="s">
        <v>131</v>
      </c>
      <c r="D125" s="100">
        <f>D114*pricing!D29*2000</f>
        <v>554589.99187597446</v>
      </c>
      <c r="E125" s="100">
        <f>E114*pricing!E29*2000</f>
        <v>959972.68801588658</v>
      </c>
      <c r="F125" s="100">
        <f>F114*pricing!F29*2000</f>
        <v>1085078.7714971995</v>
      </c>
      <c r="G125" s="100">
        <f>G114*pricing!G29*2000</f>
        <v>487731.64042556146</v>
      </c>
      <c r="H125" s="100">
        <f>H114*pricing!H29*2000</f>
        <v>603067.19361642294</v>
      </c>
      <c r="I125" s="100">
        <f>I114*pricing!I29*2000</f>
        <v>1169562.5064210184</v>
      </c>
      <c r="J125" s="100">
        <f>J114*pricing!J29*2000</f>
        <v>496553.70178942161</v>
      </c>
      <c r="K125" s="100">
        <f>K114*pricing!K29*2000</f>
        <v>751030.053883855</v>
      </c>
      <c r="L125" s="100">
        <f>L114*pricing!L29*2000</f>
        <v>671907.14830610319</v>
      </c>
      <c r="M125" s="100">
        <f>M114*pricing!M29*2000</f>
        <v>773969.53385821241</v>
      </c>
      <c r="N125" s="100">
        <f>N114*pricing!N29*2000</f>
        <v>1219860.0427659219</v>
      </c>
      <c r="O125" s="100">
        <f>O114*pricing!O29*2000</f>
        <v>725230.36346442369</v>
      </c>
    </row>
    <row r="126" spans="2:15">
      <c r="C126" s="99" t="s">
        <v>132</v>
      </c>
      <c r="D126" s="100">
        <f>D115*pricing!D30*2000</f>
        <v>1078305.8877843954</v>
      </c>
      <c r="E126" s="100">
        <f>E115*pricing!E30*2000</f>
        <v>2715202.2458402594</v>
      </c>
      <c r="F126" s="100">
        <f>F115*pricing!F30*2000</f>
        <v>1821909.4754637722</v>
      </c>
      <c r="G126" s="100">
        <f>G115*pricing!G30*2000</f>
        <v>1127131.2501283882</v>
      </c>
      <c r="H126" s="100">
        <f>H115*pricing!H30*2000</f>
        <v>1229328.2660690686</v>
      </c>
      <c r="I126" s="100">
        <f>I115*pricing!I30*2000</f>
        <v>1551092.0278369524</v>
      </c>
      <c r="J126" s="100">
        <f>J115*pricing!J30*2000</f>
        <v>1178025.260837991</v>
      </c>
      <c r="K126" s="100">
        <f>K115*pricing!K30*2000</f>
        <v>1628610.8107112655</v>
      </c>
      <c r="L126" s="100">
        <f>L115*pricing!L30*2000</f>
        <v>2767643.0407802667</v>
      </c>
      <c r="M126" s="100">
        <f>M115*pricing!M30*2000</f>
        <v>3013884.1494717994</v>
      </c>
      <c r="N126" s="100">
        <f>N115*pricing!N30*2000</f>
        <v>2114810.4704106185</v>
      </c>
      <c r="O126" s="100">
        <f>O115*pricing!O30*2000</f>
        <v>2376348.661937966</v>
      </c>
    </row>
    <row r="127" spans="2:15">
      <c r="C127" s="99" t="s">
        <v>278</v>
      </c>
      <c r="D127" s="100">
        <f t="shared" ref="D127:O127" si="1">SUM(D$120:D$126)</f>
        <v>23686905.77349947</v>
      </c>
      <c r="E127" s="100">
        <f t="shared" si="1"/>
        <v>31744399.0290245</v>
      </c>
      <c r="F127" s="100">
        <f t="shared" si="1"/>
        <v>28235500.620665975</v>
      </c>
      <c r="G127" s="100">
        <f t="shared" si="1"/>
        <v>26316464.980195429</v>
      </c>
      <c r="H127" s="100">
        <f t="shared" si="1"/>
        <v>24999295.470737841</v>
      </c>
      <c r="I127" s="100">
        <f t="shared" si="1"/>
        <v>28429792.134748466</v>
      </c>
      <c r="J127" s="100">
        <f t="shared" si="1"/>
        <v>27276000.154353015</v>
      </c>
      <c r="K127" s="100">
        <f t="shared" si="1"/>
        <v>24667166.452306204</v>
      </c>
      <c r="L127" s="100">
        <f t="shared" si="1"/>
        <v>36088574.948091298</v>
      </c>
      <c r="M127" s="100">
        <f t="shared" si="1"/>
        <v>33763352.909128636</v>
      </c>
      <c r="N127" s="100">
        <f t="shared" si="1"/>
        <v>45565695.463885792</v>
      </c>
      <c r="O127" s="100">
        <f t="shared" si="1"/>
        <v>33255698.459914465</v>
      </c>
    </row>
    <row r="129" spans="2:15">
      <c r="B129" s="103" t="s">
        <v>280</v>
      </c>
    </row>
    <row r="130" spans="2:15">
      <c r="C130" s="105" t="s">
        <v>277</v>
      </c>
      <c r="D130" s="105" t="s">
        <v>92</v>
      </c>
      <c r="E130" s="105" t="s">
        <v>93</v>
      </c>
      <c r="F130" s="105" t="s">
        <v>94</v>
      </c>
      <c r="G130" s="105" t="s">
        <v>95</v>
      </c>
      <c r="H130" s="105" t="s">
        <v>96</v>
      </c>
      <c r="I130" s="105" t="s">
        <v>97</v>
      </c>
      <c r="J130" s="105" t="s">
        <v>98</v>
      </c>
      <c r="K130" s="105" t="s">
        <v>99</v>
      </c>
      <c r="L130" s="105" t="s">
        <v>100</v>
      </c>
      <c r="M130" s="105" t="s">
        <v>101</v>
      </c>
      <c r="N130" s="105" t="s">
        <v>102</v>
      </c>
      <c r="O130" s="105" t="s">
        <v>103</v>
      </c>
    </row>
    <row r="131" spans="2:15">
      <c r="C131" s="105" t="s">
        <v>126</v>
      </c>
      <c r="D131" s="106">
        <f>SUM(E$6:E$19)+SUM(G$6:G$19)+SUM(I$6:I$19)+SUM(K$6:K$19)</f>
        <v>208246.8</v>
      </c>
      <c r="E131" s="106">
        <f>SUM(M$6:M$19)+SUM(O$6:O$19)+SUM(Q$6:Q$19)+SUM(S$6:S$19)</f>
        <v>1044436.7999999999</v>
      </c>
      <c r="F131" s="106">
        <f>SUM(U$6:U$19)+SUM(W$6:W$19)+SUM(Y$6:Y$19)+SUM(AA$6:AA$19)</f>
        <v>2444066.4</v>
      </c>
      <c r="G131" s="106">
        <f>SUM(AC$6:AC$19)+SUM(AE$6:AE$19)+SUM(AG$6:AG$19)+SUM(AI$6:AI$19)</f>
        <v>262028.40000000002</v>
      </c>
      <c r="H131" s="106">
        <f>SUM(AK$6:AK$19)+SUM(AM$6:AM$19)+SUM(AO$6:AO$19)+SUM(AQ$6:AQ$19)</f>
        <v>268317.60000000003</v>
      </c>
      <c r="I131" s="106">
        <f>SUM(AS$6:AS$19)+SUM(AU$6:AU$19)+SUM(AW$6:AW$19)+SUM(AY$6:AY$19)</f>
        <v>1123683.6000000001</v>
      </c>
      <c r="J131" s="106">
        <f>SUM(BA$6:BA$19)+SUM(BC$6:BC$19)+SUM(BE$6:BE$19)+SUM(BG$6:BG$19)</f>
        <v>748862.4</v>
      </c>
      <c r="K131" s="106">
        <f>SUM(BI$6:BI$19)+SUM(BK$6:BK$19)+SUM(BM$6:BM$19)+SUM(BO$6:BO$19)</f>
        <v>1438699.2</v>
      </c>
      <c r="L131" s="106">
        <f>SUM(BQ$6:BQ$19)+SUM(BS$6:BS$19)+SUM(BU$6:BU$19)+SUM(BW$6:BW$19)</f>
        <v>2653810.7999999998</v>
      </c>
      <c r="M131" s="106">
        <f>SUM(BY$6:BY$19)+SUM(CA$6:CA$19)+SUM(CC$6:CC$19)+SUM(CE$6:CE$19)</f>
        <v>340181.99999999994</v>
      </c>
      <c r="N131" s="106">
        <f>SUM(CG$6:CG$19)+SUM(CI$6:CI$19)+SUM(CK$6:CK$19)+SUM(CM$6:CM$19)</f>
        <v>828477.60000000009</v>
      </c>
      <c r="O131" s="106">
        <f>SUM(CO$6:CO$19)+SUM(CQ$6:CQ$19)+SUM(CS$6:CS$19)+SUM(CU$6:CU$19)</f>
        <v>571237.19999999995</v>
      </c>
    </row>
    <row r="132" spans="2:15">
      <c r="C132" s="105" t="s">
        <v>127</v>
      </c>
      <c r="D132" s="106">
        <f>SUM(E$20:E$36)+SUM(G$20:G$36)+SUM(I$20:I$36)+SUM(K$20:K$36)</f>
        <v>376657.19999999995</v>
      </c>
      <c r="E132" s="106">
        <f>SUM(M$20:M$36)+SUM(O$20:O$36)+SUM(Q$20:Q$36)+SUM(S$20:S$36)</f>
        <v>389714.4</v>
      </c>
      <c r="F132" s="106">
        <f>SUM(U$20:U$36)+SUM(W$20:W$36)+SUM(Y$20:Y$36)+SUM(AA$20:AA$36)</f>
        <v>546483.60000000009</v>
      </c>
      <c r="G132" s="106">
        <f>SUM(AC$20:AC$36)+SUM(AE$20:AE$36)+SUM(AG$20:AG$36)+SUM(AI$20:AI$36)</f>
        <v>614552.39999999991</v>
      </c>
      <c r="H132" s="106">
        <f>SUM(AK$20:AK$36)+SUM(AM$20:AM$36)+SUM(AO$20:AO$36)+SUM(AQ$20:AQ$36)</f>
        <v>431986.8</v>
      </c>
      <c r="I132" s="106">
        <f>SUM(AS$20:AS$36)+SUM(AU$20:AU$36)+SUM(AW$20:AW$36)+SUM(AY$20:AY$36)</f>
        <v>744801.6</v>
      </c>
      <c r="J132" s="106">
        <f>SUM(BA$20:BA$36)+SUM(BC$20:BC$36)+SUM(BE$20:BE$36)+SUM(BG$20:BG$36)</f>
        <v>417217.2</v>
      </c>
      <c r="K132" s="106">
        <f>SUM(BI$20:BI$36)+SUM(BK$20:BK$36)+SUM(BM$20:BM$36)+SUM(BO$20:BO$36)</f>
        <v>395083.20000000007</v>
      </c>
      <c r="L132" s="106">
        <f>SUM(BQ$20:BQ$36)+SUM(BS$20:BS$36)+SUM(BU$20:BU$36)+SUM(BW$20:BW$36)</f>
        <v>998880</v>
      </c>
      <c r="M132" s="106">
        <f>SUM(BY$20:BY$36)+SUM(CA$20:CA$36)+SUM(CC$20:CC$36)+SUM(CE$20:CE$36)</f>
        <v>1655713.1999999997</v>
      </c>
      <c r="N132" s="106">
        <f>SUM(CG$20:CG$36)+SUM(CI$20:CI$36)+SUM(CK$20:CK$36)+SUM(CM$20:CM$36)</f>
        <v>3796396.8</v>
      </c>
      <c r="O132" s="106">
        <f>SUM(CO$20:CO$36)+SUM(CQ$20:CQ$36)+SUM(CS$20:CS$36)+SUM(CU$20:CU$36)</f>
        <v>1526289.6</v>
      </c>
    </row>
    <row r="133" spans="2:15">
      <c r="C133" s="105" t="s">
        <v>128</v>
      </c>
      <c r="D133" s="106">
        <f>SUM(E$37:E$48)+SUM(G$37:G$48)+SUM(I$37:I$48)+SUM(K$37:K$48)</f>
        <v>2128800</v>
      </c>
      <c r="E133" s="106">
        <f>SUM(M$37:M$48)+SUM(O$37:O$48)+SUM(Q$37:Q$48)+SUM(S$37:S$48)</f>
        <v>1668945.6</v>
      </c>
      <c r="F133" s="106">
        <f>SUM(U$37:U$48)+SUM(W$37:W$48)+SUM(Y$37:Y$48)+SUM(AA$37:AA$48)</f>
        <v>461167.19999999995</v>
      </c>
      <c r="G133" s="106">
        <f>SUM(AC$37:AC$48)+SUM(AE$37:AE$48)+SUM(AG$37:AG$48)+SUM(AI$37:AI$48)</f>
        <v>762705.6</v>
      </c>
      <c r="H133" s="106">
        <f>SUM(AK$37:AK$48)+SUM(AM$37:AM$48)+SUM(AO$37:AO$48)+SUM(AQ$37:AQ$48)</f>
        <v>552255.6</v>
      </c>
      <c r="I133" s="106">
        <f>SUM(AS$37:AS$48)+SUM(AU$37:AU$48)+SUM(AW$37:AW$48)+SUM(AY$37:AY$48)</f>
        <v>976427.99999999988</v>
      </c>
      <c r="J133" s="106">
        <f>SUM(BA$37:BA$48)+SUM(BC$37:BC$48)+SUM(BE$37:BE$48)+SUM(BG$37:BG$48)</f>
        <v>891355.2</v>
      </c>
      <c r="K133" s="106">
        <f>SUM(BI$37:BI$48)+SUM(BK$37:BK$48)+SUM(BM$37:BM$48)+SUM(BO$37:BO$48)</f>
        <v>430441.2</v>
      </c>
      <c r="L133" s="106">
        <f>SUM(BQ$37:BQ$48)+SUM(BS$37:BS$48)+SUM(BU$37:BU$48)+SUM(BW$37:BW$48)</f>
        <v>2406086.4000000004</v>
      </c>
      <c r="M133" s="106">
        <f>SUM(BY$37:BY$48)+SUM(CA$37:CA$48)+SUM(CC$37:CC$48)+SUM(CE$37:CE$48)</f>
        <v>893283.59999999986</v>
      </c>
      <c r="N133" s="106">
        <f>SUM(CG$37:CG$48)+SUM(CI$37:CI$48)+SUM(CK$37:CK$48)+SUM(CM$37:CM$48)</f>
        <v>347530.8</v>
      </c>
      <c r="O133" s="106">
        <f>SUM(CO$37:CO$48)+SUM(CQ$37:CQ$48)+SUM(CS$37:CS$48)+SUM(CU$37:CU$48)</f>
        <v>1219928.3999999999</v>
      </c>
    </row>
    <row r="134" spans="2:15">
      <c r="C134" s="105" t="s">
        <v>129</v>
      </c>
      <c r="D134" s="106">
        <f>SUM(E$49:E$70)+SUM(G$49:G$70)+SUM(I$49:I$70)+SUM(K$49:K$70)</f>
        <v>1008248.7540775349</v>
      </c>
      <c r="E134" s="106">
        <f>SUM(M$49:M$70)+SUM(O$49:O$70)+SUM(Q$49:Q$70)+SUM(S$49:S$70)</f>
        <v>1901293.7577064231</v>
      </c>
      <c r="F134" s="106">
        <f>SUM(U$49:U$70)+SUM(W$49:W$70)+SUM(Y$49:Y$70)+SUM(AA$49:AA$70)</f>
        <v>419335.43392691336</v>
      </c>
      <c r="G134" s="106">
        <f>SUM(AC$49:AC$70)+SUM(AE$49:AE$70)+SUM(AG$49:AG$70)+SUM(AI$49:AI$70)</f>
        <v>3184523.4649038427</v>
      </c>
      <c r="H134" s="106">
        <f>SUM(AK$49:AK$70)+SUM(AM$49:AM$70)+SUM(AO$49:AO$70)+SUM(AQ$49:AQ$70)</f>
        <v>2525220.8047120492</v>
      </c>
      <c r="I134" s="106">
        <f>SUM(AS$49:AS$70)+SUM(AU$49:AU$70)+SUM(AW$49:AW$70)+SUM(AY$49:AY$70)</f>
        <v>475496.97698727256</v>
      </c>
      <c r="J134" s="106">
        <f>SUM(BA$49:BA$70)+SUM(BC$49:BC$70)+SUM(BE$49:BE$70)+SUM(BG$49:BG$70)</f>
        <v>1694157.1690363826</v>
      </c>
      <c r="K134" s="106">
        <f>SUM(BI$49:BI$70)+SUM(BK$49:BK$70)+SUM(BM$49:BM$70)+SUM(BO$49:BO$70)</f>
        <v>762842.05174865166</v>
      </c>
      <c r="L134" s="106">
        <f>SUM(BQ$49:BQ$70)+SUM(BS$49:BS$70)+SUM(BU$49:BU$70)+SUM(BW$49:BW$70)</f>
        <v>394206.20155547198</v>
      </c>
      <c r="M134" s="106">
        <f>SUM(BY$49:BY$70)+SUM(CA$49:CA$70)+SUM(CC$49:CC$70)+SUM(CE$49:CE$70)</f>
        <v>1096212.5073410033</v>
      </c>
      <c r="N134" s="106">
        <f>SUM(CG$49:CG$70)+SUM(CI$49:CI$70)+SUM(CK$49:CK$70)+SUM(CM$49:CM$70)</f>
        <v>3566020.043488014</v>
      </c>
      <c r="O134" s="106">
        <f>SUM(CO$49:CO$70)+SUM(CQ$49:CQ$70)+SUM(CS$49:CS$70)+SUM(CU$49:CU$70)</f>
        <v>521810.20504704758</v>
      </c>
    </row>
    <row r="135" spans="2:15">
      <c r="C135" s="105" t="s">
        <v>130</v>
      </c>
      <c r="D135" s="106">
        <f>SUM(E$71:E$86)+SUM(G$71:G$86)+SUM(I$71:I$86)+SUM(K$71:K$86)</f>
        <v>284873.36801049404</v>
      </c>
      <c r="E135" s="106">
        <f>SUM(M$71:M$86)+SUM(O$71:O$86)+SUM(Q$71:Q$86)+SUM(S$71:S$86)</f>
        <v>159448.07159761793</v>
      </c>
      <c r="F135" s="106">
        <f>SUM(U$71:U$86)+SUM(W$71:W$86)+SUM(Y$71:Y$86)+SUM(AA$71:AA$86)</f>
        <v>85307.235789068523</v>
      </c>
      <c r="G135" s="106">
        <f>SUM(AC$71:AC$86)+SUM(AE$71:AE$86)+SUM(AG$71:AG$86)+SUM(AI$71:AI$86)</f>
        <v>247822.34362868225</v>
      </c>
      <c r="H135" s="106">
        <f>SUM(AK$71:AK$86)+SUM(AM$71:AM$86)+SUM(AO$71:AO$86)+SUM(AQ$71:AQ$86)</f>
        <v>305121.48505243636</v>
      </c>
      <c r="I135" s="106">
        <f>SUM(AS$71:AS$86)+SUM(AU$71:AU$86)+SUM(AW$71:AW$86)+SUM(AY$71:AY$86)</f>
        <v>196992.47810687989</v>
      </c>
      <c r="J135" s="106">
        <f>SUM(BA$71:BA$86)+SUM(BC$71:BC$86)+SUM(BE$71:BE$86)+SUM(BG$71:BG$86)</f>
        <v>361245.33559692471</v>
      </c>
      <c r="K135" s="106">
        <f>SUM(BI$71:BI$86)+SUM(BK$71:BK$86)+SUM(BM$71:BM$86)+SUM(BO$71:BO$86)</f>
        <v>145726.51717084309</v>
      </c>
      <c r="L135" s="106">
        <f>SUM(BQ$71:BQ$86)+SUM(BS$71:BS$86)+SUM(BU$71:BU$86)+SUM(BW$71:BW$86)</f>
        <v>85319.4337511716</v>
      </c>
      <c r="M135" s="106">
        <f>SUM(BY$71:BY$86)+SUM(CA$71:CA$86)+SUM(CC$71:CC$86)+SUM(CE$71:CE$86)</f>
        <v>125608.80909921284</v>
      </c>
      <c r="N135" s="106">
        <f>SUM(CG$71:CG$86)+SUM(CI$71:CI$86)+SUM(CK$71:CK$86)+SUM(CM$71:CM$86)</f>
        <v>137872.36052147037</v>
      </c>
      <c r="O135" s="106">
        <f>SUM(CO$71:CO$86)+SUM(CQ$71:CQ$86)+SUM(CS$71:CS$86)+SUM(CU$71:CU$86)</f>
        <v>204406.00096673751</v>
      </c>
    </row>
    <row r="136" spans="2:15">
      <c r="C136" s="105" t="s">
        <v>131</v>
      </c>
      <c r="D136" s="106">
        <f>SUM(E$87:E$94)+SUM(G$87:G$94)+SUM(I$87:I$94)+SUM(K$87:K$94)</f>
        <v>223691.7887350652</v>
      </c>
      <c r="E136" s="106">
        <f>SUM(M$87:M$94)+SUM(O$87:O$94)+SUM(Q$87:Q$94)+SUM(S$87:S$94)</f>
        <v>278545.74826807203</v>
      </c>
      <c r="F136" s="106">
        <f>SUM(U$87:U$94)+SUM(W$87:W$94)+SUM(Y$87:Y$94)+SUM(AA$87:AA$94)</f>
        <v>1008739.5023913807</v>
      </c>
      <c r="G136" s="106">
        <f>SUM(AC$87:AC$94)+SUM(AE$87:AE$94)+SUM(AG$87:AG$94)+SUM(AI$87:AI$94)</f>
        <v>287160.3603956264</v>
      </c>
      <c r="H136" s="106">
        <f>SUM(AK$87:AK$94)+SUM(AM$87:AM$94)+SUM(AO$87:AO$94)+SUM(AQ$87:AQ$94)</f>
        <v>306961.97446308075</v>
      </c>
      <c r="I136" s="106">
        <f>SUM(AS$87:AS$94)+SUM(AU$87:AU$94)+SUM(AW$87:AW$94)+SUM(AY$87:AY$94)</f>
        <v>656395.00975777861</v>
      </c>
      <c r="J136" s="106">
        <f>SUM(BA$87:BA$94)+SUM(BC$87:BC$94)+SUM(BE$87:BE$94)+SUM(BG$87:BG$94)</f>
        <v>193409.75249842479</v>
      </c>
      <c r="K136" s="106">
        <f>SUM(BI$87:BI$94)+SUM(BK$87:BK$94)+SUM(BM$87:BM$94)+SUM(BO$87:BO$94)</f>
        <v>438048.05096986535</v>
      </c>
      <c r="L136" s="106">
        <f>SUM(BQ$87:BQ$94)+SUM(BS$87:BS$94)+SUM(BU$87:BU$94)+SUM(BW$87:BW$94)</f>
        <v>223226.61072997883</v>
      </c>
      <c r="M136" s="106">
        <f>SUM(BY$87:BY$94)+SUM(CA$87:CA$94)+SUM(CC$87:CC$94)+SUM(CE$87:CE$94)</f>
        <v>222752.21020077614</v>
      </c>
      <c r="N136" s="106">
        <f>SUM(CG$87:CG$94)+SUM(CI$87:CI$94)+SUM(CK$87:CK$94)+SUM(CM$87:CM$94)</f>
        <v>617082.85734734917</v>
      </c>
      <c r="O136" s="106">
        <f>SUM(CO$87:CO$94)+SUM(CQ$87:CQ$94)+SUM(CS$87:CS$94)+SUM(CU$87:CU$94)</f>
        <v>298773.36309749092</v>
      </c>
    </row>
    <row r="137" spans="2:15">
      <c r="C137" s="105" t="s">
        <v>132</v>
      </c>
      <c r="D137" s="106">
        <f>SUM(E$95:E$105)+SUM(G$95:G$105)+SUM(I$95:I$105)+SUM(K$95:K$105)</f>
        <v>365121.52466538874</v>
      </c>
      <c r="E137" s="106">
        <f>SUM(M$95:M$105)+SUM(O$95:O$105)+SUM(Q$95:Q$105)+SUM(S$95:S$105)</f>
        <v>999594.6460148138</v>
      </c>
      <c r="F137" s="106">
        <f>SUM(U$95:U$105)+SUM(W$95:W$105)+SUM(Y$95:Y$105)+SUM(AA$95:AA$105)</f>
        <v>1054232.5287925899</v>
      </c>
      <c r="G137" s="106">
        <f>SUM(AC$95:AC$105)+SUM(AE$95:AE$105)+SUM(AG$95:AG$105)+SUM(AI$95:AI$105)</f>
        <v>802641.95066295564</v>
      </c>
      <c r="H137" s="106">
        <f>SUM(AK$95:AK$105)+SUM(AM$95:AM$105)+SUM(AO$95:AO$105)+SUM(AQ$95:AQ$105)</f>
        <v>546470.95747208304</v>
      </c>
      <c r="I137" s="106">
        <f>SUM(AS$95:AS$105)+SUM(AU$95:AU$105)+SUM(AW$95:AW$105)+SUM(AY$95:AY$105)</f>
        <v>644315.97966166912</v>
      </c>
      <c r="J137" s="106">
        <f>SUM(BA$95:BA$105)+SUM(BC$95:BC$105)+SUM(BE$95:BE$105)+SUM(BG$95:BG$105)</f>
        <v>402744.55535609077</v>
      </c>
      <c r="K137" s="106">
        <f>SUM(BI$95:BI$105)+SUM(BK$95:BK$105)+SUM(BM$95:BM$105)+SUM(BO$95:BO$105)</f>
        <v>1018000.6860751818</v>
      </c>
      <c r="L137" s="106">
        <f>SUM(BQ$95:BQ$105)+SUM(BS$95:BS$105)+SUM(BU$95:BU$105)+SUM(BW$95:BW$105)</f>
        <v>1414809.2673033038</v>
      </c>
      <c r="M137" s="106">
        <f>SUM(BY$95:BY$105)+SUM(CA$95:CA$105)+SUM(CC$95:CC$105)+SUM(CE$95:CE$105)</f>
        <v>1318772.3144184239</v>
      </c>
      <c r="N137" s="106">
        <f>SUM(CG$95:CG$105)+SUM(CI$95:CI$105)+SUM(CK$95:CK$105)+SUM(CM$95:CM$105)</f>
        <v>865246.06231153652</v>
      </c>
      <c r="O137" s="106">
        <f>SUM(CO$95:CO$105)+SUM(CQ$95:CQ$105)+SUM(CS$95:CS$105)+SUM(CU$95:CU$105)</f>
        <v>1401627.3278049924</v>
      </c>
    </row>
    <row r="138" spans="2:15">
      <c r="C138" s="105" t="s">
        <v>278</v>
      </c>
      <c r="D138" s="100">
        <f t="shared" ref="D138:O138" si="2">SUM(D$131:D$137)</f>
        <v>4595639.4354884829</v>
      </c>
      <c r="E138" s="100">
        <f t="shared" si="2"/>
        <v>6441979.023586927</v>
      </c>
      <c r="F138" s="100">
        <f t="shared" si="2"/>
        <v>6019331.9008999523</v>
      </c>
      <c r="G138" s="100">
        <f t="shared" si="2"/>
        <v>6161434.519591107</v>
      </c>
      <c r="H138" s="100">
        <f t="shared" si="2"/>
        <v>4936335.2216996495</v>
      </c>
      <c r="I138" s="100">
        <f t="shared" si="2"/>
        <v>4818113.6445136005</v>
      </c>
      <c r="J138" s="100">
        <f t="shared" si="2"/>
        <v>4708991.6124878228</v>
      </c>
      <c r="K138" s="100">
        <f t="shared" si="2"/>
        <v>4628840.9059645422</v>
      </c>
      <c r="L138" s="100">
        <f t="shared" si="2"/>
        <v>8176338.7133399257</v>
      </c>
      <c r="M138" s="100">
        <f t="shared" si="2"/>
        <v>5652524.6410594154</v>
      </c>
      <c r="N138" s="100">
        <f t="shared" si="2"/>
        <v>10158626.523668369</v>
      </c>
      <c r="O138" s="100">
        <f t="shared" si="2"/>
        <v>5744072.0969162676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38"/>
  <sheetViews>
    <sheetView workbookViewId="0"/>
  </sheetViews>
  <sheetFormatPr baseColWidth="10" defaultColWidth="8.83203125" defaultRowHeight="12" x14ac:dyDescent="0"/>
  <cols>
    <col min="1" max="16384" width="8.83203125" style="100"/>
  </cols>
  <sheetData>
    <row r="1" spans="1:99">
      <c r="A1" s="101"/>
    </row>
    <row r="2" spans="1:99">
      <c r="B2" s="102" t="s">
        <v>272</v>
      </c>
    </row>
    <row r="3" spans="1:99">
      <c r="B3" s="103" t="s">
        <v>273</v>
      </c>
    </row>
    <row r="4" spans="1:99">
      <c r="A4" s="101"/>
      <c r="B4" s="101"/>
      <c r="C4" s="99" t="s">
        <v>274</v>
      </c>
      <c r="D4" s="99" t="s">
        <v>92</v>
      </c>
      <c r="E4" s="101"/>
      <c r="F4" s="101"/>
      <c r="G4" s="101"/>
      <c r="H4" s="101"/>
      <c r="I4" s="101"/>
      <c r="J4" s="101"/>
      <c r="K4" s="101"/>
      <c r="L4" s="99" t="s">
        <v>93</v>
      </c>
      <c r="M4" s="101"/>
      <c r="N4" s="101"/>
      <c r="O4" s="101"/>
      <c r="P4" s="101"/>
      <c r="Q4" s="101"/>
      <c r="R4" s="101"/>
      <c r="S4" s="101"/>
      <c r="T4" s="99" t="s">
        <v>94</v>
      </c>
      <c r="U4" s="101"/>
      <c r="V4" s="101"/>
      <c r="W4" s="101"/>
      <c r="X4" s="101"/>
      <c r="Y4" s="101"/>
      <c r="Z4" s="101"/>
      <c r="AA4" s="101"/>
      <c r="AB4" s="99" t="s">
        <v>95</v>
      </c>
      <c r="AC4" s="101"/>
      <c r="AD4" s="101"/>
      <c r="AE4" s="101"/>
      <c r="AF4" s="101"/>
      <c r="AG4" s="101"/>
      <c r="AH4" s="101"/>
      <c r="AI4" s="101"/>
      <c r="AJ4" s="99" t="s">
        <v>96</v>
      </c>
      <c r="AK4" s="101"/>
      <c r="AL4" s="101"/>
      <c r="AM4" s="101"/>
      <c r="AN4" s="101"/>
      <c r="AO4" s="101"/>
      <c r="AP4" s="101"/>
      <c r="AQ4" s="101"/>
      <c r="AR4" s="99" t="s">
        <v>97</v>
      </c>
      <c r="AS4" s="101"/>
      <c r="AT4" s="101"/>
      <c r="AU4" s="101"/>
      <c r="AV4" s="101"/>
      <c r="AW4" s="101"/>
      <c r="AX4" s="101"/>
      <c r="AY4" s="101"/>
      <c r="AZ4" s="99" t="s">
        <v>98</v>
      </c>
      <c r="BA4" s="101"/>
      <c r="BB4" s="101"/>
      <c r="BC4" s="101"/>
      <c r="BD4" s="101"/>
      <c r="BE4" s="101"/>
      <c r="BF4" s="101"/>
      <c r="BG4" s="101"/>
      <c r="BH4" s="99" t="s">
        <v>99</v>
      </c>
      <c r="BI4" s="101"/>
      <c r="BJ4" s="101"/>
      <c r="BK4" s="101"/>
      <c r="BL4" s="101"/>
      <c r="BM4" s="101"/>
      <c r="BN4" s="101"/>
      <c r="BO4" s="101"/>
      <c r="BP4" s="99" t="s">
        <v>100</v>
      </c>
      <c r="BQ4" s="101"/>
      <c r="BR4" s="101"/>
      <c r="BS4" s="101"/>
      <c r="BT4" s="101"/>
      <c r="BU4" s="101"/>
      <c r="BV4" s="101"/>
      <c r="BW4" s="101"/>
      <c r="BX4" s="99" t="s">
        <v>101</v>
      </c>
      <c r="BY4" s="101"/>
      <c r="BZ4" s="101"/>
      <c r="CA4" s="101"/>
      <c r="CB4" s="101"/>
      <c r="CC4" s="101"/>
      <c r="CD4" s="101"/>
      <c r="CE4" s="101"/>
      <c r="CF4" s="99" t="s">
        <v>102</v>
      </c>
      <c r="CG4" s="101"/>
      <c r="CH4" s="101"/>
      <c r="CI4" s="101"/>
      <c r="CJ4" s="101"/>
      <c r="CK4" s="101"/>
      <c r="CL4" s="101"/>
      <c r="CM4" s="101"/>
      <c r="CN4" s="99" t="s">
        <v>103</v>
      </c>
      <c r="CO4" s="101"/>
      <c r="CP4" s="101"/>
      <c r="CQ4" s="101"/>
      <c r="CR4" s="101"/>
      <c r="CS4" s="101"/>
      <c r="CT4" s="101"/>
      <c r="CU4" s="101"/>
    </row>
    <row r="5" spans="1:99">
      <c r="B5" s="99" t="s">
        <v>167</v>
      </c>
      <c r="C5" s="99" t="s">
        <v>275</v>
      </c>
      <c r="D5" s="99">
        <v>1</v>
      </c>
      <c r="E5" s="99"/>
      <c r="F5" s="99">
        <v>2</v>
      </c>
      <c r="G5" s="99"/>
      <c r="H5" s="99">
        <v>3</v>
      </c>
      <c r="I5" s="99"/>
      <c r="J5" s="99">
        <v>4</v>
      </c>
      <c r="K5" s="99"/>
      <c r="L5" s="99">
        <v>1</v>
      </c>
      <c r="M5" s="99"/>
      <c r="N5" s="99">
        <v>2</v>
      </c>
      <c r="O5" s="99"/>
      <c r="P5" s="99">
        <v>3</v>
      </c>
      <c r="Q5" s="99"/>
      <c r="R5" s="99">
        <v>4</v>
      </c>
      <c r="S5" s="99"/>
      <c r="T5" s="99">
        <v>1</v>
      </c>
      <c r="U5" s="99"/>
      <c r="V5" s="99">
        <v>2</v>
      </c>
      <c r="W5" s="99"/>
      <c r="X5" s="99">
        <v>3</v>
      </c>
      <c r="Y5" s="99"/>
      <c r="Z5" s="99">
        <v>4</v>
      </c>
      <c r="AA5" s="99"/>
      <c r="AB5" s="99">
        <v>1</v>
      </c>
      <c r="AC5" s="99"/>
      <c r="AD5" s="99">
        <v>2</v>
      </c>
      <c r="AE5" s="99"/>
      <c r="AF5" s="99">
        <v>3</v>
      </c>
      <c r="AG5" s="99"/>
      <c r="AH5" s="99">
        <v>4</v>
      </c>
      <c r="AI5" s="99"/>
      <c r="AJ5" s="99">
        <v>1</v>
      </c>
      <c r="AK5" s="99"/>
      <c r="AL5" s="99">
        <v>2</v>
      </c>
      <c r="AM5" s="99"/>
      <c r="AN5" s="99">
        <v>3</v>
      </c>
      <c r="AO5" s="99"/>
      <c r="AP5" s="99">
        <v>4</v>
      </c>
      <c r="AQ5" s="99"/>
      <c r="AR5" s="99">
        <v>1</v>
      </c>
      <c r="AS5" s="99"/>
      <c r="AT5" s="99">
        <v>2</v>
      </c>
      <c r="AU5" s="99"/>
      <c r="AV5" s="99">
        <v>3</v>
      </c>
      <c r="AW5" s="99"/>
      <c r="AX5" s="99">
        <v>4</v>
      </c>
      <c r="AY5" s="99"/>
      <c r="AZ5" s="99">
        <v>1</v>
      </c>
      <c r="BA5" s="99"/>
      <c r="BB5" s="99">
        <v>2</v>
      </c>
      <c r="BC5" s="99"/>
      <c r="BD5" s="99">
        <v>3</v>
      </c>
      <c r="BE5" s="99"/>
      <c r="BF5" s="99">
        <v>4</v>
      </c>
      <c r="BG5" s="99"/>
      <c r="BH5" s="99">
        <v>1</v>
      </c>
      <c r="BI5" s="99"/>
      <c r="BJ5" s="99">
        <v>2</v>
      </c>
      <c r="BK5" s="99"/>
      <c r="BL5" s="99">
        <v>3</v>
      </c>
      <c r="BM5" s="99"/>
      <c r="BN5" s="99">
        <v>4</v>
      </c>
      <c r="BO5" s="99"/>
      <c r="BP5" s="99">
        <v>1</v>
      </c>
      <c r="BQ5" s="99"/>
      <c r="BR5" s="99">
        <v>2</v>
      </c>
      <c r="BS5" s="99"/>
      <c r="BT5" s="99">
        <v>3</v>
      </c>
      <c r="BU5" s="99"/>
      <c r="BV5" s="99">
        <v>4</v>
      </c>
      <c r="BW5" s="99"/>
      <c r="BX5" s="99">
        <v>1</v>
      </c>
      <c r="BY5" s="99"/>
      <c r="BZ5" s="99">
        <v>2</v>
      </c>
      <c r="CA5" s="99"/>
      <c r="CB5" s="99">
        <v>3</v>
      </c>
      <c r="CC5" s="99"/>
      <c r="CD5" s="99">
        <v>4</v>
      </c>
      <c r="CE5" s="99"/>
      <c r="CF5" s="99">
        <v>1</v>
      </c>
      <c r="CG5" s="99"/>
      <c r="CH5" s="99">
        <v>2</v>
      </c>
      <c r="CI5" s="99"/>
      <c r="CJ5" s="99">
        <v>3</v>
      </c>
      <c r="CK5" s="99"/>
      <c r="CL5" s="99">
        <v>4</v>
      </c>
      <c r="CM5" s="99"/>
      <c r="CN5" s="99">
        <v>1</v>
      </c>
      <c r="CO5" s="99"/>
      <c r="CP5" s="99">
        <v>2</v>
      </c>
      <c r="CQ5" s="99"/>
      <c r="CR5" s="99">
        <v>3</v>
      </c>
      <c r="CS5" s="99"/>
      <c r="CT5" s="99">
        <v>4</v>
      </c>
      <c r="CU5" s="99"/>
    </row>
    <row r="6" spans="1:99">
      <c r="B6" s="99" t="s">
        <v>126</v>
      </c>
      <c r="C6" s="99" t="s">
        <v>172</v>
      </c>
      <c r="D6" s="100">
        <v>5</v>
      </c>
      <c r="E6" s="100">
        <v>2892</v>
      </c>
      <c r="F6" s="100">
        <v>6</v>
      </c>
      <c r="G6" s="100">
        <v>3470.3999999999996</v>
      </c>
      <c r="H6" s="100">
        <v>6</v>
      </c>
      <c r="I6" s="100">
        <v>3470.3999999999996</v>
      </c>
      <c r="J6" s="100">
        <v>5</v>
      </c>
      <c r="K6" s="100">
        <v>2892</v>
      </c>
      <c r="L6" s="100">
        <v>23</v>
      </c>
      <c r="M6" s="100">
        <v>13303.199999999999</v>
      </c>
      <c r="N6" s="100">
        <v>35</v>
      </c>
      <c r="O6" s="100">
        <v>20244</v>
      </c>
      <c r="P6" s="100">
        <v>29</v>
      </c>
      <c r="Q6" s="100">
        <v>16773.599999999999</v>
      </c>
      <c r="R6" s="100">
        <v>23</v>
      </c>
      <c r="S6" s="100">
        <v>13303.199999999999</v>
      </c>
      <c r="T6" s="100">
        <v>13</v>
      </c>
      <c r="U6" s="100">
        <v>7519.2</v>
      </c>
      <c r="V6" s="100">
        <v>8</v>
      </c>
      <c r="W6" s="100">
        <v>4627.2</v>
      </c>
      <c r="X6" s="100">
        <v>10</v>
      </c>
      <c r="Y6" s="100">
        <v>5784</v>
      </c>
      <c r="Z6" s="100">
        <v>9</v>
      </c>
      <c r="AA6" s="100">
        <v>5205.5999999999995</v>
      </c>
      <c r="AB6" s="100">
        <v>45</v>
      </c>
      <c r="AC6" s="100">
        <v>26028</v>
      </c>
      <c r="AD6" s="100">
        <v>51</v>
      </c>
      <c r="AE6" s="100">
        <v>29498.399999999998</v>
      </c>
      <c r="AF6" s="100">
        <v>42</v>
      </c>
      <c r="AG6" s="100">
        <v>24292.799999999999</v>
      </c>
      <c r="AH6" s="100">
        <v>62</v>
      </c>
      <c r="AI6" s="100">
        <v>35860.799999999996</v>
      </c>
      <c r="AJ6" s="100">
        <v>63</v>
      </c>
      <c r="AK6" s="100">
        <v>36439.199999999997</v>
      </c>
      <c r="AL6" s="100">
        <v>68</v>
      </c>
      <c r="AM6" s="100">
        <v>39331.199999999997</v>
      </c>
      <c r="AN6" s="100">
        <v>51</v>
      </c>
      <c r="AO6" s="100">
        <v>29498.399999999998</v>
      </c>
      <c r="AP6" s="100">
        <v>47</v>
      </c>
      <c r="AQ6" s="100">
        <v>27184.799999999999</v>
      </c>
      <c r="AR6" s="100">
        <v>13</v>
      </c>
      <c r="AS6" s="100">
        <v>7519.2</v>
      </c>
      <c r="AT6" s="100">
        <v>19</v>
      </c>
      <c r="AU6" s="100">
        <v>10989.6</v>
      </c>
      <c r="AV6" s="100">
        <v>16</v>
      </c>
      <c r="AW6" s="100">
        <v>9254.4</v>
      </c>
      <c r="AX6" s="100">
        <v>15</v>
      </c>
      <c r="AY6" s="100">
        <v>8676</v>
      </c>
      <c r="AZ6" s="100">
        <v>14</v>
      </c>
      <c r="BA6" s="100">
        <v>8097.5999999999995</v>
      </c>
      <c r="BB6" s="100">
        <v>18</v>
      </c>
      <c r="BC6" s="100">
        <v>10411.199999999999</v>
      </c>
      <c r="BD6" s="100">
        <v>13</v>
      </c>
      <c r="BE6" s="100">
        <v>7519.2</v>
      </c>
      <c r="BF6" s="100">
        <v>16</v>
      </c>
      <c r="BG6" s="100">
        <v>9254.4</v>
      </c>
      <c r="BH6" s="100">
        <v>7</v>
      </c>
      <c r="BI6" s="100">
        <v>4048.7999999999997</v>
      </c>
      <c r="BJ6" s="100">
        <v>10</v>
      </c>
      <c r="BK6" s="100">
        <v>5784</v>
      </c>
      <c r="BL6" s="100">
        <v>6</v>
      </c>
      <c r="BM6" s="100">
        <v>3470.3999999999996</v>
      </c>
      <c r="BN6" s="100">
        <v>7</v>
      </c>
      <c r="BO6" s="100">
        <v>4048.7999999999997</v>
      </c>
      <c r="BP6" s="100">
        <v>6</v>
      </c>
      <c r="BQ6" s="100">
        <v>3470.3999999999996</v>
      </c>
      <c r="BR6" s="100">
        <v>10</v>
      </c>
      <c r="BS6" s="100">
        <v>5784</v>
      </c>
      <c r="BT6" s="100">
        <v>10</v>
      </c>
      <c r="BU6" s="100">
        <v>5784</v>
      </c>
      <c r="BV6" s="100">
        <v>10</v>
      </c>
      <c r="BW6" s="100">
        <v>5784</v>
      </c>
      <c r="BX6" s="100">
        <v>5</v>
      </c>
      <c r="BY6" s="100">
        <v>2892</v>
      </c>
      <c r="BZ6" s="100">
        <v>6</v>
      </c>
      <c r="CA6" s="100">
        <v>3470.3999999999996</v>
      </c>
      <c r="CB6" s="100">
        <v>7</v>
      </c>
      <c r="CC6" s="100">
        <v>4048.7999999999997</v>
      </c>
      <c r="CD6" s="100">
        <v>10</v>
      </c>
      <c r="CE6" s="100">
        <v>5784</v>
      </c>
      <c r="CF6" s="100">
        <v>18</v>
      </c>
      <c r="CG6" s="100">
        <v>10411.199999999999</v>
      </c>
      <c r="CH6" s="100">
        <v>35</v>
      </c>
      <c r="CI6" s="100">
        <v>20244</v>
      </c>
      <c r="CJ6" s="100">
        <v>23</v>
      </c>
      <c r="CK6" s="100">
        <v>13303.199999999999</v>
      </c>
      <c r="CL6" s="100">
        <v>21</v>
      </c>
      <c r="CM6" s="100">
        <v>12146.4</v>
      </c>
      <c r="CN6" s="100">
        <v>8</v>
      </c>
      <c r="CO6" s="100">
        <v>4627.2</v>
      </c>
      <c r="CP6" s="100">
        <v>6</v>
      </c>
      <c r="CQ6" s="100">
        <v>3470.3999999999996</v>
      </c>
      <c r="CR6" s="100">
        <v>8</v>
      </c>
      <c r="CS6" s="100">
        <v>4627.2</v>
      </c>
      <c r="CT6" s="100">
        <v>8</v>
      </c>
      <c r="CU6" s="100">
        <v>4627.2</v>
      </c>
    </row>
    <row r="7" spans="1:99">
      <c r="C7" s="99" t="s">
        <v>173</v>
      </c>
      <c r="D7" s="100">
        <v>4</v>
      </c>
      <c r="E7" s="100">
        <v>3153.6</v>
      </c>
      <c r="F7" s="100">
        <v>6</v>
      </c>
      <c r="G7" s="100">
        <v>4730.3999999999996</v>
      </c>
      <c r="H7" s="100">
        <v>5</v>
      </c>
      <c r="I7" s="100">
        <v>3942</v>
      </c>
      <c r="J7" s="100">
        <v>5</v>
      </c>
      <c r="K7" s="100">
        <v>3942</v>
      </c>
      <c r="L7" s="100">
        <v>20</v>
      </c>
      <c r="M7" s="100">
        <v>15768</v>
      </c>
      <c r="N7" s="100">
        <v>30</v>
      </c>
      <c r="O7" s="100">
        <v>23652</v>
      </c>
      <c r="P7" s="100">
        <v>30</v>
      </c>
      <c r="Q7" s="100">
        <v>23652</v>
      </c>
      <c r="R7" s="100">
        <v>24</v>
      </c>
      <c r="S7" s="100">
        <v>18921.599999999999</v>
      </c>
      <c r="T7" s="100">
        <v>12</v>
      </c>
      <c r="U7" s="100">
        <v>9460.7999999999993</v>
      </c>
      <c r="V7" s="100">
        <v>9</v>
      </c>
      <c r="W7" s="100">
        <v>7095.5999999999995</v>
      </c>
      <c r="X7" s="100">
        <v>9</v>
      </c>
      <c r="Y7" s="100">
        <v>7095.5999999999995</v>
      </c>
      <c r="Z7" s="100">
        <v>9</v>
      </c>
      <c r="AA7" s="100">
        <v>7095.5999999999995</v>
      </c>
      <c r="AB7" s="100">
        <v>44</v>
      </c>
      <c r="AC7" s="100">
        <v>34689.599999999999</v>
      </c>
      <c r="AD7" s="100">
        <v>56</v>
      </c>
      <c r="AE7" s="100">
        <v>44150.400000000001</v>
      </c>
      <c r="AF7" s="100">
        <v>38</v>
      </c>
      <c r="AG7" s="100">
        <v>29959.200000000001</v>
      </c>
      <c r="AH7" s="100">
        <v>62</v>
      </c>
      <c r="AI7" s="100">
        <v>48880.799999999996</v>
      </c>
      <c r="AJ7" s="100">
        <v>63</v>
      </c>
      <c r="AK7" s="100">
        <v>49669.2</v>
      </c>
      <c r="AL7" s="100">
        <v>63</v>
      </c>
      <c r="AM7" s="100">
        <v>49669.2</v>
      </c>
      <c r="AN7" s="100">
        <v>47</v>
      </c>
      <c r="AO7" s="100">
        <v>37054.799999999996</v>
      </c>
      <c r="AP7" s="100">
        <v>47</v>
      </c>
      <c r="AQ7" s="100">
        <v>37054.799999999996</v>
      </c>
      <c r="AR7" s="100">
        <v>13</v>
      </c>
      <c r="AS7" s="100">
        <v>10249.199999999999</v>
      </c>
      <c r="AT7" s="100">
        <v>19</v>
      </c>
      <c r="AU7" s="100">
        <v>14979.6</v>
      </c>
      <c r="AV7" s="100">
        <v>17</v>
      </c>
      <c r="AW7" s="100">
        <v>13402.8</v>
      </c>
      <c r="AX7" s="100">
        <v>15</v>
      </c>
      <c r="AY7" s="100">
        <v>11826</v>
      </c>
      <c r="AZ7" s="100">
        <v>17</v>
      </c>
      <c r="BA7" s="100">
        <v>13402.8</v>
      </c>
      <c r="BB7" s="100">
        <v>16</v>
      </c>
      <c r="BC7" s="100">
        <v>12614.4</v>
      </c>
      <c r="BD7" s="100">
        <v>14</v>
      </c>
      <c r="BE7" s="100">
        <v>11037.6</v>
      </c>
      <c r="BF7" s="100">
        <v>15</v>
      </c>
      <c r="BG7" s="100">
        <v>11826</v>
      </c>
      <c r="BH7" s="100">
        <v>7</v>
      </c>
      <c r="BI7" s="100">
        <v>5518.8</v>
      </c>
      <c r="BJ7" s="100">
        <v>8</v>
      </c>
      <c r="BK7" s="100">
        <v>6307.2</v>
      </c>
      <c r="BL7" s="100">
        <v>5</v>
      </c>
      <c r="BM7" s="100">
        <v>3942</v>
      </c>
      <c r="BN7" s="100">
        <v>7</v>
      </c>
      <c r="BO7" s="100">
        <v>5518.8</v>
      </c>
      <c r="BP7" s="100">
        <v>6</v>
      </c>
      <c r="BQ7" s="100">
        <v>4730.3999999999996</v>
      </c>
      <c r="BR7" s="100">
        <v>9</v>
      </c>
      <c r="BS7" s="100">
        <v>7095.5999999999995</v>
      </c>
      <c r="BT7" s="100">
        <v>9</v>
      </c>
      <c r="BU7" s="100">
        <v>7095.5999999999995</v>
      </c>
      <c r="BV7" s="100">
        <v>10</v>
      </c>
      <c r="BW7" s="100">
        <v>7884</v>
      </c>
      <c r="BX7" s="100">
        <v>5</v>
      </c>
      <c r="BY7" s="100">
        <v>3942</v>
      </c>
      <c r="BZ7" s="100">
        <v>6</v>
      </c>
      <c r="CA7" s="100">
        <v>4730.3999999999996</v>
      </c>
      <c r="CB7" s="100">
        <v>7</v>
      </c>
      <c r="CC7" s="100">
        <v>5518.8</v>
      </c>
      <c r="CD7" s="100">
        <v>9</v>
      </c>
      <c r="CE7" s="100">
        <v>7095.5999999999995</v>
      </c>
      <c r="CF7" s="100">
        <v>19</v>
      </c>
      <c r="CG7" s="100">
        <v>14979.6</v>
      </c>
      <c r="CH7" s="100">
        <v>31</v>
      </c>
      <c r="CI7" s="100">
        <v>24440.399999999998</v>
      </c>
      <c r="CJ7" s="100">
        <v>20</v>
      </c>
      <c r="CK7" s="100">
        <v>15768</v>
      </c>
      <c r="CL7" s="100">
        <v>21</v>
      </c>
      <c r="CM7" s="100">
        <v>16556.399999999998</v>
      </c>
      <c r="CN7" s="100">
        <v>7</v>
      </c>
      <c r="CO7" s="100">
        <v>5518.8</v>
      </c>
      <c r="CP7" s="100">
        <v>6</v>
      </c>
      <c r="CQ7" s="100">
        <v>4730.3999999999996</v>
      </c>
      <c r="CR7" s="100">
        <v>9</v>
      </c>
      <c r="CS7" s="100">
        <v>7095.5999999999995</v>
      </c>
      <c r="CT7" s="100">
        <v>8</v>
      </c>
      <c r="CU7" s="100">
        <v>6307.2</v>
      </c>
    </row>
    <row r="8" spans="1:99">
      <c r="C8" s="99" t="s">
        <v>174</v>
      </c>
      <c r="D8" s="100">
        <v>5</v>
      </c>
      <c r="E8" s="100">
        <v>1547.9999999999998</v>
      </c>
      <c r="F8" s="100">
        <v>7</v>
      </c>
      <c r="G8" s="100">
        <v>2167.1999999999998</v>
      </c>
      <c r="H8" s="100">
        <v>6</v>
      </c>
      <c r="I8" s="100">
        <v>1857.6</v>
      </c>
      <c r="J8" s="100">
        <v>5</v>
      </c>
      <c r="K8" s="100">
        <v>1547.9999999999998</v>
      </c>
      <c r="L8" s="100">
        <v>24</v>
      </c>
      <c r="M8" s="100">
        <v>7430.4</v>
      </c>
      <c r="N8" s="100">
        <v>34</v>
      </c>
      <c r="O8" s="100">
        <v>10526.4</v>
      </c>
      <c r="P8" s="100">
        <v>30</v>
      </c>
      <c r="Q8" s="100">
        <v>9287.9999999999982</v>
      </c>
      <c r="R8" s="100">
        <v>25</v>
      </c>
      <c r="S8" s="100">
        <v>7739.9999999999991</v>
      </c>
      <c r="T8" s="100">
        <v>13</v>
      </c>
      <c r="U8" s="100">
        <v>4024.7999999999997</v>
      </c>
      <c r="V8" s="100">
        <v>8</v>
      </c>
      <c r="W8" s="100">
        <v>2476.7999999999997</v>
      </c>
      <c r="X8" s="100">
        <v>10</v>
      </c>
      <c r="Y8" s="100">
        <v>3095.9999999999995</v>
      </c>
      <c r="Z8" s="100">
        <v>9</v>
      </c>
      <c r="AA8" s="100">
        <v>2786.3999999999996</v>
      </c>
      <c r="AB8" s="100">
        <v>50</v>
      </c>
      <c r="AC8" s="100">
        <v>15479.999999999998</v>
      </c>
      <c r="AD8" s="100">
        <v>57</v>
      </c>
      <c r="AE8" s="100">
        <v>17647.199999999997</v>
      </c>
      <c r="AF8" s="100">
        <v>44</v>
      </c>
      <c r="AG8" s="100">
        <v>13622.399999999998</v>
      </c>
      <c r="AH8" s="100">
        <v>58</v>
      </c>
      <c r="AI8" s="100">
        <v>17956.8</v>
      </c>
      <c r="AJ8" s="100">
        <v>66</v>
      </c>
      <c r="AK8" s="100">
        <v>20433.599999999999</v>
      </c>
      <c r="AL8" s="100">
        <v>74</v>
      </c>
      <c r="AM8" s="100">
        <v>22910.399999999998</v>
      </c>
      <c r="AN8" s="100">
        <v>55</v>
      </c>
      <c r="AO8" s="100">
        <v>17027.999999999996</v>
      </c>
      <c r="AP8" s="100">
        <v>49</v>
      </c>
      <c r="AQ8" s="100">
        <v>15170.399999999998</v>
      </c>
      <c r="AR8" s="100">
        <v>15</v>
      </c>
      <c r="AS8" s="100">
        <v>4643.9999999999991</v>
      </c>
      <c r="AT8" s="100">
        <v>19</v>
      </c>
      <c r="AU8" s="100">
        <v>5882.4</v>
      </c>
      <c r="AV8" s="100">
        <v>18</v>
      </c>
      <c r="AW8" s="100">
        <v>5572.7999999999993</v>
      </c>
      <c r="AX8" s="100">
        <v>18</v>
      </c>
      <c r="AY8" s="100">
        <v>5572.7999999999993</v>
      </c>
      <c r="AZ8" s="100">
        <v>16</v>
      </c>
      <c r="BA8" s="100">
        <v>4953.5999999999995</v>
      </c>
      <c r="BB8" s="100">
        <v>19</v>
      </c>
      <c r="BC8" s="100">
        <v>5882.4</v>
      </c>
      <c r="BD8" s="100">
        <v>15</v>
      </c>
      <c r="BE8" s="100">
        <v>4643.9999999999991</v>
      </c>
      <c r="BF8" s="100">
        <v>15</v>
      </c>
      <c r="BG8" s="100">
        <v>4643.9999999999991</v>
      </c>
      <c r="BH8" s="100">
        <v>8</v>
      </c>
      <c r="BI8" s="100">
        <v>2476.7999999999997</v>
      </c>
      <c r="BJ8" s="100">
        <v>9</v>
      </c>
      <c r="BK8" s="100">
        <v>2786.3999999999996</v>
      </c>
      <c r="BL8" s="100">
        <v>5</v>
      </c>
      <c r="BM8" s="100">
        <v>1547.9999999999998</v>
      </c>
      <c r="BN8" s="100">
        <v>8</v>
      </c>
      <c r="BO8" s="100">
        <v>2476.7999999999997</v>
      </c>
      <c r="BP8" s="100">
        <v>7</v>
      </c>
      <c r="BQ8" s="100">
        <v>2167.1999999999998</v>
      </c>
      <c r="BR8" s="100">
        <v>10</v>
      </c>
      <c r="BS8" s="100">
        <v>3095.9999999999995</v>
      </c>
      <c r="BT8" s="100">
        <v>11</v>
      </c>
      <c r="BU8" s="100">
        <v>3405.5999999999995</v>
      </c>
      <c r="BV8" s="100">
        <v>10</v>
      </c>
      <c r="BW8" s="100">
        <v>3095.9999999999995</v>
      </c>
      <c r="BX8" s="100">
        <v>5</v>
      </c>
      <c r="BY8" s="100">
        <v>1547.9999999999998</v>
      </c>
      <c r="BZ8" s="100">
        <v>7</v>
      </c>
      <c r="CA8" s="100">
        <v>2167.1999999999998</v>
      </c>
      <c r="CB8" s="100">
        <v>7</v>
      </c>
      <c r="CC8" s="100">
        <v>2167.1999999999998</v>
      </c>
      <c r="CD8" s="100">
        <v>10</v>
      </c>
      <c r="CE8" s="100">
        <v>3095.9999999999995</v>
      </c>
      <c r="CF8" s="100">
        <v>21</v>
      </c>
      <c r="CG8" s="100">
        <v>6501.5999999999995</v>
      </c>
      <c r="CH8" s="100">
        <v>36</v>
      </c>
      <c r="CI8" s="100">
        <v>11145.599999999999</v>
      </c>
      <c r="CJ8" s="100">
        <v>24</v>
      </c>
      <c r="CK8" s="100">
        <v>7430.4</v>
      </c>
      <c r="CL8" s="100">
        <v>21</v>
      </c>
      <c r="CM8" s="100">
        <v>6501.5999999999995</v>
      </c>
      <c r="CN8" s="100">
        <v>8</v>
      </c>
      <c r="CO8" s="100">
        <v>2476.7999999999997</v>
      </c>
      <c r="CP8" s="100">
        <v>6</v>
      </c>
      <c r="CQ8" s="100">
        <v>1857.6</v>
      </c>
      <c r="CR8" s="100">
        <v>8</v>
      </c>
      <c r="CS8" s="100">
        <v>2476.7999999999997</v>
      </c>
      <c r="CT8" s="100">
        <v>9</v>
      </c>
      <c r="CU8" s="100">
        <v>2786.3999999999996</v>
      </c>
    </row>
    <row r="9" spans="1:99">
      <c r="C9" s="99" t="s">
        <v>175</v>
      </c>
      <c r="D9" s="100">
        <v>5</v>
      </c>
      <c r="E9" s="100">
        <v>3510</v>
      </c>
      <c r="F9" s="100">
        <v>6</v>
      </c>
      <c r="G9" s="100">
        <v>4212</v>
      </c>
      <c r="H9" s="100">
        <v>5</v>
      </c>
      <c r="I9" s="100">
        <v>3510</v>
      </c>
      <c r="J9" s="100">
        <v>4</v>
      </c>
      <c r="K9" s="100">
        <v>2808</v>
      </c>
      <c r="L9" s="100">
        <v>23</v>
      </c>
      <c r="M9" s="100">
        <v>16146</v>
      </c>
      <c r="N9" s="100">
        <v>32</v>
      </c>
      <c r="O9" s="100">
        <v>22464</v>
      </c>
      <c r="P9" s="100">
        <v>30</v>
      </c>
      <c r="Q9" s="100">
        <v>21060</v>
      </c>
      <c r="R9" s="100">
        <v>22</v>
      </c>
      <c r="S9" s="100">
        <v>15444</v>
      </c>
      <c r="T9" s="100">
        <v>12</v>
      </c>
      <c r="U9" s="100">
        <v>8424</v>
      </c>
      <c r="V9" s="100">
        <v>8</v>
      </c>
      <c r="W9" s="100">
        <v>5616</v>
      </c>
      <c r="X9" s="100">
        <v>10</v>
      </c>
      <c r="Y9" s="100">
        <v>7020</v>
      </c>
      <c r="Z9" s="100">
        <v>8</v>
      </c>
      <c r="AA9" s="100">
        <v>5616</v>
      </c>
      <c r="AB9" s="100">
        <v>44</v>
      </c>
      <c r="AC9" s="100">
        <v>30888</v>
      </c>
      <c r="AD9" s="100">
        <v>53</v>
      </c>
      <c r="AE9" s="100">
        <v>37206</v>
      </c>
      <c r="AF9" s="100">
        <v>41</v>
      </c>
      <c r="AG9" s="100">
        <v>28782</v>
      </c>
      <c r="AH9" s="100">
        <v>62</v>
      </c>
      <c r="AI9" s="100">
        <v>43524</v>
      </c>
      <c r="AJ9" s="100">
        <v>67</v>
      </c>
      <c r="AK9" s="100">
        <v>47034</v>
      </c>
      <c r="AL9" s="100">
        <v>66</v>
      </c>
      <c r="AM9" s="100">
        <v>46332</v>
      </c>
      <c r="AN9" s="100">
        <v>49</v>
      </c>
      <c r="AO9" s="100">
        <v>34398</v>
      </c>
      <c r="AP9" s="100">
        <v>41</v>
      </c>
      <c r="AQ9" s="100">
        <v>28782</v>
      </c>
      <c r="AR9" s="100">
        <v>14</v>
      </c>
      <c r="AS9" s="100">
        <v>9828</v>
      </c>
      <c r="AT9" s="100">
        <v>19</v>
      </c>
      <c r="AU9" s="100">
        <v>13338</v>
      </c>
      <c r="AV9" s="100">
        <v>18</v>
      </c>
      <c r="AW9" s="100">
        <v>12636</v>
      </c>
      <c r="AX9" s="100">
        <v>18</v>
      </c>
      <c r="AY9" s="100">
        <v>12636</v>
      </c>
      <c r="AZ9" s="100">
        <v>17</v>
      </c>
      <c r="BA9" s="100">
        <v>11934</v>
      </c>
      <c r="BB9" s="100">
        <v>18</v>
      </c>
      <c r="BC9" s="100">
        <v>12636</v>
      </c>
      <c r="BD9" s="100">
        <v>12</v>
      </c>
      <c r="BE9" s="100">
        <v>8424</v>
      </c>
      <c r="BF9" s="100">
        <v>13</v>
      </c>
      <c r="BG9" s="100">
        <v>9126</v>
      </c>
      <c r="BH9" s="100">
        <v>8</v>
      </c>
      <c r="BI9" s="100">
        <v>5616</v>
      </c>
      <c r="BJ9" s="100">
        <v>8</v>
      </c>
      <c r="BK9" s="100">
        <v>5616</v>
      </c>
      <c r="BL9" s="100">
        <v>5</v>
      </c>
      <c r="BM9" s="100">
        <v>3510</v>
      </c>
      <c r="BN9" s="100">
        <v>7</v>
      </c>
      <c r="BO9" s="100">
        <v>4914</v>
      </c>
      <c r="BP9" s="100">
        <v>6</v>
      </c>
      <c r="BQ9" s="100">
        <v>4212</v>
      </c>
      <c r="BR9" s="100">
        <v>10</v>
      </c>
      <c r="BS9" s="100">
        <v>7020</v>
      </c>
      <c r="BT9" s="100">
        <v>10</v>
      </c>
      <c r="BU9" s="100">
        <v>7020</v>
      </c>
      <c r="BV9" s="100">
        <v>10</v>
      </c>
      <c r="BW9" s="100">
        <v>7020</v>
      </c>
      <c r="BX9" s="100">
        <v>5</v>
      </c>
      <c r="BY9" s="100">
        <v>3510</v>
      </c>
      <c r="BZ9" s="100">
        <v>7</v>
      </c>
      <c r="CA9" s="100">
        <v>4914</v>
      </c>
      <c r="CB9" s="100">
        <v>7</v>
      </c>
      <c r="CC9" s="100">
        <v>4914</v>
      </c>
      <c r="CD9" s="100">
        <v>9</v>
      </c>
      <c r="CE9" s="100">
        <v>6318</v>
      </c>
      <c r="CF9" s="100">
        <v>18</v>
      </c>
      <c r="CG9" s="100">
        <v>12636</v>
      </c>
      <c r="CH9" s="100">
        <v>29</v>
      </c>
      <c r="CI9" s="100">
        <v>20358</v>
      </c>
      <c r="CJ9" s="100">
        <v>21</v>
      </c>
      <c r="CK9" s="100">
        <v>14742</v>
      </c>
      <c r="CL9" s="100">
        <v>19</v>
      </c>
      <c r="CM9" s="100">
        <v>13338</v>
      </c>
      <c r="CN9" s="100">
        <v>7</v>
      </c>
      <c r="CO9" s="100">
        <v>4914</v>
      </c>
      <c r="CP9" s="100">
        <v>6</v>
      </c>
      <c r="CQ9" s="100">
        <v>4212</v>
      </c>
      <c r="CR9" s="100">
        <v>7</v>
      </c>
      <c r="CS9" s="100">
        <v>4914</v>
      </c>
      <c r="CT9" s="100">
        <v>8</v>
      </c>
      <c r="CU9" s="100">
        <v>5616</v>
      </c>
    </row>
    <row r="10" spans="1:99">
      <c r="C10" s="99" t="s">
        <v>176</v>
      </c>
      <c r="D10" s="100">
        <v>5</v>
      </c>
      <c r="E10" s="100">
        <v>2724</v>
      </c>
      <c r="F10" s="100">
        <v>6</v>
      </c>
      <c r="G10" s="100">
        <v>3268.7999999999997</v>
      </c>
      <c r="H10" s="100">
        <v>6</v>
      </c>
      <c r="I10" s="100">
        <v>3268.7999999999997</v>
      </c>
      <c r="J10" s="100">
        <v>5</v>
      </c>
      <c r="K10" s="100">
        <v>2724</v>
      </c>
      <c r="L10" s="100">
        <v>23</v>
      </c>
      <c r="M10" s="100">
        <v>12530.4</v>
      </c>
      <c r="N10" s="100">
        <v>32</v>
      </c>
      <c r="O10" s="100">
        <v>17433.599999999999</v>
      </c>
      <c r="P10" s="100">
        <v>30</v>
      </c>
      <c r="Q10" s="100">
        <v>16343.999999999998</v>
      </c>
      <c r="R10" s="100">
        <v>21</v>
      </c>
      <c r="S10" s="100">
        <v>11440.8</v>
      </c>
      <c r="T10" s="100">
        <v>13</v>
      </c>
      <c r="U10" s="100">
        <v>7082.4</v>
      </c>
      <c r="V10" s="100">
        <v>8</v>
      </c>
      <c r="W10" s="100">
        <v>4358.3999999999996</v>
      </c>
      <c r="X10" s="100">
        <v>10</v>
      </c>
      <c r="Y10" s="100">
        <v>5448</v>
      </c>
      <c r="Z10" s="100">
        <v>9</v>
      </c>
      <c r="AA10" s="100">
        <v>4903.2</v>
      </c>
      <c r="AB10" s="100">
        <v>49</v>
      </c>
      <c r="AC10" s="100">
        <v>26695.199999999997</v>
      </c>
      <c r="AD10" s="100">
        <v>53</v>
      </c>
      <c r="AE10" s="100">
        <v>28874.399999999998</v>
      </c>
      <c r="AF10" s="100">
        <v>41</v>
      </c>
      <c r="AG10" s="100">
        <v>22336.799999999999</v>
      </c>
      <c r="AH10" s="100">
        <v>55</v>
      </c>
      <c r="AI10" s="100">
        <v>29963.999999999996</v>
      </c>
      <c r="AJ10" s="100">
        <v>61</v>
      </c>
      <c r="AK10" s="100">
        <v>33232.799999999996</v>
      </c>
      <c r="AL10" s="100">
        <v>69</v>
      </c>
      <c r="AM10" s="100">
        <v>37591.199999999997</v>
      </c>
      <c r="AN10" s="100">
        <v>49</v>
      </c>
      <c r="AO10" s="100">
        <v>26695.199999999997</v>
      </c>
      <c r="AP10" s="100">
        <v>49</v>
      </c>
      <c r="AQ10" s="100">
        <v>26695.199999999997</v>
      </c>
      <c r="AR10" s="100">
        <v>16</v>
      </c>
      <c r="AS10" s="100">
        <v>8716.7999999999993</v>
      </c>
      <c r="AT10" s="100">
        <v>20</v>
      </c>
      <c r="AU10" s="100">
        <v>10896</v>
      </c>
      <c r="AV10" s="100">
        <v>16</v>
      </c>
      <c r="AW10" s="100">
        <v>8716.7999999999993</v>
      </c>
      <c r="AX10" s="100">
        <v>16</v>
      </c>
      <c r="AY10" s="100">
        <v>8716.7999999999993</v>
      </c>
      <c r="AZ10" s="100">
        <v>16</v>
      </c>
      <c r="BA10" s="100">
        <v>8716.7999999999993</v>
      </c>
      <c r="BB10" s="100">
        <v>18</v>
      </c>
      <c r="BC10" s="100">
        <v>9806.4</v>
      </c>
      <c r="BD10" s="100">
        <v>14</v>
      </c>
      <c r="BE10" s="100">
        <v>7627.1999999999989</v>
      </c>
      <c r="BF10" s="100">
        <v>15</v>
      </c>
      <c r="BG10" s="100">
        <v>8171.9999999999991</v>
      </c>
      <c r="BH10" s="100">
        <v>7</v>
      </c>
      <c r="BI10" s="100">
        <v>3813.5999999999995</v>
      </c>
      <c r="BJ10" s="100">
        <v>9</v>
      </c>
      <c r="BK10" s="100">
        <v>4903.2</v>
      </c>
      <c r="BL10" s="100">
        <v>5</v>
      </c>
      <c r="BM10" s="100">
        <v>2724</v>
      </c>
      <c r="BN10" s="100">
        <v>7</v>
      </c>
      <c r="BO10" s="100">
        <v>3813.5999999999995</v>
      </c>
      <c r="BP10" s="100">
        <v>7</v>
      </c>
      <c r="BQ10" s="100">
        <v>3813.5999999999995</v>
      </c>
      <c r="BR10" s="100">
        <v>9</v>
      </c>
      <c r="BS10" s="100">
        <v>4903.2</v>
      </c>
      <c r="BT10" s="100">
        <v>10</v>
      </c>
      <c r="BU10" s="100">
        <v>5448</v>
      </c>
      <c r="BV10" s="100">
        <v>10</v>
      </c>
      <c r="BW10" s="100">
        <v>5448</v>
      </c>
      <c r="BX10" s="100">
        <v>5</v>
      </c>
      <c r="BY10" s="100">
        <v>2724</v>
      </c>
      <c r="BZ10" s="100">
        <v>7</v>
      </c>
      <c r="CA10" s="100">
        <v>3813.5999999999995</v>
      </c>
      <c r="CB10" s="100">
        <v>7</v>
      </c>
      <c r="CC10" s="100">
        <v>3813.5999999999995</v>
      </c>
      <c r="CD10" s="100">
        <v>10</v>
      </c>
      <c r="CE10" s="100">
        <v>5448</v>
      </c>
      <c r="CF10" s="100">
        <v>19</v>
      </c>
      <c r="CG10" s="100">
        <v>10351.199999999999</v>
      </c>
      <c r="CH10" s="100">
        <v>30</v>
      </c>
      <c r="CI10" s="100">
        <v>16343.999999999998</v>
      </c>
      <c r="CJ10" s="100">
        <v>24</v>
      </c>
      <c r="CK10" s="100">
        <v>13075.199999999999</v>
      </c>
      <c r="CL10" s="100">
        <v>20</v>
      </c>
      <c r="CM10" s="100">
        <v>10896</v>
      </c>
      <c r="CN10" s="100">
        <v>7</v>
      </c>
      <c r="CO10" s="100">
        <v>3813.5999999999995</v>
      </c>
      <c r="CP10" s="100">
        <v>6</v>
      </c>
      <c r="CQ10" s="100">
        <v>3268.7999999999997</v>
      </c>
      <c r="CR10" s="100">
        <v>9</v>
      </c>
      <c r="CS10" s="100">
        <v>4903.2</v>
      </c>
      <c r="CT10" s="100">
        <v>9</v>
      </c>
      <c r="CU10" s="100">
        <v>4903.2</v>
      </c>
    </row>
    <row r="11" spans="1:99">
      <c r="C11" s="99" t="s">
        <v>177</v>
      </c>
      <c r="D11" s="100">
        <v>4</v>
      </c>
      <c r="E11" s="100">
        <v>2131.1999999999998</v>
      </c>
      <c r="F11" s="100">
        <v>6</v>
      </c>
      <c r="G11" s="100">
        <v>3196.7999999999997</v>
      </c>
      <c r="H11" s="100">
        <v>6</v>
      </c>
      <c r="I11" s="100">
        <v>3196.7999999999997</v>
      </c>
      <c r="J11" s="100">
        <v>4</v>
      </c>
      <c r="K11" s="100">
        <v>2131.1999999999998</v>
      </c>
      <c r="L11" s="100">
        <v>24</v>
      </c>
      <c r="M11" s="100">
        <v>12787.199999999999</v>
      </c>
      <c r="N11" s="100">
        <v>34</v>
      </c>
      <c r="O11" s="100">
        <v>18115.199999999997</v>
      </c>
      <c r="P11" s="100">
        <v>29</v>
      </c>
      <c r="Q11" s="100">
        <v>15451.199999999999</v>
      </c>
      <c r="R11" s="100">
        <v>22</v>
      </c>
      <c r="S11" s="100">
        <v>11721.599999999999</v>
      </c>
      <c r="T11" s="100">
        <v>14</v>
      </c>
      <c r="U11" s="100">
        <v>7459.1999999999989</v>
      </c>
      <c r="V11" s="100">
        <v>8</v>
      </c>
      <c r="W11" s="100">
        <v>4262.3999999999996</v>
      </c>
      <c r="X11" s="100">
        <v>10</v>
      </c>
      <c r="Y11" s="100">
        <v>5328</v>
      </c>
      <c r="Z11" s="100">
        <v>10</v>
      </c>
      <c r="AA11" s="100">
        <v>5328</v>
      </c>
      <c r="AB11" s="100">
        <v>50</v>
      </c>
      <c r="AC11" s="100">
        <v>26639.999999999996</v>
      </c>
      <c r="AD11" s="100">
        <v>59</v>
      </c>
      <c r="AE11" s="100">
        <v>31435.199999999997</v>
      </c>
      <c r="AF11" s="100">
        <v>41</v>
      </c>
      <c r="AG11" s="100">
        <v>21844.799999999999</v>
      </c>
      <c r="AH11" s="100">
        <v>60</v>
      </c>
      <c r="AI11" s="100">
        <v>31967.999999999996</v>
      </c>
      <c r="AJ11" s="100">
        <v>69</v>
      </c>
      <c r="AK11" s="100">
        <v>36763.199999999997</v>
      </c>
      <c r="AL11" s="100">
        <v>72</v>
      </c>
      <c r="AM11" s="100">
        <v>38361.599999999999</v>
      </c>
      <c r="AN11" s="100">
        <v>49</v>
      </c>
      <c r="AO11" s="100">
        <v>26107.199999999997</v>
      </c>
      <c r="AP11" s="100">
        <v>42</v>
      </c>
      <c r="AQ11" s="100">
        <v>22377.599999999999</v>
      </c>
      <c r="AR11" s="100">
        <v>13</v>
      </c>
      <c r="AS11" s="100">
        <v>6926.4</v>
      </c>
      <c r="AT11" s="100">
        <v>17</v>
      </c>
      <c r="AU11" s="100">
        <v>9057.5999999999985</v>
      </c>
      <c r="AV11" s="100">
        <v>17</v>
      </c>
      <c r="AW11" s="100">
        <v>9057.5999999999985</v>
      </c>
      <c r="AX11" s="100">
        <v>16</v>
      </c>
      <c r="AY11" s="100">
        <v>8524.7999999999993</v>
      </c>
      <c r="AZ11" s="100">
        <v>16</v>
      </c>
      <c r="BA11" s="100">
        <v>8524.7999999999993</v>
      </c>
      <c r="BB11" s="100">
        <v>15</v>
      </c>
      <c r="BC11" s="100">
        <v>7991.9999999999991</v>
      </c>
      <c r="BD11" s="100">
        <v>12</v>
      </c>
      <c r="BE11" s="100">
        <v>6393.5999999999995</v>
      </c>
      <c r="BF11" s="100">
        <v>15</v>
      </c>
      <c r="BG11" s="100">
        <v>7991.9999999999991</v>
      </c>
      <c r="BH11" s="100">
        <v>7</v>
      </c>
      <c r="BI11" s="100">
        <v>3729.5999999999995</v>
      </c>
      <c r="BJ11" s="100">
        <v>9</v>
      </c>
      <c r="BK11" s="100">
        <v>4795.2</v>
      </c>
      <c r="BL11" s="100">
        <v>5</v>
      </c>
      <c r="BM11" s="100">
        <v>2664</v>
      </c>
      <c r="BN11" s="100">
        <v>7</v>
      </c>
      <c r="BO11" s="100">
        <v>3729.5999999999995</v>
      </c>
      <c r="BP11" s="100">
        <v>7</v>
      </c>
      <c r="BQ11" s="100">
        <v>3729.5999999999995</v>
      </c>
      <c r="BR11" s="100">
        <v>9</v>
      </c>
      <c r="BS11" s="100">
        <v>4795.2</v>
      </c>
      <c r="BT11" s="100">
        <v>11</v>
      </c>
      <c r="BU11" s="100">
        <v>5860.7999999999993</v>
      </c>
      <c r="BV11" s="100">
        <v>10</v>
      </c>
      <c r="BW11" s="100">
        <v>5328</v>
      </c>
      <c r="BX11" s="100">
        <v>5</v>
      </c>
      <c r="BY11" s="100">
        <v>2664</v>
      </c>
      <c r="BZ11" s="100">
        <v>7</v>
      </c>
      <c r="CA11" s="100">
        <v>3729.5999999999995</v>
      </c>
      <c r="CB11" s="100">
        <v>6</v>
      </c>
      <c r="CC11" s="100">
        <v>3196.7999999999997</v>
      </c>
      <c r="CD11" s="100">
        <v>10</v>
      </c>
      <c r="CE11" s="100">
        <v>5328</v>
      </c>
      <c r="CF11" s="100">
        <v>20</v>
      </c>
      <c r="CG11" s="100">
        <v>10656</v>
      </c>
      <c r="CH11" s="100">
        <v>31</v>
      </c>
      <c r="CI11" s="100">
        <v>16516.8</v>
      </c>
      <c r="CJ11" s="100">
        <v>22</v>
      </c>
      <c r="CK11" s="100">
        <v>11721.599999999999</v>
      </c>
      <c r="CL11" s="100">
        <v>21</v>
      </c>
      <c r="CM11" s="100">
        <v>11188.8</v>
      </c>
      <c r="CN11" s="100">
        <v>8</v>
      </c>
      <c r="CO11" s="100">
        <v>4262.3999999999996</v>
      </c>
      <c r="CP11" s="100">
        <v>7</v>
      </c>
      <c r="CQ11" s="100">
        <v>3729.5999999999995</v>
      </c>
      <c r="CR11" s="100">
        <v>9</v>
      </c>
      <c r="CS11" s="100">
        <v>4795.2</v>
      </c>
      <c r="CT11" s="100">
        <v>9</v>
      </c>
      <c r="CU11" s="100">
        <v>4795.2</v>
      </c>
    </row>
    <row r="12" spans="1:99">
      <c r="C12" s="99" t="s">
        <v>178</v>
      </c>
      <c r="D12" s="100">
        <v>5</v>
      </c>
      <c r="E12" s="100">
        <v>2814</v>
      </c>
      <c r="F12" s="100">
        <v>6</v>
      </c>
      <c r="G12" s="100">
        <v>3376.7999999999997</v>
      </c>
      <c r="H12" s="100">
        <v>6</v>
      </c>
      <c r="I12" s="100">
        <v>3376.7999999999997</v>
      </c>
      <c r="J12" s="100">
        <v>4</v>
      </c>
      <c r="K12" s="100">
        <v>2251.1999999999998</v>
      </c>
      <c r="L12" s="100">
        <v>23</v>
      </c>
      <c r="M12" s="100">
        <v>12944.4</v>
      </c>
      <c r="N12" s="100">
        <v>31</v>
      </c>
      <c r="O12" s="100">
        <v>17446.8</v>
      </c>
      <c r="P12" s="100">
        <v>30</v>
      </c>
      <c r="Q12" s="100">
        <v>16884</v>
      </c>
      <c r="R12" s="100">
        <v>23</v>
      </c>
      <c r="S12" s="100">
        <v>12944.4</v>
      </c>
      <c r="T12" s="100">
        <v>14</v>
      </c>
      <c r="U12" s="100">
        <v>7879.1999999999989</v>
      </c>
      <c r="V12" s="100">
        <v>9</v>
      </c>
      <c r="W12" s="100">
        <v>5065.2</v>
      </c>
      <c r="X12" s="100">
        <v>9</v>
      </c>
      <c r="Y12" s="100">
        <v>5065.2</v>
      </c>
      <c r="Z12" s="100">
        <v>9</v>
      </c>
      <c r="AA12" s="100">
        <v>5065.2</v>
      </c>
      <c r="AB12" s="100">
        <v>49</v>
      </c>
      <c r="AC12" s="100">
        <v>27577.199999999997</v>
      </c>
      <c r="AD12" s="100">
        <v>54</v>
      </c>
      <c r="AE12" s="100">
        <v>30391.199999999997</v>
      </c>
      <c r="AF12" s="100">
        <v>44</v>
      </c>
      <c r="AG12" s="100">
        <v>24763.199999999997</v>
      </c>
      <c r="AH12" s="100">
        <v>61</v>
      </c>
      <c r="AI12" s="100">
        <v>34330.799999999996</v>
      </c>
      <c r="AJ12" s="100">
        <v>63</v>
      </c>
      <c r="AK12" s="100">
        <v>35456.399999999994</v>
      </c>
      <c r="AL12" s="100">
        <v>73</v>
      </c>
      <c r="AM12" s="100">
        <v>41084.399999999994</v>
      </c>
      <c r="AN12" s="100">
        <v>52</v>
      </c>
      <c r="AO12" s="100">
        <v>29265.599999999999</v>
      </c>
      <c r="AP12" s="100">
        <v>46</v>
      </c>
      <c r="AQ12" s="100">
        <v>25888.799999999999</v>
      </c>
      <c r="AR12" s="100">
        <v>16</v>
      </c>
      <c r="AS12" s="100">
        <v>9004.7999999999993</v>
      </c>
      <c r="AT12" s="100">
        <v>17</v>
      </c>
      <c r="AU12" s="100">
        <v>9567.5999999999985</v>
      </c>
      <c r="AV12" s="100">
        <v>18</v>
      </c>
      <c r="AW12" s="100">
        <v>10130.4</v>
      </c>
      <c r="AX12" s="100">
        <v>18</v>
      </c>
      <c r="AY12" s="100">
        <v>10130.4</v>
      </c>
      <c r="AZ12" s="100">
        <v>16</v>
      </c>
      <c r="BA12" s="100">
        <v>9004.7999999999993</v>
      </c>
      <c r="BB12" s="100">
        <v>15</v>
      </c>
      <c r="BC12" s="100">
        <v>8442</v>
      </c>
      <c r="BD12" s="100">
        <v>13</v>
      </c>
      <c r="BE12" s="100">
        <v>7316.4</v>
      </c>
      <c r="BF12" s="100">
        <v>14</v>
      </c>
      <c r="BG12" s="100">
        <v>7879.1999999999989</v>
      </c>
      <c r="BH12" s="100">
        <v>8</v>
      </c>
      <c r="BI12" s="100">
        <v>4502.3999999999996</v>
      </c>
      <c r="BJ12" s="100">
        <v>8</v>
      </c>
      <c r="BK12" s="100">
        <v>4502.3999999999996</v>
      </c>
      <c r="BL12" s="100">
        <v>5</v>
      </c>
      <c r="BM12" s="100">
        <v>2814</v>
      </c>
      <c r="BN12" s="100">
        <v>7</v>
      </c>
      <c r="BO12" s="100">
        <v>3939.5999999999995</v>
      </c>
      <c r="BP12" s="100">
        <v>6</v>
      </c>
      <c r="BQ12" s="100">
        <v>3376.7999999999997</v>
      </c>
      <c r="BR12" s="100">
        <v>10</v>
      </c>
      <c r="BS12" s="100">
        <v>5628</v>
      </c>
      <c r="BT12" s="100">
        <v>10</v>
      </c>
      <c r="BU12" s="100">
        <v>5628</v>
      </c>
      <c r="BV12" s="100">
        <v>10</v>
      </c>
      <c r="BW12" s="100">
        <v>5628</v>
      </c>
      <c r="BX12" s="100">
        <v>5</v>
      </c>
      <c r="BY12" s="100">
        <v>2814</v>
      </c>
      <c r="BZ12" s="100">
        <v>7</v>
      </c>
      <c r="CA12" s="100">
        <v>3939.5999999999995</v>
      </c>
      <c r="CB12" s="100">
        <v>7</v>
      </c>
      <c r="CC12" s="100">
        <v>3939.5999999999995</v>
      </c>
      <c r="CD12" s="100">
        <v>10</v>
      </c>
      <c r="CE12" s="100">
        <v>5628</v>
      </c>
      <c r="CF12" s="100">
        <v>20</v>
      </c>
      <c r="CG12" s="100">
        <v>11256</v>
      </c>
      <c r="CH12" s="100">
        <v>33</v>
      </c>
      <c r="CI12" s="100">
        <v>18572.399999999998</v>
      </c>
      <c r="CJ12" s="100">
        <v>22</v>
      </c>
      <c r="CK12" s="100">
        <v>12381.599999999999</v>
      </c>
      <c r="CL12" s="100">
        <v>20</v>
      </c>
      <c r="CM12" s="100">
        <v>11256</v>
      </c>
      <c r="CN12" s="100">
        <v>7</v>
      </c>
      <c r="CO12" s="100">
        <v>3939.5999999999995</v>
      </c>
      <c r="CP12" s="100">
        <v>6</v>
      </c>
      <c r="CQ12" s="100">
        <v>3376.7999999999997</v>
      </c>
      <c r="CR12" s="100">
        <v>9</v>
      </c>
      <c r="CS12" s="100">
        <v>5065.2</v>
      </c>
      <c r="CT12" s="100">
        <v>10</v>
      </c>
      <c r="CU12" s="100">
        <v>5628</v>
      </c>
    </row>
    <row r="13" spans="1:99">
      <c r="C13" s="99" t="s">
        <v>179</v>
      </c>
      <c r="D13" s="100">
        <v>5</v>
      </c>
      <c r="E13" s="100">
        <v>426</v>
      </c>
      <c r="F13" s="100">
        <v>6</v>
      </c>
      <c r="G13" s="100">
        <v>511.20000000000005</v>
      </c>
      <c r="H13" s="100">
        <v>6</v>
      </c>
      <c r="I13" s="100">
        <v>511.20000000000005</v>
      </c>
      <c r="J13" s="100">
        <v>5</v>
      </c>
      <c r="K13" s="100">
        <v>426</v>
      </c>
      <c r="L13" s="100">
        <v>27</v>
      </c>
      <c r="M13" s="100">
        <v>2300.4</v>
      </c>
      <c r="N13" s="100">
        <v>34</v>
      </c>
      <c r="O13" s="100">
        <v>2896.8</v>
      </c>
      <c r="P13" s="100">
        <v>32</v>
      </c>
      <c r="Q13" s="100">
        <v>2726.4</v>
      </c>
      <c r="R13" s="100">
        <v>23</v>
      </c>
      <c r="S13" s="100">
        <v>1959.6000000000001</v>
      </c>
      <c r="T13" s="100">
        <v>13</v>
      </c>
      <c r="U13" s="100">
        <v>1107.6000000000001</v>
      </c>
      <c r="V13" s="100">
        <v>8</v>
      </c>
      <c r="W13" s="100">
        <v>681.6</v>
      </c>
      <c r="X13" s="100">
        <v>9</v>
      </c>
      <c r="Y13" s="100">
        <v>766.80000000000007</v>
      </c>
      <c r="Z13" s="100">
        <v>9</v>
      </c>
      <c r="AA13" s="100">
        <v>766.80000000000007</v>
      </c>
      <c r="AB13" s="100">
        <v>58</v>
      </c>
      <c r="AC13" s="100">
        <v>4941.6000000000004</v>
      </c>
      <c r="AD13" s="100">
        <v>64</v>
      </c>
      <c r="AE13" s="100">
        <v>5452.8</v>
      </c>
      <c r="AF13" s="100">
        <v>48</v>
      </c>
      <c r="AG13" s="100">
        <v>4089.6000000000004</v>
      </c>
      <c r="AH13" s="100">
        <v>63</v>
      </c>
      <c r="AI13" s="100">
        <v>5367.6</v>
      </c>
      <c r="AJ13" s="100">
        <v>68</v>
      </c>
      <c r="AK13" s="100">
        <v>5793.6</v>
      </c>
      <c r="AL13" s="100">
        <v>77</v>
      </c>
      <c r="AM13" s="100">
        <v>6560.4000000000005</v>
      </c>
      <c r="AN13" s="100">
        <v>58</v>
      </c>
      <c r="AO13" s="100">
        <v>4941.6000000000004</v>
      </c>
      <c r="AP13" s="100">
        <v>47</v>
      </c>
      <c r="AQ13" s="100">
        <v>4004.4</v>
      </c>
      <c r="AR13" s="100">
        <v>16</v>
      </c>
      <c r="AS13" s="100">
        <v>1363.2</v>
      </c>
      <c r="AT13" s="100">
        <v>18</v>
      </c>
      <c r="AU13" s="100">
        <v>1533.6000000000001</v>
      </c>
      <c r="AV13" s="100">
        <v>17</v>
      </c>
      <c r="AW13" s="100">
        <v>1448.4</v>
      </c>
      <c r="AX13" s="100">
        <v>19</v>
      </c>
      <c r="AY13" s="100">
        <v>1618.8</v>
      </c>
      <c r="AZ13" s="100">
        <v>18</v>
      </c>
      <c r="BA13" s="100">
        <v>1533.6000000000001</v>
      </c>
      <c r="BB13" s="100">
        <v>18</v>
      </c>
      <c r="BC13" s="100">
        <v>1533.6000000000001</v>
      </c>
      <c r="BD13" s="100">
        <v>15</v>
      </c>
      <c r="BE13" s="100">
        <v>1278</v>
      </c>
      <c r="BF13" s="100">
        <v>16</v>
      </c>
      <c r="BG13" s="100">
        <v>1363.2</v>
      </c>
      <c r="BH13" s="100">
        <v>9</v>
      </c>
      <c r="BI13" s="100">
        <v>766.80000000000007</v>
      </c>
      <c r="BJ13" s="100">
        <v>10</v>
      </c>
      <c r="BK13" s="100">
        <v>852</v>
      </c>
      <c r="BL13" s="100">
        <v>6</v>
      </c>
      <c r="BM13" s="100">
        <v>511.20000000000005</v>
      </c>
      <c r="BN13" s="100">
        <v>8</v>
      </c>
      <c r="BO13" s="100">
        <v>681.6</v>
      </c>
      <c r="BP13" s="100">
        <v>7</v>
      </c>
      <c r="BQ13" s="100">
        <v>596.4</v>
      </c>
      <c r="BR13" s="100">
        <v>10</v>
      </c>
      <c r="BS13" s="100">
        <v>852</v>
      </c>
      <c r="BT13" s="100">
        <v>10</v>
      </c>
      <c r="BU13" s="100">
        <v>852</v>
      </c>
      <c r="BV13" s="100">
        <v>10</v>
      </c>
      <c r="BW13" s="100">
        <v>852</v>
      </c>
      <c r="BX13" s="100">
        <v>5</v>
      </c>
      <c r="BY13" s="100">
        <v>426</v>
      </c>
      <c r="BZ13" s="100">
        <v>7</v>
      </c>
      <c r="CA13" s="100">
        <v>596.4</v>
      </c>
      <c r="CB13" s="100">
        <v>8</v>
      </c>
      <c r="CC13" s="100">
        <v>681.6</v>
      </c>
      <c r="CD13" s="100">
        <v>9</v>
      </c>
      <c r="CE13" s="100">
        <v>766.80000000000007</v>
      </c>
      <c r="CF13" s="100">
        <v>21</v>
      </c>
      <c r="CG13" s="100">
        <v>1789.2</v>
      </c>
      <c r="CH13" s="100">
        <v>34</v>
      </c>
      <c r="CI13" s="100">
        <v>2896.8</v>
      </c>
      <c r="CJ13" s="100">
        <v>25</v>
      </c>
      <c r="CK13" s="100">
        <v>2130</v>
      </c>
      <c r="CL13" s="100">
        <v>22</v>
      </c>
      <c r="CM13" s="100">
        <v>1874.4</v>
      </c>
      <c r="CN13" s="100">
        <v>8</v>
      </c>
      <c r="CO13" s="100">
        <v>681.6</v>
      </c>
      <c r="CP13" s="100">
        <v>7</v>
      </c>
      <c r="CQ13" s="100">
        <v>596.4</v>
      </c>
      <c r="CR13" s="100">
        <v>8</v>
      </c>
      <c r="CS13" s="100">
        <v>681.6</v>
      </c>
      <c r="CT13" s="100">
        <v>10</v>
      </c>
      <c r="CU13" s="100">
        <v>852</v>
      </c>
    </row>
    <row r="14" spans="1:99">
      <c r="C14" s="99" t="s">
        <v>180</v>
      </c>
      <c r="D14" s="100">
        <v>4</v>
      </c>
      <c r="E14" s="100">
        <v>1953.6</v>
      </c>
      <c r="F14" s="100">
        <v>6</v>
      </c>
      <c r="G14" s="100">
        <v>2930.3999999999996</v>
      </c>
      <c r="H14" s="100">
        <v>5</v>
      </c>
      <c r="I14" s="100">
        <v>2442</v>
      </c>
      <c r="J14" s="100">
        <v>5</v>
      </c>
      <c r="K14" s="100">
        <v>2442</v>
      </c>
      <c r="L14" s="100">
        <v>23</v>
      </c>
      <c r="M14" s="100">
        <v>11233.199999999999</v>
      </c>
      <c r="N14" s="100">
        <v>34</v>
      </c>
      <c r="O14" s="100">
        <v>16605.599999999999</v>
      </c>
      <c r="P14" s="100">
        <v>28</v>
      </c>
      <c r="Q14" s="100">
        <v>13675.199999999999</v>
      </c>
      <c r="R14" s="100">
        <v>22</v>
      </c>
      <c r="S14" s="100">
        <v>10744.8</v>
      </c>
      <c r="T14" s="100">
        <v>14</v>
      </c>
      <c r="U14" s="100">
        <v>6837.5999999999995</v>
      </c>
      <c r="V14" s="100">
        <v>9</v>
      </c>
      <c r="W14" s="100">
        <v>4395.5999999999995</v>
      </c>
      <c r="X14" s="100">
        <v>10</v>
      </c>
      <c r="Y14" s="100">
        <v>4884</v>
      </c>
      <c r="Z14" s="100">
        <v>9</v>
      </c>
      <c r="AA14" s="100">
        <v>4395.5999999999995</v>
      </c>
      <c r="AB14" s="100">
        <v>49</v>
      </c>
      <c r="AC14" s="100">
        <v>23931.599999999999</v>
      </c>
      <c r="AD14" s="100">
        <v>58</v>
      </c>
      <c r="AE14" s="100">
        <v>28327.199999999997</v>
      </c>
      <c r="AF14" s="100">
        <v>41</v>
      </c>
      <c r="AG14" s="100">
        <v>20024.399999999998</v>
      </c>
      <c r="AH14" s="100">
        <v>56</v>
      </c>
      <c r="AI14" s="100">
        <v>27350.399999999998</v>
      </c>
      <c r="AJ14" s="100">
        <v>71</v>
      </c>
      <c r="AK14" s="100">
        <v>34676.400000000001</v>
      </c>
      <c r="AL14" s="100">
        <v>77</v>
      </c>
      <c r="AM14" s="100">
        <v>37606.799999999996</v>
      </c>
      <c r="AN14" s="100">
        <v>46</v>
      </c>
      <c r="AO14" s="100">
        <v>22466.399999999998</v>
      </c>
      <c r="AP14" s="100">
        <v>49</v>
      </c>
      <c r="AQ14" s="100">
        <v>23931.599999999999</v>
      </c>
      <c r="AR14" s="100">
        <v>15</v>
      </c>
      <c r="AS14" s="100">
        <v>7326</v>
      </c>
      <c r="AT14" s="100">
        <v>20</v>
      </c>
      <c r="AU14" s="100">
        <v>9768</v>
      </c>
      <c r="AV14" s="100">
        <v>16</v>
      </c>
      <c r="AW14" s="100">
        <v>7814.4</v>
      </c>
      <c r="AX14" s="100">
        <v>17</v>
      </c>
      <c r="AY14" s="100">
        <v>8302.7999999999993</v>
      </c>
      <c r="AZ14" s="100">
        <v>16</v>
      </c>
      <c r="BA14" s="100">
        <v>7814.4</v>
      </c>
      <c r="BB14" s="100">
        <v>16</v>
      </c>
      <c r="BC14" s="100">
        <v>7814.4</v>
      </c>
      <c r="BD14" s="100">
        <v>14</v>
      </c>
      <c r="BE14" s="100">
        <v>6837.5999999999995</v>
      </c>
      <c r="BF14" s="100">
        <v>14</v>
      </c>
      <c r="BG14" s="100">
        <v>6837.5999999999995</v>
      </c>
      <c r="BH14" s="100">
        <v>8</v>
      </c>
      <c r="BI14" s="100">
        <v>3907.2</v>
      </c>
      <c r="BJ14" s="100">
        <v>8</v>
      </c>
      <c r="BK14" s="100">
        <v>3907.2</v>
      </c>
      <c r="BL14" s="100">
        <v>5</v>
      </c>
      <c r="BM14" s="100">
        <v>2442</v>
      </c>
      <c r="BN14" s="100">
        <v>8</v>
      </c>
      <c r="BO14" s="100">
        <v>3907.2</v>
      </c>
      <c r="BP14" s="100">
        <v>7</v>
      </c>
      <c r="BQ14" s="100">
        <v>3418.7999999999997</v>
      </c>
      <c r="BR14" s="100">
        <v>9</v>
      </c>
      <c r="BS14" s="100">
        <v>4395.5999999999995</v>
      </c>
      <c r="BT14" s="100">
        <v>9</v>
      </c>
      <c r="BU14" s="100">
        <v>4395.5999999999995</v>
      </c>
      <c r="BV14" s="100">
        <v>9</v>
      </c>
      <c r="BW14" s="100">
        <v>4395.5999999999995</v>
      </c>
      <c r="BX14" s="100">
        <v>6</v>
      </c>
      <c r="BY14" s="100">
        <v>2930.3999999999996</v>
      </c>
      <c r="BZ14" s="100">
        <v>7</v>
      </c>
      <c r="CA14" s="100">
        <v>3418.7999999999997</v>
      </c>
      <c r="CB14" s="100">
        <v>7</v>
      </c>
      <c r="CC14" s="100">
        <v>3418.7999999999997</v>
      </c>
      <c r="CD14" s="100">
        <v>11</v>
      </c>
      <c r="CE14" s="100">
        <v>5372.4</v>
      </c>
      <c r="CF14" s="100">
        <v>20</v>
      </c>
      <c r="CG14" s="100">
        <v>9768</v>
      </c>
      <c r="CH14" s="100">
        <v>30</v>
      </c>
      <c r="CI14" s="100">
        <v>14652</v>
      </c>
      <c r="CJ14" s="100">
        <v>22</v>
      </c>
      <c r="CK14" s="100">
        <v>10744.8</v>
      </c>
      <c r="CL14" s="100">
        <v>23</v>
      </c>
      <c r="CM14" s="100">
        <v>11233.199999999999</v>
      </c>
      <c r="CN14" s="100">
        <v>7</v>
      </c>
      <c r="CO14" s="100">
        <v>3418.7999999999997</v>
      </c>
      <c r="CP14" s="100">
        <v>6</v>
      </c>
      <c r="CQ14" s="100">
        <v>2930.3999999999996</v>
      </c>
      <c r="CR14" s="100">
        <v>8</v>
      </c>
      <c r="CS14" s="100">
        <v>3907.2</v>
      </c>
      <c r="CT14" s="100">
        <v>9</v>
      </c>
      <c r="CU14" s="100">
        <v>4395.5999999999995</v>
      </c>
    </row>
    <row r="15" spans="1:99">
      <c r="C15" s="99" t="s">
        <v>181</v>
      </c>
      <c r="D15" s="100">
        <v>4</v>
      </c>
      <c r="E15" s="100">
        <v>3052.7999999999997</v>
      </c>
      <c r="F15" s="100">
        <v>6</v>
      </c>
      <c r="G15" s="100">
        <v>4579.2</v>
      </c>
      <c r="H15" s="100">
        <v>6</v>
      </c>
      <c r="I15" s="100">
        <v>4579.2</v>
      </c>
      <c r="J15" s="100">
        <v>4</v>
      </c>
      <c r="K15" s="100">
        <v>3052.7999999999997</v>
      </c>
      <c r="L15" s="100">
        <v>20</v>
      </c>
      <c r="M15" s="100">
        <v>15263.999999999998</v>
      </c>
      <c r="N15" s="100">
        <v>30</v>
      </c>
      <c r="O15" s="100">
        <v>22895.999999999996</v>
      </c>
      <c r="P15" s="100">
        <v>30</v>
      </c>
      <c r="Q15" s="100">
        <v>22895.999999999996</v>
      </c>
      <c r="R15" s="100">
        <v>23</v>
      </c>
      <c r="S15" s="100">
        <v>17553.599999999999</v>
      </c>
      <c r="T15" s="100">
        <v>13</v>
      </c>
      <c r="U15" s="100">
        <v>9921.5999999999985</v>
      </c>
      <c r="V15" s="100">
        <v>8</v>
      </c>
      <c r="W15" s="100">
        <v>6105.5999999999995</v>
      </c>
      <c r="X15" s="100">
        <v>9</v>
      </c>
      <c r="Y15" s="100">
        <v>6868.7999999999993</v>
      </c>
      <c r="Z15" s="100">
        <v>9</v>
      </c>
      <c r="AA15" s="100">
        <v>6868.7999999999993</v>
      </c>
      <c r="AB15" s="100">
        <v>49</v>
      </c>
      <c r="AC15" s="100">
        <v>37396.799999999996</v>
      </c>
      <c r="AD15" s="100">
        <v>56</v>
      </c>
      <c r="AE15" s="100">
        <v>42739.199999999997</v>
      </c>
      <c r="AF15" s="100">
        <v>40</v>
      </c>
      <c r="AG15" s="100">
        <v>30527.999999999996</v>
      </c>
      <c r="AH15" s="100">
        <v>57</v>
      </c>
      <c r="AI15" s="100">
        <v>43502.399999999994</v>
      </c>
      <c r="AJ15" s="100">
        <v>60</v>
      </c>
      <c r="AK15" s="100">
        <v>45791.999999999993</v>
      </c>
      <c r="AL15" s="100">
        <v>71</v>
      </c>
      <c r="AM15" s="100">
        <v>54187.199999999997</v>
      </c>
      <c r="AN15" s="100">
        <v>49</v>
      </c>
      <c r="AO15" s="100">
        <v>37396.799999999996</v>
      </c>
      <c r="AP15" s="100">
        <v>43</v>
      </c>
      <c r="AQ15" s="100">
        <v>32817.599999999999</v>
      </c>
      <c r="AR15" s="100">
        <v>13</v>
      </c>
      <c r="AS15" s="100">
        <v>9921.5999999999985</v>
      </c>
      <c r="AT15" s="100">
        <v>19</v>
      </c>
      <c r="AU15" s="100">
        <v>14500.8</v>
      </c>
      <c r="AV15" s="100">
        <v>15</v>
      </c>
      <c r="AW15" s="100">
        <v>11447.999999999998</v>
      </c>
      <c r="AX15" s="100">
        <v>17</v>
      </c>
      <c r="AY15" s="100">
        <v>12974.4</v>
      </c>
      <c r="AZ15" s="100">
        <v>17</v>
      </c>
      <c r="BA15" s="100">
        <v>12974.4</v>
      </c>
      <c r="BB15" s="100">
        <v>15</v>
      </c>
      <c r="BC15" s="100">
        <v>11447.999999999998</v>
      </c>
      <c r="BD15" s="100">
        <v>14</v>
      </c>
      <c r="BE15" s="100">
        <v>10684.8</v>
      </c>
      <c r="BF15" s="100">
        <v>15</v>
      </c>
      <c r="BG15" s="100">
        <v>11447.999999999998</v>
      </c>
      <c r="BH15" s="100">
        <v>8</v>
      </c>
      <c r="BI15" s="100">
        <v>6105.5999999999995</v>
      </c>
      <c r="BJ15" s="100">
        <v>10</v>
      </c>
      <c r="BK15" s="100">
        <v>7631.9999999999991</v>
      </c>
      <c r="BL15" s="100">
        <v>5</v>
      </c>
      <c r="BM15" s="100">
        <v>3815.9999999999995</v>
      </c>
      <c r="BN15" s="100">
        <v>7</v>
      </c>
      <c r="BO15" s="100">
        <v>5342.4</v>
      </c>
      <c r="BP15" s="100">
        <v>7</v>
      </c>
      <c r="BQ15" s="100">
        <v>5342.4</v>
      </c>
      <c r="BR15" s="100">
        <v>9</v>
      </c>
      <c r="BS15" s="100">
        <v>6868.7999999999993</v>
      </c>
      <c r="BT15" s="100">
        <v>9</v>
      </c>
      <c r="BU15" s="100">
        <v>6868.7999999999993</v>
      </c>
      <c r="BV15" s="100">
        <v>10</v>
      </c>
      <c r="BW15" s="100">
        <v>7631.9999999999991</v>
      </c>
      <c r="BX15" s="100">
        <v>5</v>
      </c>
      <c r="BY15" s="100">
        <v>3815.9999999999995</v>
      </c>
      <c r="BZ15" s="100">
        <v>6</v>
      </c>
      <c r="CA15" s="100">
        <v>4579.2</v>
      </c>
      <c r="CB15" s="100">
        <v>6</v>
      </c>
      <c r="CC15" s="100">
        <v>4579.2</v>
      </c>
      <c r="CD15" s="100">
        <v>10</v>
      </c>
      <c r="CE15" s="100">
        <v>7631.9999999999991</v>
      </c>
      <c r="CF15" s="100">
        <v>19</v>
      </c>
      <c r="CG15" s="100">
        <v>14500.8</v>
      </c>
      <c r="CH15" s="100">
        <v>34</v>
      </c>
      <c r="CI15" s="100">
        <v>25948.799999999999</v>
      </c>
      <c r="CJ15" s="100">
        <v>22</v>
      </c>
      <c r="CK15" s="100">
        <v>16790.399999999998</v>
      </c>
      <c r="CL15" s="100">
        <v>21</v>
      </c>
      <c r="CM15" s="100">
        <v>16027.199999999999</v>
      </c>
      <c r="CN15" s="100">
        <v>7</v>
      </c>
      <c r="CO15" s="100">
        <v>5342.4</v>
      </c>
      <c r="CP15" s="100">
        <v>6</v>
      </c>
      <c r="CQ15" s="100">
        <v>4579.2</v>
      </c>
      <c r="CR15" s="100">
        <v>7</v>
      </c>
      <c r="CS15" s="100">
        <v>5342.4</v>
      </c>
      <c r="CT15" s="100">
        <v>9</v>
      </c>
      <c r="CU15" s="100">
        <v>6868.7999999999993</v>
      </c>
    </row>
    <row r="16" spans="1:99">
      <c r="C16" s="99" t="s">
        <v>182</v>
      </c>
      <c r="D16" s="100">
        <v>5</v>
      </c>
      <c r="E16" s="100">
        <v>1704</v>
      </c>
      <c r="F16" s="100">
        <v>6</v>
      </c>
      <c r="G16" s="100">
        <v>2044.8000000000002</v>
      </c>
      <c r="H16" s="100">
        <v>6</v>
      </c>
      <c r="I16" s="100">
        <v>2044.8000000000002</v>
      </c>
      <c r="J16" s="100">
        <v>5</v>
      </c>
      <c r="K16" s="100">
        <v>1704</v>
      </c>
      <c r="L16" s="100">
        <v>26</v>
      </c>
      <c r="M16" s="100">
        <v>8860.8000000000011</v>
      </c>
      <c r="N16" s="100">
        <v>36</v>
      </c>
      <c r="O16" s="100">
        <v>12268.800000000001</v>
      </c>
      <c r="P16" s="100">
        <v>28</v>
      </c>
      <c r="Q16" s="100">
        <v>9542.4</v>
      </c>
      <c r="R16" s="100">
        <v>22</v>
      </c>
      <c r="S16" s="100">
        <v>7497.6</v>
      </c>
      <c r="T16" s="100">
        <v>12</v>
      </c>
      <c r="U16" s="100">
        <v>4089.6000000000004</v>
      </c>
      <c r="V16" s="100">
        <v>8</v>
      </c>
      <c r="W16" s="100">
        <v>2726.4</v>
      </c>
      <c r="X16" s="100">
        <v>9</v>
      </c>
      <c r="Y16" s="100">
        <v>3067.2000000000003</v>
      </c>
      <c r="Z16" s="100">
        <v>9</v>
      </c>
      <c r="AA16" s="100">
        <v>3067.2000000000003</v>
      </c>
      <c r="AB16" s="100">
        <v>54</v>
      </c>
      <c r="AC16" s="100">
        <v>18403.2</v>
      </c>
      <c r="AD16" s="100">
        <v>58</v>
      </c>
      <c r="AE16" s="100">
        <v>19766.400000000001</v>
      </c>
      <c r="AF16" s="100">
        <v>45</v>
      </c>
      <c r="AG16" s="100">
        <v>15336</v>
      </c>
      <c r="AH16" s="100">
        <v>68</v>
      </c>
      <c r="AI16" s="100">
        <v>23174.400000000001</v>
      </c>
      <c r="AJ16" s="100">
        <v>70</v>
      </c>
      <c r="AK16" s="100">
        <v>23856</v>
      </c>
      <c r="AL16" s="100">
        <v>70</v>
      </c>
      <c r="AM16" s="100">
        <v>23856</v>
      </c>
      <c r="AN16" s="100">
        <v>50</v>
      </c>
      <c r="AO16" s="100">
        <v>17040</v>
      </c>
      <c r="AP16" s="100">
        <v>46</v>
      </c>
      <c r="AQ16" s="100">
        <v>15676.800000000001</v>
      </c>
      <c r="AR16" s="100">
        <v>14</v>
      </c>
      <c r="AS16" s="100">
        <v>4771.2</v>
      </c>
      <c r="AT16" s="100">
        <v>21</v>
      </c>
      <c r="AU16" s="100">
        <v>7156.8</v>
      </c>
      <c r="AV16" s="100">
        <v>17</v>
      </c>
      <c r="AW16" s="100">
        <v>5793.6</v>
      </c>
      <c r="AX16" s="100">
        <v>15</v>
      </c>
      <c r="AY16" s="100">
        <v>5112</v>
      </c>
      <c r="AZ16" s="100">
        <v>15</v>
      </c>
      <c r="BA16" s="100">
        <v>5112</v>
      </c>
      <c r="BB16" s="100">
        <v>19</v>
      </c>
      <c r="BC16" s="100">
        <v>6475.2</v>
      </c>
      <c r="BD16" s="100">
        <v>12</v>
      </c>
      <c r="BE16" s="100">
        <v>4089.6000000000004</v>
      </c>
      <c r="BF16" s="100">
        <v>14</v>
      </c>
      <c r="BG16" s="100">
        <v>4771.2</v>
      </c>
      <c r="BH16" s="100">
        <v>8</v>
      </c>
      <c r="BI16" s="100">
        <v>2726.4</v>
      </c>
      <c r="BJ16" s="100">
        <v>9</v>
      </c>
      <c r="BK16" s="100">
        <v>3067.2000000000003</v>
      </c>
      <c r="BL16" s="100">
        <v>6</v>
      </c>
      <c r="BM16" s="100">
        <v>2044.8000000000002</v>
      </c>
      <c r="BN16" s="100">
        <v>7</v>
      </c>
      <c r="BO16" s="100">
        <v>2385.6</v>
      </c>
      <c r="BP16" s="100">
        <v>7</v>
      </c>
      <c r="BQ16" s="100">
        <v>2385.6</v>
      </c>
      <c r="BR16" s="100">
        <v>10</v>
      </c>
      <c r="BS16" s="100">
        <v>3408</v>
      </c>
      <c r="BT16" s="100">
        <v>10</v>
      </c>
      <c r="BU16" s="100">
        <v>3408</v>
      </c>
      <c r="BV16" s="100">
        <v>10</v>
      </c>
      <c r="BW16" s="100">
        <v>3408</v>
      </c>
      <c r="BX16" s="100">
        <v>5</v>
      </c>
      <c r="BY16" s="100">
        <v>1704</v>
      </c>
      <c r="BZ16" s="100">
        <v>6</v>
      </c>
      <c r="CA16" s="100">
        <v>2044.8000000000002</v>
      </c>
      <c r="CB16" s="100">
        <v>7</v>
      </c>
      <c r="CC16" s="100">
        <v>2385.6</v>
      </c>
      <c r="CD16" s="100">
        <v>10</v>
      </c>
      <c r="CE16" s="100">
        <v>3408</v>
      </c>
      <c r="CF16" s="100">
        <v>20</v>
      </c>
      <c r="CG16" s="100">
        <v>6816</v>
      </c>
      <c r="CH16" s="100">
        <v>36</v>
      </c>
      <c r="CI16" s="100">
        <v>12268.800000000001</v>
      </c>
      <c r="CJ16" s="100">
        <v>22</v>
      </c>
      <c r="CK16" s="100">
        <v>7497.6</v>
      </c>
      <c r="CL16" s="100">
        <v>22</v>
      </c>
      <c r="CM16" s="100">
        <v>7497.6</v>
      </c>
      <c r="CN16" s="100">
        <v>8</v>
      </c>
      <c r="CO16" s="100">
        <v>2726.4</v>
      </c>
      <c r="CP16" s="100">
        <v>6</v>
      </c>
      <c r="CQ16" s="100">
        <v>2044.8000000000002</v>
      </c>
      <c r="CR16" s="100">
        <v>8</v>
      </c>
      <c r="CS16" s="100">
        <v>2726.4</v>
      </c>
      <c r="CT16" s="100">
        <v>9</v>
      </c>
      <c r="CU16" s="100">
        <v>3067.2000000000003</v>
      </c>
    </row>
    <row r="17" spans="2:99">
      <c r="C17" s="99" t="s">
        <v>183</v>
      </c>
      <c r="D17" s="100">
        <v>4</v>
      </c>
      <c r="E17" s="100">
        <v>1689.6</v>
      </c>
      <c r="F17" s="100">
        <v>6</v>
      </c>
      <c r="G17" s="100">
        <v>2534.3999999999996</v>
      </c>
      <c r="H17" s="100">
        <v>5</v>
      </c>
      <c r="I17" s="100">
        <v>2112</v>
      </c>
      <c r="J17" s="100">
        <v>4</v>
      </c>
      <c r="K17" s="100">
        <v>1689.6</v>
      </c>
      <c r="L17" s="100">
        <v>25</v>
      </c>
      <c r="M17" s="100">
        <v>10560</v>
      </c>
      <c r="N17" s="100">
        <v>32</v>
      </c>
      <c r="O17" s="100">
        <v>13516.8</v>
      </c>
      <c r="P17" s="100">
        <v>33</v>
      </c>
      <c r="Q17" s="100">
        <v>13939.199999999999</v>
      </c>
      <c r="R17" s="100">
        <v>23</v>
      </c>
      <c r="S17" s="100">
        <v>9715.1999999999989</v>
      </c>
      <c r="T17" s="100">
        <v>15</v>
      </c>
      <c r="U17" s="100">
        <v>6336</v>
      </c>
      <c r="V17" s="100">
        <v>9</v>
      </c>
      <c r="W17" s="100">
        <v>3801.6</v>
      </c>
      <c r="X17" s="100">
        <v>11</v>
      </c>
      <c r="Y17" s="100">
        <v>4646.3999999999996</v>
      </c>
      <c r="Z17" s="100">
        <v>9</v>
      </c>
      <c r="AA17" s="100">
        <v>3801.6</v>
      </c>
      <c r="AB17" s="100">
        <v>48</v>
      </c>
      <c r="AC17" s="100">
        <v>20275.199999999997</v>
      </c>
      <c r="AD17" s="100">
        <v>61</v>
      </c>
      <c r="AE17" s="100">
        <v>25766.399999999998</v>
      </c>
      <c r="AF17" s="100">
        <v>44</v>
      </c>
      <c r="AG17" s="100">
        <v>18585.599999999999</v>
      </c>
      <c r="AH17" s="100">
        <v>66</v>
      </c>
      <c r="AI17" s="100">
        <v>27878.399999999998</v>
      </c>
      <c r="AJ17" s="100">
        <v>74</v>
      </c>
      <c r="AK17" s="100">
        <v>31257.599999999999</v>
      </c>
      <c r="AL17" s="100">
        <v>76</v>
      </c>
      <c r="AM17" s="100">
        <v>32102.399999999998</v>
      </c>
      <c r="AN17" s="100">
        <v>49</v>
      </c>
      <c r="AO17" s="100">
        <v>20697.599999999999</v>
      </c>
      <c r="AP17" s="100">
        <v>46</v>
      </c>
      <c r="AQ17" s="100">
        <v>19430.399999999998</v>
      </c>
      <c r="AR17" s="100">
        <v>15</v>
      </c>
      <c r="AS17" s="100">
        <v>6336</v>
      </c>
      <c r="AT17" s="100">
        <v>19</v>
      </c>
      <c r="AU17" s="100">
        <v>8025.5999999999995</v>
      </c>
      <c r="AV17" s="100">
        <v>18</v>
      </c>
      <c r="AW17" s="100">
        <v>7603.2</v>
      </c>
      <c r="AX17" s="100">
        <v>17</v>
      </c>
      <c r="AY17" s="100">
        <v>7180.7999999999993</v>
      </c>
      <c r="AZ17" s="100">
        <v>17</v>
      </c>
      <c r="BA17" s="100">
        <v>7180.7999999999993</v>
      </c>
      <c r="BB17" s="100">
        <v>17</v>
      </c>
      <c r="BC17" s="100">
        <v>7180.7999999999993</v>
      </c>
      <c r="BD17" s="100">
        <v>12</v>
      </c>
      <c r="BE17" s="100">
        <v>5068.7999999999993</v>
      </c>
      <c r="BF17" s="100">
        <v>15</v>
      </c>
      <c r="BG17" s="100">
        <v>6336</v>
      </c>
      <c r="BH17" s="100">
        <v>7</v>
      </c>
      <c r="BI17" s="100">
        <v>2956.7999999999997</v>
      </c>
      <c r="BJ17" s="100">
        <v>9</v>
      </c>
      <c r="BK17" s="100">
        <v>3801.6</v>
      </c>
      <c r="BL17" s="100">
        <v>5</v>
      </c>
      <c r="BM17" s="100">
        <v>2112</v>
      </c>
      <c r="BN17" s="100">
        <v>7</v>
      </c>
      <c r="BO17" s="100">
        <v>2956.7999999999997</v>
      </c>
      <c r="BP17" s="100">
        <v>7</v>
      </c>
      <c r="BQ17" s="100">
        <v>2956.7999999999997</v>
      </c>
      <c r="BR17" s="100">
        <v>10</v>
      </c>
      <c r="BS17" s="100">
        <v>4224</v>
      </c>
      <c r="BT17" s="100">
        <v>10</v>
      </c>
      <c r="BU17" s="100">
        <v>4224</v>
      </c>
      <c r="BV17" s="100">
        <v>10</v>
      </c>
      <c r="BW17" s="100">
        <v>4224</v>
      </c>
      <c r="BX17" s="100">
        <v>5</v>
      </c>
      <c r="BY17" s="100">
        <v>2112</v>
      </c>
      <c r="BZ17" s="100">
        <v>6</v>
      </c>
      <c r="CA17" s="100">
        <v>2534.3999999999996</v>
      </c>
      <c r="CB17" s="100">
        <v>7</v>
      </c>
      <c r="CC17" s="100">
        <v>2956.7999999999997</v>
      </c>
      <c r="CD17" s="100">
        <v>11</v>
      </c>
      <c r="CE17" s="100">
        <v>4646.3999999999996</v>
      </c>
      <c r="CF17" s="100">
        <v>21</v>
      </c>
      <c r="CG17" s="100">
        <v>8870.4</v>
      </c>
      <c r="CH17" s="100">
        <v>33</v>
      </c>
      <c r="CI17" s="100">
        <v>13939.199999999999</v>
      </c>
      <c r="CJ17" s="100">
        <v>21</v>
      </c>
      <c r="CK17" s="100">
        <v>8870.4</v>
      </c>
      <c r="CL17" s="100">
        <v>20</v>
      </c>
      <c r="CM17" s="100">
        <v>8448</v>
      </c>
      <c r="CN17" s="100">
        <v>8</v>
      </c>
      <c r="CO17" s="100">
        <v>3379.2</v>
      </c>
      <c r="CP17" s="100">
        <v>7</v>
      </c>
      <c r="CQ17" s="100">
        <v>2956.7999999999997</v>
      </c>
      <c r="CR17" s="100">
        <v>9</v>
      </c>
      <c r="CS17" s="100">
        <v>3801.6</v>
      </c>
      <c r="CT17" s="100">
        <v>8</v>
      </c>
      <c r="CU17" s="100">
        <v>3379.2</v>
      </c>
    </row>
    <row r="18" spans="2:99">
      <c r="C18" s="99" t="s">
        <v>184</v>
      </c>
      <c r="D18" s="100">
        <v>5</v>
      </c>
      <c r="E18" s="100">
        <v>3264</v>
      </c>
      <c r="F18" s="100">
        <v>6</v>
      </c>
      <c r="G18" s="100">
        <v>3916.7999999999997</v>
      </c>
      <c r="H18" s="100">
        <v>6</v>
      </c>
      <c r="I18" s="100">
        <v>3916.7999999999997</v>
      </c>
      <c r="J18" s="100">
        <v>5</v>
      </c>
      <c r="K18" s="100">
        <v>3264</v>
      </c>
      <c r="L18" s="100">
        <v>25</v>
      </c>
      <c r="M18" s="100">
        <v>16319.999999999998</v>
      </c>
      <c r="N18" s="100">
        <v>31</v>
      </c>
      <c r="O18" s="100">
        <v>20236.8</v>
      </c>
      <c r="P18" s="100">
        <v>27</v>
      </c>
      <c r="Q18" s="100">
        <v>17625.599999999999</v>
      </c>
      <c r="R18" s="100">
        <v>24</v>
      </c>
      <c r="S18" s="100">
        <v>15667.199999999999</v>
      </c>
      <c r="T18" s="100">
        <v>12</v>
      </c>
      <c r="U18" s="100">
        <v>7833.5999999999995</v>
      </c>
      <c r="V18" s="100">
        <v>8</v>
      </c>
      <c r="W18" s="100">
        <v>5222.3999999999996</v>
      </c>
      <c r="X18" s="100">
        <v>9</v>
      </c>
      <c r="Y18" s="100">
        <v>5875.2</v>
      </c>
      <c r="Z18" s="100">
        <v>9</v>
      </c>
      <c r="AA18" s="100">
        <v>5875.2</v>
      </c>
      <c r="AB18" s="100">
        <v>44</v>
      </c>
      <c r="AC18" s="100">
        <v>28723.199999999997</v>
      </c>
      <c r="AD18" s="100">
        <v>61</v>
      </c>
      <c r="AE18" s="100">
        <v>39820.799999999996</v>
      </c>
      <c r="AF18" s="100">
        <v>40</v>
      </c>
      <c r="AG18" s="100">
        <v>26112</v>
      </c>
      <c r="AH18" s="100">
        <v>54</v>
      </c>
      <c r="AI18" s="100">
        <v>35251.199999999997</v>
      </c>
      <c r="AJ18" s="100">
        <v>63</v>
      </c>
      <c r="AK18" s="100">
        <v>41126.399999999994</v>
      </c>
      <c r="AL18" s="100">
        <v>64</v>
      </c>
      <c r="AM18" s="100">
        <v>41779.199999999997</v>
      </c>
      <c r="AN18" s="100">
        <v>51</v>
      </c>
      <c r="AO18" s="100">
        <v>33292.799999999996</v>
      </c>
      <c r="AP18" s="100">
        <v>42</v>
      </c>
      <c r="AQ18" s="100">
        <v>27417.599999999999</v>
      </c>
      <c r="AR18" s="100">
        <v>15</v>
      </c>
      <c r="AS18" s="100">
        <v>9792</v>
      </c>
      <c r="AT18" s="100">
        <v>18</v>
      </c>
      <c r="AU18" s="100">
        <v>11750.4</v>
      </c>
      <c r="AV18" s="100">
        <v>16</v>
      </c>
      <c r="AW18" s="100">
        <v>10444.799999999999</v>
      </c>
      <c r="AX18" s="100">
        <v>17</v>
      </c>
      <c r="AY18" s="100">
        <v>11097.599999999999</v>
      </c>
      <c r="AZ18" s="100">
        <v>15</v>
      </c>
      <c r="BA18" s="100">
        <v>9792</v>
      </c>
      <c r="BB18" s="100">
        <v>16</v>
      </c>
      <c r="BC18" s="100">
        <v>10444.799999999999</v>
      </c>
      <c r="BD18" s="100">
        <v>14</v>
      </c>
      <c r="BE18" s="100">
        <v>9139.1999999999989</v>
      </c>
      <c r="BF18" s="100">
        <v>13</v>
      </c>
      <c r="BG18" s="100">
        <v>8486.4</v>
      </c>
      <c r="BH18" s="100">
        <v>7</v>
      </c>
      <c r="BI18" s="100">
        <v>4569.5999999999995</v>
      </c>
      <c r="BJ18" s="100">
        <v>9</v>
      </c>
      <c r="BK18" s="100">
        <v>5875.2</v>
      </c>
      <c r="BL18" s="100">
        <v>5</v>
      </c>
      <c r="BM18" s="100">
        <v>3264</v>
      </c>
      <c r="BN18" s="100">
        <v>7</v>
      </c>
      <c r="BO18" s="100">
        <v>4569.5999999999995</v>
      </c>
      <c r="BP18" s="100">
        <v>7</v>
      </c>
      <c r="BQ18" s="100">
        <v>4569.5999999999995</v>
      </c>
      <c r="BR18" s="100">
        <v>8</v>
      </c>
      <c r="BS18" s="100">
        <v>5222.3999999999996</v>
      </c>
      <c r="BT18" s="100">
        <v>9</v>
      </c>
      <c r="BU18" s="100">
        <v>5875.2</v>
      </c>
      <c r="BV18" s="100">
        <v>9</v>
      </c>
      <c r="BW18" s="100">
        <v>5875.2</v>
      </c>
      <c r="BX18" s="100">
        <v>5</v>
      </c>
      <c r="BY18" s="100">
        <v>3264</v>
      </c>
      <c r="BZ18" s="100">
        <v>6</v>
      </c>
      <c r="CA18" s="100">
        <v>3916.7999999999997</v>
      </c>
      <c r="CB18" s="100">
        <v>7</v>
      </c>
      <c r="CC18" s="100">
        <v>4569.5999999999995</v>
      </c>
      <c r="CD18" s="100">
        <v>10</v>
      </c>
      <c r="CE18" s="100">
        <v>6528</v>
      </c>
      <c r="CF18" s="100">
        <v>21</v>
      </c>
      <c r="CG18" s="100">
        <v>13708.8</v>
      </c>
      <c r="CH18" s="100">
        <v>33</v>
      </c>
      <c r="CI18" s="100">
        <v>21542.399999999998</v>
      </c>
      <c r="CJ18" s="100">
        <v>24</v>
      </c>
      <c r="CK18" s="100">
        <v>15667.199999999999</v>
      </c>
      <c r="CL18" s="100">
        <v>21</v>
      </c>
      <c r="CM18" s="100">
        <v>13708.8</v>
      </c>
      <c r="CN18" s="100">
        <v>8</v>
      </c>
      <c r="CO18" s="100">
        <v>5222.3999999999996</v>
      </c>
      <c r="CP18" s="100">
        <v>7</v>
      </c>
      <c r="CQ18" s="100">
        <v>4569.5999999999995</v>
      </c>
      <c r="CR18" s="100">
        <v>9</v>
      </c>
      <c r="CS18" s="100">
        <v>5875.2</v>
      </c>
      <c r="CT18" s="100">
        <v>8</v>
      </c>
      <c r="CU18" s="100">
        <v>5222.3999999999996</v>
      </c>
    </row>
    <row r="19" spans="2:99">
      <c r="C19" s="99" t="s">
        <v>185</v>
      </c>
      <c r="D19" s="100">
        <v>5</v>
      </c>
      <c r="E19" s="100">
        <v>1650</v>
      </c>
      <c r="F19" s="100">
        <v>6</v>
      </c>
      <c r="G19" s="100">
        <v>1980</v>
      </c>
      <c r="H19" s="100">
        <v>6</v>
      </c>
      <c r="I19" s="100">
        <v>1980</v>
      </c>
      <c r="J19" s="100">
        <v>5</v>
      </c>
      <c r="K19" s="100">
        <v>1650</v>
      </c>
      <c r="L19" s="100">
        <v>24</v>
      </c>
      <c r="M19" s="100">
        <v>7920</v>
      </c>
      <c r="N19" s="100">
        <v>34</v>
      </c>
      <c r="O19" s="100">
        <v>11220</v>
      </c>
      <c r="P19" s="100">
        <v>34</v>
      </c>
      <c r="Q19" s="100">
        <v>11220</v>
      </c>
      <c r="R19" s="100">
        <v>25</v>
      </c>
      <c r="S19" s="100">
        <v>8250</v>
      </c>
      <c r="T19" s="100">
        <v>14</v>
      </c>
      <c r="U19" s="100">
        <v>4620</v>
      </c>
      <c r="V19" s="100">
        <v>9</v>
      </c>
      <c r="W19" s="100">
        <v>2970</v>
      </c>
      <c r="X19" s="100">
        <v>9</v>
      </c>
      <c r="Y19" s="100">
        <v>2970</v>
      </c>
      <c r="Z19" s="100">
        <v>9</v>
      </c>
      <c r="AA19" s="100">
        <v>2970</v>
      </c>
      <c r="AB19" s="100">
        <v>54</v>
      </c>
      <c r="AC19" s="100">
        <v>17820</v>
      </c>
      <c r="AD19" s="100">
        <v>60</v>
      </c>
      <c r="AE19" s="100">
        <v>19800</v>
      </c>
      <c r="AF19" s="100">
        <v>44</v>
      </c>
      <c r="AG19" s="100">
        <v>14520</v>
      </c>
      <c r="AH19" s="100">
        <v>63</v>
      </c>
      <c r="AI19" s="100">
        <v>20790</v>
      </c>
      <c r="AJ19" s="100">
        <v>74</v>
      </c>
      <c r="AK19" s="100">
        <v>24420</v>
      </c>
      <c r="AL19" s="100">
        <v>68</v>
      </c>
      <c r="AM19" s="100">
        <v>22440</v>
      </c>
      <c r="AN19" s="100">
        <v>53</v>
      </c>
      <c r="AO19" s="100">
        <v>17490</v>
      </c>
      <c r="AP19" s="100">
        <v>47</v>
      </c>
      <c r="AQ19" s="100">
        <v>15510</v>
      </c>
      <c r="AR19" s="100">
        <v>13</v>
      </c>
      <c r="AS19" s="100">
        <v>4290</v>
      </c>
      <c r="AT19" s="100">
        <v>20</v>
      </c>
      <c r="AU19" s="100">
        <v>6600</v>
      </c>
      <c r="AV19" s="100">
        <v>16</v>
      </c>
      <c r="AW19" s="100">
        <v>5280</v>
      </c>
      <c r="AX19" s="100">
        <v>16</v>
      </c>
      <c r="AY19" s="100">
        <v>5280</v>
      </c>
      <c r="AZ19" s="100">
        <v>17</v>
      </c>
      <c r="BA19" s="100">
        <v>5610</v>
      </c>
      <c r="BB19" s="100">
        <v>17</v>
      </c>
      <c r="BC19" s="100">
        <v>5610</v>
      </c>
      <c r="BD19" s="100">
        <v>13</v>
      </c>
      <c r="BE19" s="100">
        <v>4290</v>
      </c>
      <c r="BF19" s="100">
        <v>14</v>
      </c>
      <c r="BG19" s="100">
        <v>4620</v>
      </c>
      <c r="BH19" s="100">
        <v>8</v>
      </c>
      <c r="BI19" s="100">
        <v>2640</v>
      </c>
      <c r="BJ19" s="100">
        <v>10</v>
      </c>
      <c r="BK19" s="100">
        <v>3300</v>
      </c>
      <c r="BL19" s="100">
        <v>6</v>
      </c>
      <c r="BM19" s="100">
        <v>1980</v>
      </c>
      <c r="BN19" s="100">
        <v>7</v>
      </c>
      <c r="BO19" s="100">
        <v>2310</v>
      </c>
      <c r="BP19" s="100">
        <v>7</v>
      </c>
      <c r="BQ19" s="100">
        <v>2310</v>
      </c>
      <c r="BR19" s="100">
        <v>9</v>
      </c>
      <c r="BS19" s="100">
        <v>2970</v>
      </c>
      <c r="BT19" s="100">
        <v>10</v>
      </c>
      <c r="BU19" s="100">
        <v>3300</v>
      </c>
      <c r="BV19" s="100">
        <v>10</v>
      </c>
      <c r="BW19" s="100">
        <v>3300</v>
      </c>
      <c r="BX19" s="100">
        <v>5</v>
      </c>
      <c r="BY19" s="100">
        <v>1650</v>
      </c>
      <c r="BZ19" s="100">
        <v>6</v>
      </c>
      <c r="CA19" s="100">
        <v>1980</v>
      </c>
      <c r="CB19" s="100">
        <v>7</v>
      </c>
      <c r="CC19" s="100">
        <v>2310</v>
      </c>
      <c r="CD19" s="100">
        <v>10</v>
      </c>
      <c r="CE19" s="100">
        <v>3300</v>
      </c>
      <c r="CF19" s="100">
        <v>22</v>
      </c>
      <c r="CG19" s="100">
        <v>7260</v>
      </c>
      <c r="CH19" s="100">
        <v>36</v>
      </c>
      <c r="CI19" s="100">
        <v>11880</v>
      </c>
      <c r="CJ19" s="100">
        <v>23</v>
      </c>
      <c r="CK19" s="100">
        <v>7590</v>
      </c>
      <c r="CL19" s="100">
        <v>20</v>
      </c>
      <c r="CM19" s="100">
        <v>6600</v>
      </c>
      <c r="CN19" s="100">
        <v>7</v>
      </c>
      <c r="CO19" s="100">
        <v>2310</v>
      </c>
      <c r="CP19" s="100">
        <v>6</v>
      </c>
      <c r="CQ19" s="100">
        <v>1980</v>
      </c>
      <c r="CR19" s="100">
        <v>8</v>
      </c>
      <c r="CS19" s="100">
        <v>2640</v>
      </c>
      <c r="CT19" s="100">
        <v>10</v>
      </c>
      <c r="CU19" s="100">
        <v>3300</v>
      </c>
    </row>
    <row r="20" spans="2:99">
      <c r="B20" s="99" t="s">
        <v>127</v>
      </c>
      <c r="C20" s="99" t="s">
        <v>186</v>
      </c>
      <c r="D20" s="100">
        <v>3</v>
      </c>
      <c r="E20" s="100">
        <v>860.40000000000009</v>
      </c>
      <c r="F20" s="100">
        <v>2</v>
      </c>
      <c r="G20" s="100">
        <v>573.6</v>
      </c>
      <c r="H20" s="100">
        <v>3</v>
      </c>
      <c r="I20" s="100">
        <v>860.40000000000009</v>
      </c>
      <c r="J20" s="100">
        <v>2</v>
      </c>
      <c r="K20" s="100">
        <v>573.6</v>
      </c>
      <c r="L20" s="100">
        <v>7</v>
      </c>
      <c r="M20" s="100">
        <v>2007.6000000000001</v>
      </c>
      <c r="N20" s="100">
        <v>5</v>
      </c>
      <c r="O20" s="100">
        <v>1434</v>
      </c>
      <c r="P20" s="100">
        <v>5</v>
      </c>
      <c r="Q20" s="100">
        <v>1434</v>
      </c>
      <c r="R20" s="100">
        <v>7</v>
      </c>
      <c r="S20" s="100">
        <v>2007.6000000000001</v>
      </c>
      <c r="T20" s="100">
        <v>38</v>
      </c>
      <c r="U20" s="100">
        <v>10898.4</v>
      </c>
      <c r="V20" s="100">
        <v>55</v>
      </c>
      <c r="W20" s="100">
        <v>15774</v>
      </c>
      <c r="X20" s="100">
        <v>42</v>
      </c>
      <c r="Y20" s="100">
        <v>12045.6</v>
      </c>
      <c r="Z20" s="100">
        <v>53</v>
      </c>
      <c r="AA20" s="100">
        <v>15200.400000000001</v>
      </c>
      <c r="AB20" s="100">
        <v>3</v>
      </c>
      <c r="AC20" s="100">
        <v>860.40000000000009</v>
      </c>
      <c r="AD20" s="100">
        <v>4</v>
      </c>
      <c r="AE20" s="100">
        <v>1147.2</v>
      </c>
      <c r="AF20" s="100">
        <v>4</v>
      </c>
      <c r="AG20" s="100">
        <v>1147.2</v>
      </c>
      <c r="AH20" s="100">
        <v>3</v>
      </c>
      <c r="AI20" s="100">
        <v>860.40000000000009</v>
      </c>
      <c r="AJ20" s="100">
        <v>57</v>
      </c>
      <c r="AK20" s="100">
        <v>16347.6</v>
      </c>
      <c r="AL20" s="100">
        <v>36</v>
      </c>
      <c r="AM20" s="100">
        <v>10324.800000000001</v>
      </c>
      <c r="AN20" s="100">
        <v>66</v>
      </c>
      <c r="AO20" s="100">
        <v>18928.8</v>
      </c>
      <c r="AP20" s="100">
        <v>43</v>
      </c>
      <c r="AQ20" s="100">
        <v>12332.4</v>
      </c>
      <c r="AR20" s="100">
        <v>38</v>
      </c>
      <c r="AS20" s="100">
        <v>10898.4</v>
      </c>
      <c r="AT20" s="100">
        <v>35</v>
      </c>
      <c r="AU20" s="100">
        <v>10038</v>
      </c>
      <c r="AV20" s="100">
        <v>33</v>
      </c>
      <c r="AW20" s="100">
        <v>9464.4</v>
      </c>
      <c r="AX20" s="100">
        <v>29</v>
      </c>
      <c r="AY20" s="100">
        <v>8317.2000000000007</v>
      </c>
      <c r="AZ20" s="100">
        <v>10</v>
      </c>
      <c r="BA20" s="100">
        <v>2868</v>
      </c>
      <c r="BB20" s="100">
        <v>7</v>
      </c>
      <c r="BC20" s="100">
        <v>2007.6000000000001</v>
      </c>
      <c r="BD20" s="100">
        <v>7</v>
      </c>
      <c r="BE20" s="100">
        <v>2007.6000000000001</v>
      </c>
      <c r="BF20" s="100">
        <v>7</v>
      </c>
      <c r="BG20" s="100">
        <v>2007.6000000000001</v>
      </c>
      <c r="BH20" s="100">
        <v>13</v>
      </c>
      <c r="BI20" s="100">
        <v>3728.4</v>
      </c>
      <c r="BJ20" s="100">
        <v>12</v>
      </c>
      <c r="BK20" s="100">
        <v>3441.6000000000004</v>
      </c>
      <c r="BL20" s="100">
        <v>15</v>
      </c>
      <c r="BM20" s="100">
        <v>4302</v>
      </c>
      <c r="BN20" s="100">
        <v>12</v>
      </c>
      <c r="BO20" s="100">
        <v>3441.6000000000004</v>
      </c>
      <c r="BP20" s="100">
        <v>54</v>
      </c>
      <c r="BQ20" s="100">
        <v>15487.2</v>
      </c>
      <c r="BR20" s="100">
        <v>41</v>
      </c>
      <c r="BS20" s="100">
        <v>11758.800000000001</v>
      </c>
      <c r="BT20" s="100">
        <v>53</v>
      </c>
      <c r="BU20" s="100">
        <v>15200.400000000001</v>
      </c>
      <c r="BV20" s="100">
        <v>57</v>
      </c>
      <c r="BW20" s="100">
        <v>16347.6</v>
      </c>
      <c r="BX20" s="100">
        <v>3</v>
      </c>
      <c r="BY20" s="100">
        <v>860.40000000000009</v>
      </c>
      <c r="BZ20" s="100">
        <v>5</v>
      </c>
      <c r="CA20" s="100">
        <v>1434</v>
      </c>
      <c r="CB20" s="100">
        <v>5</v>
      </c>
      <c r="CC20" s="100">
        <v>1434</v>
      </c>
      <c r="CD20" s="100">
        <v>5</v>
      </c>
      <c r="CE20" s="100">
        <v>1434</v>
      </c>
      <c r="CF20" s="100">
        <v>3</v>
      </c>
      <c r="CG20" s="100">
        <v>860.40000000000009</v>
      </c>
      <c r="CH20" s="100">
        <v>5</v>
      </c>
      <c r="CI20" s="100">
        <v>1434</v>
      </c>
      <c r="CJ20" s="100">
        <v>4</v>
      </c>
      <c r="CK20" s="100">
        <v>1147.2</v>
      </c>
      <c r="CL20" s="100">
        <v>3</v>
      </c>
      <c r="CM20" s="100">
        <v>860.40000000000009</v>
      </c>
      <c r="CN20" s="100">
        <v>41</v>
      </c>
      <c r="CO20" s="100">
        <v>11758.800000000001</v>
      </c>
      <c r="CP20" s="100">
        <v>32</v>
      </c>
      <c r="CQ20" s="100">
        <v>9177.6</v>
      </c>
      <c r="CR20" s="100">
        <v>44</v>
      </c>
      <c r="CS20" s="100">
        <v>12619.2</v>
      </c>
      <c r="CT20" s="100">
        <v>42</v>
      </c>
      <c r="CU20" s="100">
        <v>12045.6</v>
      </c>
    </row>
    <row r="21" spans="2:99">
      <c r="C21" s="99" t="s">
        <v>187</v>
      </c>
      <c r="D21" s="100">
        <v>3</v>
      </c>
      <c r="E21" s="100">
        <v>187.2</v>
      </c>
      <c r="F21" s="100">
        <v>2</v>
      </c>
      <c r="G21" s="100">
        <v>124.8</v>
      </c>
      <c r="H21" s="100">
        <v>3</v>
      </c>
      <c r="I21" s="100">
        <v>187.2</v>
      </c>
      <c r="J21" s="100">
        <v>2</v>
      </c>
      <c r="K21" s="100">
        <v>124.8</v>
      </c>
      <c r="L21" s="100">
        <v>6</v>
      </c>
      <c r="M21" s="100">
        <v>374.4</v>
      </c>
      <c r="N21" s="100">
        <v>5</v>
      </c>
      <c r="O21" s="100">
        <v>312</v>
      </c>
      <c r="P21" s="100">
        <v>6</v>
      </c>
      <c r="Q21" s="100">
        <v>374.4</v>
      </c>
      <c r="R21" s="100">
        <v>8</v>
      </c>
      <c r="S21" s="100">
        <v>499.2</v>
      </c>
      <c r="T21" s="100">
        <v>33</v>
      </c>
      <c r="U21" s="100">
        <v>2059.1999999999998</v>
      </c>
      <c r="V21" s="100">
        <v>54</v>
      </c>
      <c r="W21" s="100">
        <v>3369.6</v>
      </c>
      <c r="X21" s="100">
        <v>42</v>
      </c>
      <c r="Y21" s="100">
        <v>2620.7999999999997</v>
      </c>
      <c r="Z21" s="100">
        <v>47</v>
      </c>
      <c r="AA21" s="100">
        <v>2932.7999999999997</v>
      </c>
      <c r="AB21" s="100">
        <v>3</v>
      </c>
      <c r="AC21" s="100">
        <v>187.2</v>
      </c>
      <c r="AD21" s="100">
        <v>3</v>
      </c>
      <c r="AE21" s="100">
        <v>187.2</v>
      </c>
      <c r="AF21" s="100">
        <v>5</v>
      </c>
      <c r="AG21" s="100">
        <v>312</v>
      </c>
      <c r="AH21" s="100">
        <v>3</v>
      </c>
      <c r="AI21" s="100">
        <v>187.2</v>
      </c>
      <c r="AJ21" s="100">
        <v>66</v>
      </c>
      <c r="AK21" s="100">
        <v>4118.3999999999996</v>
      </c>
      <c r="AL21" s="100">
        <v>42</v>
      </c>
      <c r="AM21" s="100">
        <v>2620.7999999999997</v>
      </c>
      <c r="AN21" s="100">
        <v>67</v>
      </c>
      <c r="AO21" s="100">
        <v>4180.8</v>
      </c>
      <c r="AP21" s="100">
        <v>40</v>
      </c>
      <c r="AQ21" s="100">
        <v>2496</v>
      </c>
      <c r="AR21" s="100">
        <v>44</v>
      </c>
      <c r="AS21" s="100">
        <v>2745.6</v>
      </c>
      <c r="AT21" s="100">
        <v>43</v>
      </c>
      <c r="AU21" s="100">
        <v>2683.2</v>
      </c>
      <c r="AV21" s="100">
        <v>30</v>
      </c>
      <c r="AW21" s="100">
        <v>1872</v>
      </c>
      <c r="AX21" s="100">
        <v>31</v>
      </c>
      <c r="AY21" s="100">
        <v>1934.3999999999999</v>
      </c>
      <c r="AZ21" s="100">
        <v>9</v>
      </c>
      <c r="BA21" s="100">
        <v>561.6</v>
      </c>
      <c r="BB21" s="100">
        <v>7</v>
      </c>
      <c r="BC21" s="100">
        <v>436.8</v>
      </c>
      <c r="BD21" s="100">
        <v>7</v>
      </c>
      <c r="BE21" s="100">
        <v>436.8</v>
      </c>
      <c r="BF21" s="100">
        <v>7</v>
      </c>
      <c r="BG21" s="100">
        <v>436.8</v>
      </c>
      <c r="BH21" s="100">
        <v>13</v>
      </c>
      <c r="BI21" s="100">
        <v>811.19999999999993</v>
      </c>
      <c r="BJ21" s="100">
        <v>12</v>
      </c>
      <c r="BK21" s="100">
        <v>748.8</v>
      </c>
      <c r="BL21" s="100">
        <v>14</v>
      </c>
      <c r="BM21" s="100">
        <v>873.6</v>
      </c>
      <c r="BN21" s="100">
        <v>14</v>
      </c>
      <c r="BO21" s="100">
        <v>873.6</v>
      </c>
      <c r="BP21" s="100">
        <v>51</v>
      </c>
      <c r="BQ21" s="100">
        <v>3182.4</v>
      </c>
      <c r="BR21" s="100">
        <v>38</v>
      </c>
      <c r="BS21" s="100">
        <v>2371.1999999999998</v>
      </c>
      <c r="BT21" s="100">
        <v>54</v>
      </c>
      <c r="BU21" s="100">
        <v>3369.6</v>
      </c>
      <c r="BV21" s="100">
        <v>58</v>
      </c>
      <c r="BW21" s="100">
        <v>3619.2</v>
      </c>
      <c r="BX21" s="100">
        <v>3</v>
      </c>
      <c r="BY21" s="100">
        <v>187.2</v>
      </c>
      <c r="BZ21" s="100">
        <v>6</v>
      </c>
      <c r="CA21" s="100">
        <v>374.4</v>
      </c>
      <c r="CB21" s="100">
        <v>5</v>
      </c>
      <c r="CC21" s="100">
        <v>312</v>
      </c>
      <c r="CD21" s="100">
        <v>5</v>
      </c>
      <c r="CE21" s="100">
        <v>312</v>
      </c>
      <c r="CF21" s="100">
        <v>4</v>
      </c>
      <c r="CG21" s="100">
        <v>249.6</v>
      </c>
      <c r="CH21" s="100">
        <v>4</v>
      </c>
      <c r="CI21" s="100">
        <v>249.6</v>
      </c>
      <c r="CJ21" s="100">
        <v>4</v>
      </c>
      <c r="CK21" s="100">
        <v>249.6</v>
      </c>
      <c r="CL21" s="100">
        <v>3</v>
      </c>
      <c r="CM21" s="100">
        <v>187.2</v>
      </c>
      <c r="CN21" s="100">
        <v>39</v>
      </c>
      <c r="CO21" s="100">
        <v>2433.6</v>
      </c>
      <c r="CP21" s="100">
        <v>36</v>
      </c>
      <c r="CQ21" s="100">
        <v>2246.4</v>
      </c>
      <c r="CR21" s="100">
        <v>43</v>
      </c>
      <c r="CS21" s="100">
        <v>2683.2</v>
      </c>
      <c r="CT21" s="100">
        <v>41</v>
      </c>
      <c r="CU21" s="100">
        <v>2558.4</v>
      </c>
    </row>
    <row r="22" spans="2:99">
      <c r="C22" s="99" t="s">
        <v>188</v>
      </c>
      <c r="D22" s="100">
        <v>3</v>
      </c>
      <c r="E22" s="100">
        <v>561.59999999999991</v>
      </c>
      <c r="F22" s="100">
        <v>2</v>
      </c>
      <c r="G22" s="100">
        <v>374.4</v>
      </c>
      <c r="H22" s="100">
        <v>3</v>
      </c>
      <c r="I22" s="100">
        <v>561.59999999999991</v>
      </c>
      <c r="J22" s="100">
        <v>2</v>
      </c>
      <c r="K22" s="100">
        <v>374.4</v>
      </c>
      <c r="L22" s="100">
        <v>6</v>
      </c>
      <c r="M22" s="100">
        <v>1123.1999999999998</v>
      </c>
      <c r="N22" s="100">
        <v>6</v>
      </c>
      <c r="O22" s="100">
        <v>1123.1999999999998</v>
      </c>
      <c r="P22" s="100">
        <v>5</v>
      </c>
      <c r="Q22" s="100">
        <v>936</v>
      </c>
      <c r="R22" s="100">
        <v>8</v>
      </c>
      <c r="S22" s="100">
        <v>1497.6</v>
      </c>
      <c r="T22" s="100">
        <v>36</v>
      </c>
      <c r="U22" s="100">
        <v>6739.2</v>
      </c>
      <c r="V22" s="100">
        <v>52</v>
      </c>
      <c r="W22" s="100">
        <v>9734.4</v>
      </c>
      <c r="X22" s="100">
        <v>43</v>
      </c>
      <c r="Y22" s="100">
        <v>8049.5999999999995</v>
      </c>
      <c r="Z22" s="100">
        <v>54</v>
      </c>
      <c r="AA22" s="100">
        <v>10108.799999999999</v>
      </c>
      <c r="AB22" s="100">
        <v>3</v>
      </c>
      <c r="AC22" s="100">
        <v>561.59999999999991</v>
      </c>
      <c r="AD22" s="100">
        <v>3</v>
      </c>
      <c r="AE22" s="100">
        <v>561.59999999999991</v>
      </c>
      <c r="AF22" s="100">
        <v>4</v>
      </c>
      <c r="AG22" s="100">
        <v>748.8</v>
      </c>
      <c r="AH22" s="100">
        <v>3</v>
      </c>
      <c r="AI22" s="100">
        <v>561.59999999999991</v>
      </c>
      <c r="AJ22" s="100">
        <v>61</v>
      </c>
      <c r="AK22" s="100">
        <v>11419.199999999999</v>
      </c>
      <c r="AL22" s="100">
        <v>41</v>
      </c>
      <c r="AM22" s="100">
        <v>7675.2</v>
      </c>
      <c r="AN22" s="100">
        <v>60</v>
      </c>
      <c r="AO22" s="100">
        <v>11232</v>
      </c>
      <c r="AP22" s="100">
        <v>43</v>
      </c>
      <c r="AQ22" s="100">
        <v>8049.5999999999995</v>
      </c>
      <c r="AR22" s="100">
        <v>44</v>
      </c>
      <c r="AS22" s="100">
        <v>8236.7999999999993</v>
      </c>
      <c r="AT22" s="100">
        <v>41</v>
      </c>
      <c r="AU22" s="100">
        <v>7675.2</v>
      </c>
      <c r="AV22" s="100">
        <v>32</v>
      </c>
      <c r="AW22" s="100">
        <v>5990.4</v>
      </c>
      <c r="AX22" s="100">
        <v>30</v>
      </c>
      <c r="AY22" s="100">
        <v>5616</v>
      </c>
      <c r="AZ22" s="100">
        <v>10</v>
      </c>
      <c r="BA22" s="100">
        <v>1872</v>
      </c>
      <c r="BB22" s="100">
        <v>8</v>
      </c>
      <c r="BC22" s="100">
        <v>1497.6</v>
      </c>
      <c r="BD22" s="100">
        <v>7</v>
      </c>
      <c r="BE22" s="100">
        <v>1310.3999999999999</v>
      </c>
      <c r="BF22" s="100">
        <v>8</v>
      </c>
      <c r="BG22" s="100">
        <v>1497.6</v>
      </c>
      <c r="BH22" s="100">
        <v>12</v>
      </c>
      <c r="BI22" s="100">
        <v>2246.3999999999996</v>
      </c>
      <c r="BJ22" s="100">
        <v>12</v>
      </c>
      <c r="BK22" s="100">
        <v>2246.3999999999996</v>
      </c>
      <c r="BL22" s="100">
        <v>13</v>
      </c>
      <c r="BM22" s="100">
        <v>2433.6</v>
      </c>
      <c r="BN22" s="100">
        <v>12</v>
      </c>
      <c r="BO22" s="100">
        <v>2246.3999999999996</v>
      </c>
      <c r="BP22" s="100">
        <v>54</v>
      </c>
      <c r="BQ22" s="100">
        <v>10108.799999999999</v>
      </c>
      <c r="BR22" s="100">
        <v>43</v>
      </c>
      <c r="BS22" s="100">
        <v>8049.5999999999995</v>
      </c>
      <c r="BT22" s="100">
        <v>51</v>
      </c>
      <c r="BU22" s="100">
        <v>9547.1999999999989</v>
      </c>
      <c r="BV22" s="100">
        <v>50</v>
      </c>
      <c r="BW22" s="100">
        <v>9360</v>
      </c>
      <c r="BX22" s="100">
        <v>3</v>
      </c>
      <c r="BY22" s="100">
        <v>561.59999999999991</v>
      </c>
      <c r="BZ22" s="100">
        <v>6</v>
      </c>
      <c r="CA22" s="100">
        <v>1123.1999999999998</v>
      </c>
      <c r="CB22" s="100">
        <v>5</v>
      </c>
      <c r="CC22" s="100">
        <v>936</v>
      </c>
      <c r="CD22" s="100">
        <v>5</v>
      </c>
      <c r="CE22" s="100">
        <v>936</v>
      </c>
      <c r="CF22" s="100">
        <v>3</v>
      </c>
      <c r="CG22" s="100">
        <v>561.59999999999991</v>
      </c>
      <c r="CH22" s="100">
        <v>4</v>
      </c>
      <c r="CI22" s="100">
        <v>748.8</v>
      </c>
      <c r="CJ22" s="100">
        <v>4</v>
      </c>
      <c r="CK22" s="100">
        <v>748.8</v>
      </c>
      <c r="CL22" s="100">
        <v>3</v>
      </c>
      <c r="CM22" s="100">
        <v>561.59999999999991</v>
      </c>
      <c r="CN22" s="100">
        <v>40</v>
      </c>
      <c r="CO22" s="100">
        <v>7488</v>
      </c>
      <c r="CP22" s="100">
        <v>34</v>
      </c>
      <c r="CQ22" s="100">
        <v>6364.7999999999993</v>
      </c>
      <c r="CR22" s="100">
        <v>46</v>
      </c>
      <c r="CS22" s="100">
        <v>8611.1999999999989</v>
      </c>
      <c r="CT22" s="100">
        <v>43</v>
      </c>
      <c r="CU22" s="100">
        <v>8049.5999999999995</v>
      </c>
    </row>
    <row r="23" spans="2:99">
      <c r="C23" s="99" t="s">
        <v>189</v>
      </c>
      <c r="D23" s="100">
        <v>3</v>
      </c>
      <c r="E23" s="100">
        <v>882</v>
      </c>
      <c r="F23" s="100">
        <v>2</v>
      </c>
      <c r="G23" s="100">
        <v>588</v>
      </c>
      <c r="H23" s="100">
        <v>3</v>
      </c>
      <c r="I23" s="100">
        <v>882</v>
      </c>
      <c r="J23" s="100">
        <v>2</v>
      </c>
      <c r="K23" s="100">
        <v>588</v>
      </c>
      <c r="L23" s="100">
        <v>6</v>
      </c>
      <c r="M23" s="100">
        <v>1764</v>
      </c>
      <c r="N23" s="100">
        <v>6</v>
      </c>
      <c r="O23" s="100">
        <v>1764</v>
      </c>
      <c r="P23" s="100">
        <v>6</v>
      </c>
      <c r="Q23" s="100">
        <v>1764</v>
      </c>
      <c r="R23" s="100">
        <v>7</v>
      </c>
      <c r="S23" s="100">
        <v>2058</v>
      </c>
      <c r="T23" s="100">
        <v>32</v>
      </c>
      <c r="U23" s="100">
        <v>9408</v>
      </c>
      <c r="V23" s="100">
        <v>59</v>
      </c>
      <c r="W23" s="100">
        <v>17346</v>
      </c>
      <c r="X23" s="100">
        <v>35</v>
      </c>
      <c r="Y23" s="100">
        <v>10290</v>
      </c>
      <c r="Z23" s="100">
        <v>50</v>
      </c>
      <c r="AA23" s="100">
        <v>14700</v>
      </c>
      <c r="AB23" s="100">
        <v>3</v>
      </c>
      <c r="AC23" s="100">
        <v>882</v>
      </c>
      <c r="AD23" s="100">
        <v>3</v>
      </c>
      <c r="AE23" s="100">
        <v>882</v>
      </c>
      <c r="AF23" s="100">
        <v>4</v>
      </c>
      <c r="AG23" s="100">
        <v>1176</v>
      </c>
      <c r="AH23" s="100">
        <v>3</v>
      </c>
      <c r="AI23" s="100">
        <v>882</v>
      </c>
      <c r="AJ23" s="100">
        <v>61</v>
      </c>
      <c r="AK23" s="100">
        <v>17934</v>
      </c>
      <c r="AL23" s="100">
        <v>35</v>
      </c>
      <c r="AM23" s="100">
        <v>10290</v>
      </c>
      <c r="AN23" s="100">
        <v>60</v>
      </c>
      <c r="AO23" s="100">
        <v>17640</v>
      </c>
      <c r="AP23" s="100">
        <v>43</v>
      </c>
      <c r="AQ23" s="100">
        <v>12642</v>
      </c>
      <c r="AR23" s="100">
        <v>40</v>
      </c>
      <c r="AS23" s="100">
        <v>11760</v>
      </c>
      <c r="AT23" s="100">
        <v>40</v>
      </c>
      <c r="AU23" s="100">
        <v>11760</v>
      </c>
      <c r="AV23" s="100">
        <v>33</v>
      </c>
      <c r="AW23" s="100">
        <v>9702</v>
      </c>
      <c r="AX23" s="100">
        <v>30</v>
      </c>
      <c r="AY23" s="100">
        <v>8820</v>
      </c>
      <c r="AZ23" s="100">
        <v>10</v>
      </c>
      <c r="BA23" s="100">
        <v>2940</v>
      </c>
      <c r="BB23" s="100">
        <v>8</v>
      </c>
      <c r="BC23" s="100">
        <v>2352</v>
      </c>
      <c r="BD23" s="100">
        <v>8</v>
      </c>
      <c r="BE23" s="100">
        <v>2352</v>
      </c>
      <c r="BF23" s="100">
        <v>7</v>
      </c>
      <c r="BG23" s="100">
        <v>2058</v>
      </c>
      <c r="BH23" s="100">
        <v>13</v>
      </c>
      <c r="BI23" s="100">
        <v>3822</v>
      </c>
      <c r="BJ23" s="100">
        <v>14</v>
      </c>
      <c r="BK23" s="100">
        <v>4116</v>
      </c>
      <c r="BL23" s="100">
        <v>15</v>
      </c>
      <c r="BM23" s="100">
        <v>4410</v>
      </c>
      <c r="BN23" s="100">
        <v>14</v>
      </c>
      <c r="BO23" s="100">
        <v>4116</v>
      </c>
      <c r="BP23" s="100">
        <v>56</v>
      </c>
      <c r="BQ23" s="100">
        <v>16464</v>
      </c>
      <c r="BR23" s="100">
        <v>42</v>
      </c>
      <c r="BS23" s="100">
        <v>12348</v>
      </c>
      <c r="BT23" s="100">
        <v>52</v>
      </c>
      <c r="BU23" s="100">
        <v>15288</v>
      </c>
      <c r="BV23" s="100">
        <v>49</v>
      </c>
      <c r="BW23" s="100">
        <v>14406</v>
      </c>
      <c r="BX23" s="100">
        <v>3</v>
      </c>
      <c r="BY23" s="100">
        <v>882</v>
      </c>
      <c r="BZ23" s="100">
        <v>5</v>
      </c>
      <c r="CA23" s="100">
        <v>1470</v>
      </c>
      <c r="CB23" s="100">
        <v>6</v>
      </c>
      <c r="CC23" s="100">
        <v>1764</v>
      </c>
      <c r="CD23" s="100">
        <v>4</v>
      </c>
      <c r="CE23" s="100">
        <v>1176</v>
      </c>
      <c r="CF23" s="100">
        <v>3</v>
      </c>
      <c r="CG23" s="100">
        <v>882</v>
      </c>
      <c r="CH23" s="100">
        <v>5</v>
      </c>
      <c r="CI23" s="100">
        <v>1470</v>
      </c>
      <c r="CJ23" s="100">
        <v>4</v>
      </c>
      <c r="CK23" s="100">
        <v>1176</v>
      </c>
      <c r="CL23" s="100">
        <v>3</v>
      </c>
      <c r="CM23" s="100">
        <v>882</v>
      </c>
      <c r="CN23" s="100">
        <v>37</v>
      </c>
      <c r="CO23" s="100">
        <v>10878</v>
      </c>
      <c r="CP23" s="100">
        <v>31</v>
      </c>
      <c r="CQ23" s="100">
        <v>9114</v>
      </c>
      <c r="CR23" s="100">
        <v>40</v>
      </c>
      <c r="CS23" s="100">
        <v>11760</v>
      </c>
      <c r="CT23" s="100">
        <v>43</v>
      </c>
      <c r="CU23" s="100">
        <v>12642</v>
      </c>
    </row>
    <row r="24" spans="2:99">
      <c r="C24" s="99" t="s">
        <v>190</v>
      </c>
      <c r="D24" s="100">
        <v>3</v>
      </c>
      <c r="E24" s="100">
        <v>1101.5999999999999</v>
      </c>
      <c r="F24" s="100">
        <v>2</v>
      </c>
      <c r="G24" s="100">
        <v>734.4</v>
      </c>
      <c r="H24" s="100">
        <v>3</v>
      </c>
      <c r="I24" s="100">
        <v>1101.5999999999999</v>
      </c>
      <c r="J24" s="100">
        <v>2</v>
      </c>
      <c r="K24" s="100">
        <v>734.4</v>
      </c>
      <c r="L24" s="100">
        <v>7</v>
      </c>
      <c r="M24" s="100">
        <v>2570.4</v>
      </c>
      <c r="N24" s="100">
        <v>6</v>
      </c>
      <c r="O24" s="100">
        <v>2203.1999999999998</v>
      </c>
      <c r="P24" s="100">
        <v>5</v>
      </c>
      <c r="Q24" s="100">
        <v>1836</v>
      </c>
      <c r="R24" s="100">
        <v>7</v>
      </c>
      <c r="S24" s="100">
        <v>2570.4</v>
      </c>
      <c r="T24" s="100">
        <v>31</v>
      </c>
      <c r="U24" s="100">
        <v>11383.199999999999</v>
      </c>
      <c r="V24" s="100">
        <v>54</v>
      </c>
      <c r="W24" s="100">
        <v>19828.8</v>
      </c>
      <c r="X24" s="100">
        <v>41</v>
      </c>
      <c r="Y24" s="100">
        <v>15055.199999999999</v>
      </c>
      <c r="Z24" s="100">
        <v>48</v>
      </c>
      <c r="AA24" s="100">
        <v>17625.599999999999</v>
      </c>
      <c r="AB24" s="100">
        <v>3</v>
      </c>
      <c r="AC24" s="100">
        <v>1101.5999999999999</v>
      </c>
      <c r="AD24" s="100">
        <v>3</v>
      </c>
      <c r="AE24" s="100">
        <v>1101.5999999999999</v>
      </c>
      <c r="AF24" s="100">
        <v>4</v>
      </c>
      <c r="AG24" s="100">
        <v>1468.8</v>
      </c>
      <c r="AH24" s="100">
        <v>4</v>
      </c>
      <c r="AI24" s="100">
        <v>1468.8</v>
      </c>
      <c r="AJ24" s="100">
        <v>52</v>
      </c>
      <c r="AK24" s="100">
        <v>19094.399999999998</v>
      </c>
      <c r="AL24" s="100">
        <v>37</v>
      </c>
      <c r="AM24" s="100">
        <v>13586.4</v>
      </c>
      <c r="AN24" s="100">
        <v>55</v>
      </c>
      <c r="AO24" s="100">
        <v>20196</v>
      </c>
      <c r="AP24" s="100">
        <v>35</v>
      </c>
      <c r="AQ24" s="100">
        <v>12852</v>
      </c>
      <c r="AR24" s="100">
        <v>39</v>
      </c>
      <c r="AS24" s="100">
        <v>14320.8</v>
      </c>
      <c r="AT24" s="100">
        <v>40</v>
      </c>
      <c r="AU24" s="100">
        <v>14688</v>
      </c>
      <c r="AV24" s="100">
        <v>28</v>
      </c>
      <c r="AW24" s="100">
        <v>10281.6</v>
      </c>
      <c r="AX24" s="100">
        <v>33</v>
      </c>
      <c r="AY24" s="100">
        <v>12117.6</v>
      </c>
      <c r="AZ24" s="100">
        <v>9</v>
      </c>
      <c r="BA24" s="100">
        <v>3304.7999999999997</v>
      </c>
      <c r="BB24" s="100">
        <v>7</v>
      </c>
      <c r="BC24" s="100">
        <v>2570.4</v>
      </c>
      <c r="BD24" s="100">
        <v>7</v>
      </c>
      <c r="BE24" s="100">
        <v>2570.4</v>
      </c>
      <c r="BF24" s="100">
        <v>8</v>
      </c>
      <c r="BG24" s="100">
        <v>2937.6</v>
      </c>
      <c r="BH24" s="100">
        <v>12</v>
      </c>
      <c r="BI24" s="100">
        <v>4406.3999999999996</v>
      </c>
      <c r="BJ24" s="100">
        <v>11</v>
      </c>
      <c r="BK24" s="100">
        <v>4039.2</v>
      </c>
      <c r="BL24" s="100">
        <v>13</v>
      </c>
      <c r="BM24" s="100">
        <v>4773.5999999999995</v>
      </c>
      <c r="BN24" s="100">
        <v>12</v>
      </c>
      <c r="BO24" s="100">
        <v>4406.3999999999996</v>
      </c>
      <c r="BP24" s="100">
        <v>51</v>
      </c>
      <c r="BQ24" s="100">
        <v>18727.2</v>
      </c>
      <c r="BR24" s="100">
        <v>38</v>
      </c>
      <c r="BS24" s="100">
        <v>13953.6</v>
      </c>
      <c r="BT24" s="100">
        <v>45</v>
      </c>
      <c r="BU24" s="100">
        <v>16524</v>
      </c>
      <c r="BV24" s="100">
        <v>51</v>
      </c>
      <c r="BW24" s="100">
        <v>18727.2</v>
      </c>
      <c r="BX24" s="100">
        <v>3</v>
      </c>
      <c r="BY24" s="100">
        <v>1101.5999999999999</v>
      </c>
      <c r="BZ24" s="100">
        <v>5</v>
      </c>
      <c r="CA24" s="100">
        <v>1836</v>
      </c>
      <c r="CB24" s="100">
        <v>5</v>
      </c>
      <c r="CC24" s="100">
        <v>1836</v>
      </c>
      <c r="CD24" s="100">
        <v>5</v>
      </c>
      <c r="CE24" s="100">
        <v>1836</v>
      </c>
      <c r="CF24" s="100">
        <v>3</v>
      </c>
      <c r="CG24" s="100">
        <v>1101.5999999999999</v>
      </c>
      <c r="CH24" s="100">
        <v>4</v>
      </c>
      <c r="CI24" s="100">
        <v>1468.8</v>
      </c>
      <c r="CJ24" s="100">
        <v>4</v>
      </c>
      <c r="CK24" s="100">
        <v>1468.8</v>
      </c>
      <c r="CL24" s="100">
        <v>3</v>
      </c>
      <c r="CM24" s="100">
        <v>1101.5999999999999</v>
      </c>
      <c r="CN24" s="100">
        <v>38</v>
      </c>
      <c r="CO24" s="100">
        <v>13953.6</v>
      </c>
      <c r="CP24" s="100">
        <v>29</v>
      </c>
      <c r="CQ24" s="100">
        <v>10648.8</v>
      </c>
      <c r="CR24" s="100">
        <v>45</v>
      </c>
      <c r="CS24" s="100">
        <v>16524</v>
      </c>
      <c r="CT24" s="100">
        <v>41</v>
      </c>
      <c r="CU24" s="100">
        <v>15055.199999999999</v>
      </c>
    </row>
    <row r="25" spans="2:99">
      <c r="C25" s="99" t="s">
        <v>191</v>
      </c>
      <c r="D25" s="100">
        <v>3</v>
      </c>
      <c r="E25" s="100">
        <v>1591.1999999999998</v>
      </c>
      <c r="F25" s="100">
        <v>2</v>
      </c>
      <c r="G25" s="100">
        <v>1060.8</v>
      </c>
      <c r="H25" s="100">
        <v>3</v>
      </c>
      <c r="I25" s="100">
        <v>1591.1999999999998</v>
      </c>
      <c r="J25" s="100">
        <v>2</v>
      </c>
      <c r="K25" s="100">
        <v>1060.8</v>
      </c>
      <c r="L25" s="100">
        <v>7</v>
      </c>
      <c r="M25" s="100">
        <v>3712.7999999999997</v>
      </c>
      <c r="N25" s="100">
        <v>5</v>
      </c>
      <c r="O25" s="100">
        <v>2652</v>
      </c>
      <c r="P25" s="100">
        <v>5</v>
      </c>
      <c r="Q25" s="100">
        <v>2652</v>
      </c>
      <c r="R25" s="100">
        <v>6</v>
      </c>
      <c r="S25" s="100">
        <v>3182.3999999999996</v>
      </c>
      <c r="T25" s="100">
        <v>31</v>
      </c>
      <c r="U25" s="100">
        <v>16442.399999999998</v>
      </c>
      <c r="V25" s="100">
        <v>49</v>
      </c>
      <c r="W25" s="100">
        <v>25989.599999999999</v>
      </c>
      <c r="X25" s="100">
        <v>34</v>
      </c>
      <c r="Y25" s="100">
        <v>18033.599999999999</v>
      </c>
      <c r="Z25" s="100">
        <v>51</v>
      </c>
      <c r="AA25" s="100">
        <v>27050.399999999998</v>
      </c>
      <c r="AB25" s="100">
        <v>3</v>
      </c>
      <c r="AC25" s="100">
        <v>1591.1999999999998</v>
      </c>
      <c r="AD25" s="100">
        <v>4</v>
      </c>
      <c r="AE25" s="100">
        <v>2121.6</v>
      </c>
      <c r="AF25" s="100">
        <v>4</v>
      </c>
      <c r="AG25" s="100">
        <v>2121.6</v>
      </c>
      <c r="AH25" s="100">
        <v>3</v>
      </c>
      <c r="AI25" s="100">
        <v>1591.1999999999998</v>
      </c>
      <c r="AJ25" s="100">
        <v>59</v>
      </c>
      <c r="AK25" s="100">
        <v>31293.599999999999</v>
      </c>
      <c r="AL25" s="100">
        <v>34</v>
      </c>
      <c r="AM25" s="100">
        <v>18033.599999999999</v>
      </c>
      <c r="AN25" s="100">
        <v>55</v>
      </c>
      <c r="AO25" s="100">
        <v>29172</v>
      </c>
      <c r="AP25" s="100">
        <v>36</v>
      </c>
      <c r="AQ25" s="100">
        <v>19094.399999999998</v>
      </c>
      <c r="AR25" s="100">
        <v>43</v>
      </c>
      <c r="AS25" s="100">
        <v>22807.200000000001</v>
      </c>
      <c r="AT25" s="100">
        <v>38</v>
      </c>
      <c r="AU25" s="100">
        <v>20155.2</v>
      </c>
      <c r="AV25" s="100">
        <v>31</v>
      </c>
      <c r="AW25" s="100">
        <v>16442.399999999998</v>
      </c>
      <c r="AX25" s="100">
        <v>29</v>
      </c>
      <c r="AY25" s="100">
        <v>15381.599999999999</v>
      </c>
      <c r="AZ25" s="100">
        <v>8</v>
      </c>
      <c r="BA25" s="100">
        <v>4243.2</v>
      </c>
      <c r="BB25" s="100">
        <v>8</v>
      </c>
      <c r="BC25" s="100">
        <v>4243.2</v>
      </c>
      <c r="BD25" s="100">
        <v>7</v>
      </c>
      <c r="BE25" s="100">
        <v>3712.7999999999997</v>
      </c>
      <c r="BF25" s="100">
        <v>7</v>
      </c>
      <c r="BG25" s="100">
        <v>3712.7999999999997</v>
      </c>
      <c r="BH25" s="100">
        <v>11</v>
      </c>
      <c r="BI25" s="100">
        <v>5834.4</v>
      </c>
      <c r="BJ25" s="100">
        <v>12</v>
      </c>
      <c r="BK25" s="100">
        <v>6364.7999999999993</v>
      </c>
      <c r="BL25" s="100">
        <v>14</v>
      </c>
      <c r="BM25" s="100">
        <v>7425.5999999999995</v>
      </c>
      <c r="BN25" s="100">
        <v>12</v>
      </c>
      <c r="BO25" s="100">
        <v>6364.7999999999993</v>
      </c>
      <c r="BP25" s="100">
        <v>49</v>
      </c>
      <c r="BQ25" s="100">
        <v>25989.599999999999</v>
      </c>
      <c r="BR25" s="100">
        <v>40</v>
      </c>
      <c r="BS25" s="100">
        <v>21216</v>
      </c>
      <c r="BT25" s="100">
        <v>51</v>
      </c>
      <c r="BU25" s="100">
        <v>27050.399999999998</v>
      </c>
      <c r="BV25" s="100">
        <v>55</v>
      </c>
      <c r="BW25" s="100">
        <v>29172</v>
      </c>
      <c r="BX25" s="100">
        <v>3</v>
      </c>
      <c r="BY25" s="100">
        <v>1591.1999999999998</v>
      </c>
      <c r="BZ25" s="100">
        <v>5</v>
      </c>
      <c r="CA25" s="100">
        <v>2652</v>
      </c>
      <c r="CB25" s="100">
        <v>5</v>
      </c>
      <c r="CC25" s="100">
        <v>2652</v>
      </c>
      <c r="CD25" s="100">
        <v>4</v>
      </c>
      <c r="CE25" s="100">
        <v>2121.6</v>
      </c>
      <c r="CF25" s="100">
        <v>3</v>
      </c>
      <c r="CG25" s="100">
        <v>1591.1999999999998</v>
      </c>
      <c r="CH25" s="100">
        <v>4</v>
      </c>
      <c r="CI25" s="100">
        <v>2121.6</v>
      </c>
      <c r="CJ25" s="100">
        <v>4</v>
      </c>
      <c r="CK25" s="100">
        <v>2121.6</v>
      </c>
      <c r="CL25" s="100">
        <v>3</v>
      </c>
      <c r="CM25" s="100">
        <v>1591.1999999999998</v>
      </c>
      <c r="CN25" s="100">
        <v>37</v>
      </c>
      <c r="CO25" s="100">
        <v>19624.8</v>
      </c>
      <c r="CP25" s="100">
        <v>29</v>
      </c>
      <c r="CQ25" s="100">
        <v>15381.599999999999</v>
      </c>
      <c r="CR25" s="100">
        <v>45</v>
      </c>
      <c r="CS25" s="100">
        <v>23868</v>
      </c>
      <c r="CT25" s="100">
        <v>37</v>
      </c>
      <c r="CU25" s="100">
        <v>19624.8</v>
      </c>
    </row>
    <row r="26" spans="2:99">
      <c r="C26" s="99" t="s">
        <v>192</v>
      </c>
      <c r="D26" s="100">
        <v>3</v>
      </c>
      <c r="E26" s="100">
        <v>1458</v>
      </c>
      <c r="F26" s="100">
        <v>2</v>
      </c>
      <c r="G26" s="100">
        <v>972</v>
      </c>
      <c r="H26" s="100">
        <v>3</v>
      </c>
      <c r="I26" s="100">
        <v>1458</v>
      </c>
      <c r="J26" s="100">
        <v>2</v>
      </c>
      <c r="K26" s="100">
        <v>972</v>
      </c>
      <c r="L26" s="100">
        <v>7</v>
      </c>
      <c r="M26" s="100">
        <v>3402</v>
      </c>
      <c r="N26" s="100">
        <v>5</v>
      </c>
      <c r="O26" s="100">
        <v>2430</v>
      </c>
      <c r="P26" s="100">
        <v>5</v>
      </c>
      <c r="Q26" s="100">
        <v>2430</v>
      </c>
      <c r="R26" s="100">
        <v>7</v>
      </c>
      <c r="S26" s="100">
        <v>3402</v>
      </c>
      <c r="T26" s="100">
        <v>35</v>
      </c>
      <c r="U26" s="100">
        <v>17010</v>
      </c>
      <c r="V26" s="100">
        <v>59</v>
      </c>
      <c r="W26" s="100">
        <v>28674</v>
      </c>
      <c r="X26" s="100">
        <v>38</v>
      </c>
      <c r="Y26" s="100">
        <v>18468</v>
      </c>
      <c r="Z26" s="100">
        <v>45</v>
      </c>
      <c r="AA26" s="100">
        <v>21870</v>
      </c>
      <c r="AB26" s="100">
        <v>3</v>
      </c>
      <c r="AC26" s="100">
        <v>1458</v>
      </c>
      <c r="AD26" s="100">
        <v>3</v>
      </c>
      <c r="AE26" s="100">
        <v>1458</v>
      </c>
      <c r="AF26" s="100">
        <v>4</v>
      </c>
      <c r="AG26" s="100">
        <v>1944</v>
      </c>
      <c r="AH26" s="100">
        <v>3</v>
      </c>
      <c r="AI26" s="100">
        <v>1458</v>
      </c>
      <c r="AJ26" s="100">
        <v>53</v>
      </c>
      <c r="AK26" s="100">
        <v>25758</v>
      </c>
      <c r="AL26" s="100">
        <v>38</v>
      </c>
      <c r="AM26" s="100">
        <v>18468</v>
      </c>
      <c r="AN26" s="100">
        <v>65</v>
      </c>
      <c r="AO26" s="100">
        <v>31590</v>
      </c>
      <c r="AP26" s="100">
        <v>38</v>
      </c>
      <c r="AQ26" s="100">
        <v>18468</v>
      </c>
      <c r="AR26" s="100">
        <v>42</v>
      </c>
      <c r="AS26" s="100">
        <v>20412</v>
      </c>
      <c r="AT26" s="100">
        <v>33</v>
      </c>
      <c r="AU26" s="100">
        <v>16038</v>
      </c>
      <c r="AV26" s="100">
        <v>28</v>
      </c>
      <c r="AW26" s="100">
        <v>13608</v>
      </c>
      <c r="AX26" s="100">
        <v>29</v>
      </c>
      <c r="AY26" s="100">
        <v>14094</v>
      </c>
      <c r="AZ26" s="100">
        <v>8</v>
      </c>
      <c r="BA26" s="100">
        <v>3888</v>
      </c>
      <c r="BB26" s="100">
        <v>8</v>
      </c>
      <c r="BC26" s="100">
        <v>3888</v>
      </c>
      <c r="BD26" s="100">
        <v>7</v>
      </c>
      <c r="BE26" s="100">
        <v>3402</v>
      </c>
      <c r="BF26" s="100">
        <v>7</v>
      </c>
      <c r="BG26" s="100">
        <v>3402</v>
      </c>
      <c r="BH26" s="100">
        <v>13</v>
      </c>
      <c r="BI26" s="100">
        <v>6318</v>
      </c>
      <c r="BJ26" s="100">
        <v>12</v>
      </c>
      <c r="BK26" s="100">
        <v>5832</v>
      </c>
      <c r="BL26" s="100">
        <v>13</v>
      </c>
      <c r="BM26" s="100">
        <v>6318</v>
      </c>
      <c r="BN26" s="100">
        <v>12</v>
      </c>
      <c r="BO26" s="100">
        <v>5832</v>
      </c>
      <c r="BP26" s="100">
        <v>46</v>
      </c>
      <c r="BQ26" s="100">
        <v>22356</v>
      </c>
      <c r="BR26" s="100">
        <v>37</v>
      </c>
      <c r="BS26" s="100">
        <v>17982</v>
      </c>
      <c r="BT26" s="100">
        <v>44</v>
      </c>
      <c r="BU26" s="100">
        <v>21384</v>
      </c>
      <c r="BV26" s="100">
        <v>47</v>
      </c>
      <c r="BW26" s="100">
        <v>22842</v>
      </c>
      <c r="BX26" s="100">
        <v>3</v>
      </c>
      <c r="BY26" s="100">
        <v>1458</v>
      </c>
      <c r="BZ26" s="100">
        <v>5</v>
      </c>
      <c r="CA26" s="100">
        <v>2430</v>
      </c>
      <c r="CB26" s="100">
        <v>5</v>
      </c>
      <c r="CC26" s="100">
        <v>2430</v>
      </c>
      <c r="CD26" s="100">
        <v>5</v>
      </c>
      <c r="CE26" s="100">
        <v>2430</v>
      </c>
      <c r="CF26" s="100">
        <v>3</v>
      </c>
      <c r="CG26" s="100">
        <v>1458</v>
      </c>
      <c r="CH26" s="100">
        <v>4</v>
      </c>
      <c r="CI26" s="100">
        <v>1944</v>
      </c>
      <c r="CJ26" s="100">
        <v>4</v>
      </c>
      <c r="CK26" s="100">
        <v>1944</v>
      </c>
      <c r="CL26" s="100">
        <v>3</v>
      </c>
      <c r="CM26" s="100">
        <v>1458</v>
      </c>
      <c r="CN26" s="100">
        <v>36</v>
      </c>
      <c r="CO26" s="100">
        <v>17496</v>
      </c>
      <c r="CP26" s="100">
        <v>28</v>
      </c>
      <c r="CQ26" s="100">
        <v>13608</v>
      </c>
      <c r="CR26" s="100">
        <v>42</v>
      </c>
      <c r="CS26" s="100">
        <v>20412</v>
      </c>
      <c r="CT26" s="100">
        <v>36</v>
      </c>
      <c r="CU26" s="100">
        <v>17496</v>
      </c>
    </row>
    <row r="27" spans="2:99">
      <c r="C27" s="99" t="s">
        <v>193</v>
      </c>
      <c r="D27" s="100">
        <v>3</v>
      </c>
      <c r="E27" s="100">
        <v>1281.5999999999999</v>
      </c>
      <c r="F27" s="100">
        <v>2</v>
      </c>
      <c r="G27" s="100">
        <v>854.4</v>
      </c>
      <c r="H27" s="100">
        <v>3</v>
      </c>
      <c r="I27" s="100">
        <v>1281.5999999999999</v>
      </c>
      <c r="J27" s="100">
        <v>2</v>
      </c>
      <c r="K27" s="100">
        <v>854.4</v>
      </c>
      <c r="L27" s="100">
        <v>6</v>
      </c>
      <c r="M27" s="100">
        <v>2563.1999999999998</v>
      </c>
      <c r="N27" s="100">
        <v>5</v>
      </c>
      <c r="O27" s="100">
        <v>2136</v>
      </c>
      <c r="P27" s="100">
        <v>5</v>
      </c>
      <c r="Q27" s="100">
        <v>2136</v>
      </c>
      <c r="R27" s="100">
        <v>7</v>
      </c>
      <c r="S27" s="100">
        <v>2990.4</v>
      </c>
      <c r="T27" s="100">
        <v>32</v>
      </c>
      <c r="U27" s="100">
        <v>13670.4</v>
      </c>
      <c r="V27" s="100">
        <v>54</v>
      </c>
      <c r="W27" s="100">
        <v>23068.799999999999</v>
      </c>
      <c r="X27" s="100">
        <v>35</v>
      </c>
      <c r="Y27" s="100">
        <v>14952</v>
      </c>
      <c r="Z27" s="100">
        <v>45</v>
      </c>
      <c r="AA27" s="100">
        <v>19224</v>
      </c>
      <c r="AB27" s="100">
        <v>3</v>
      </c>
      <c r="AC27" s="100">
        <v>1281.5999999999999</v>
      </c>
      <c r="AD27" s="100">
        <v>3</v>
      </c>
      <c r="AE27" s="100">
        <v>1281.5999999999999</v>
      </c>
      <c r="AF27" s="100">
        <v>4</v>
      </c>
      <c r="AG27" s="100">
        <v>1708.8</v>
      </c>
      <c r="AH27" s="100">
        <v>4</v>
      </c>
      <c r="AI27" s="100">
        <v>1708.8</v>
      </c>
      <c r="AJ27" s="100">
        <v>54</v>
      </c>
      <c r="AK27" s="100">
        <v>23068.799999999999</v>
      </c>
      <c r="AL27" s="100">
        <v>39</v>
      </c>
      <c r="AM27" s="100">
        <v>16660.8</v>
      </c>
      <c r="AN27" s="100">
        <v>54</v>
      </c>
      <c r="AO27" s="100">
        <v>23068.799999999999</v>
      </c>
      <c r="AP27" s="100">
        <v>40</v>
      </c>
      <c r="AQ27" s="100">
        <v>17088</v>
      </c>
      <c r="AR27" s="100">
        <v>43</v>
      </c>
      <c r="AS27" s="100">
        <v>18369.599999999999</v>
      </c>
      <c r="AT27" s="100">
        <v>34</v>
      </c>
      <c r="AU27" s="100">
        <v>14524.8</v>
      </c>
      <c r="AV27" s="100">
        <v>30</v>
      </c>
      <c r="AW27" s="100">
        <v>12816</v>
      </c>
      <c r="AX27" s="100">
        <v>32</v>
      </c>
      <c r="AY27" s="100">
        <v>13670.4</v>
      </c>
      <c r="AZ27" s="100">
        <v>10</v>
      </c>
      <c r="BA27" s="100">
        <v>4272</v>
      </c>
      <c r="BB27" s="100">
        <v>8</v>
      </c>
      <c r="BC27" s="100">
        <v>3417.6</v>
      </c>
      <c r="BD27" s="100">
        <v>7</v>
      </c>
      <c r="BE27" s="100">
        <v>2990.4</v>
      </c>
      <c r="BF27" s="100">
        <v>7</v>
      </c>
      <c r="BG27" s="100">
        <v>2990.4</v>
      </c>
      <c r="BH27" s="100">
        <v>13</v>
      </c>
      <c r="BI27" s="100">
        <v>5553.5999999999995</v>
      </c>
      <c r="BJ27" s="100">
        <v>12</v>
      </c>
      <c r="BK27" s="100">
        <v>5126.3999999999996</v>
      </c>
      <c r="BL27" s="100">
        <v>15</v>
      </c>
      <c r="BM27" s="100">
        <v>6408</v>
      </c>
      <c r="BN27" s="100">
        <v>12</v>
      </c>
      <c r="BO27" s="100">
        <v>5126.3999999999996</v>
      </c>
      <c r="BP27" s="100">
        <v>53</v>
      </c>
      <c r="BQ27" s="100">
        <v>22641.599999999999</v>
      </c>
      <c r="BR27" s="100">
        <v>37</v>
      </c>
      <c r="BS27" s="100">
        <v>15806.4</v>
      </c>
      <c r="BT27" s="100">
        <v>45</v>
      </c>
      <c r="BU27" s="100">
        <v>19224</v>
      </c>
      <c r="BV27" s="100">
        <v>53</v>
      </c>
      <c r="BW27" s="100">
        <v>22641.599999999999</v>
      </c>
      <c r="BX27" s="100">
        <v>3</v>
      </c>
      <c r="BY27" s="100">
        <v>1281.5999999999999</v>
      </c>
      <c r="BZ27" s="100">
        <v>6</v>
      </c>
      <c r="CA27" s="100">
        <v>2563.1999999999998</v>
      </c>
      <c r="CB27" s="100">
        <v>5</v>
      </c>
      <c r="CC27" s="100">
        <v>2136</v>
      </c>
      <c r="CD27" s="100">
        <v>4</v>
      </c>
      <c r="CE27" s="100">
        <v>1708.8</v>
      </c>
      <c r="CF27" s="100">
        <v>3</v>
      </c>
      <c r="CG27" s="100">
        <v>1281.5999999999999</v>
      </c>
      <c r="CH27" s="100">
        <v>4</v>
      </c>
      <c r="CI27" s="100">
        <v>1708.8</v>
      </c>
      <c r="CJ27" s="100">
        <v>3</v>
      </c>
      <c r="CK27" s="100">
        <v>1281.5999999999999</v>
      </c>
      <c r="CL27" s="100">
        <v>3</v>
      </c>
      <c r="CM27" s="100">
        <v>1281.5999999999999</v>
      </c>
      <c r="CN27" s="100">
        <v>42</v>
      </c>
      <c r="CO27" s="100">
        <v>17942.399999999998</v>
      </c>
      <c r="CP27" s="100">
        <v>33</v>
      </c>
      <c r="CQ27" s="100">
        <v>14097.6</v>
      </c>
      <c r="CR27" s="100">
        <v>44</v>
      </c>
      <c r="CS27" s="100">
        <v>18796.8</v>
      </c>
      <c r="CT27" s="100">
        <v>39</v>
      </c>
      <c r="CU27" s="100">
        <v>16660.8</v>
      </c>
    </row>
    <row r="28" spans="2:99">
      <c r="C28" s="99" t="s">
        <v>194</v>
      </c>
      <c r="D28" s="100">
        <v>3</v>
      </c>
      <c r="E28" s="100">
        <v>2214</v>
      </c>
      <c r="F28" s="100">
        <v>2</v>
      </c>
      <c r="G28" s="100">
        <v>1476</v>
      </c>
      <c r="H28" s="100">
        <v>3</v>
      </c>
      <c r="I28" s="100">
        <v>2214</v>
      </c>
      <c r="J28" s="100">
        <v>2</v>
      </c>
      <c r="K28" s="100">
        <v>1476</v>
      </c>
      <c r="L28" s="100">
        <v>6</v>
      </c>
      <c r="M28" s="100">
        <v>4428</v>
      </c>
      <c r="N28" s="100">
        <v>5</v>
      </c>
      <c r="O28" s="100">
        <v>3690</v>
      </c>
      <c r="P28" s="100">
        <v>5</v>
      </c>
      <c r="Q28" s="100">
        <v>3690</v>
      </c>
      <c r="R28" s="100">
        <v>7</v>
      </c>
      <c r="S28" s="100">
        <v>5166</v>
      </c>
      <c r="T28" s="100">
        <v>33</v>
      </c>
      <c r="U28" s="100">
        <v>24354</v>
      </c>
      <c r="V28" s="100">
        <v>51</v>
      </c>
      <c r="W28" s="100">
        <v>37638</v>
      </c>
      <c r="X28" s="100">
        <v>33</v>
      </c>
      <c r="Y28" s="100">
        <v>24354</v>
      </c>
      <c r="Z28" s="100">
        <v>49</v>
      </c>
      <c r="AA28" s="100">
        <v>36162</v>
      </c>
      <c r="AB28" s="100">
        <v>3</v>
      </c>
      <c r="AC28" s="100">
        <v>2214</v>
      </c>
      <c r="AD28" s="100">
        <v>3</v>
      </c>
      <c r="AE28" s="100">
        <v>2214</v>
      </c>
      <c r="AF28" s="100">
        <v>4</v>
      </c>
      <c r="AG28" s="100">
        <v>2952</v>
      </c>
      <c r="AH28" s="100">
        <v>4</v>
      </c>
      <c r="AI28" s="100">
        <v>2952</v>
      </c>
      <c r="AJ28" s="100">
        <v>53</v>
      </c>
      <c r="AK28" s="100">
        <v>39114</v>
      </c>
      <c r="AL28" s="100">
        <v>37</v>
      </c>
      <c r="AM28" s="100">
        <v>27306</v>
      </c>
      <c r="AN28" s="100">
        <v>58</v>
      </c>
      <c r="AO28" s="100">
        <v>42804</v>
      </c>
      <c r="AP28" s="100">
        <v>34</v>
      </c>
      <c r="AQ28" s="100">
        <v>25092</v>
      </c>
      <c r="AR28" s="100">
        <v>35</v>
      </c>
      <c r="AS28" s="100">
        <v>25830</v>
      </c>
      <c r="AT28" s="100">
        <v>37</v>
      </c>
      <c r="AU28" s="100">
        <v>27306</v>
      </c>
      <c r="AV28" s="100">
        <v>31</v>
      </c>
      <c r="AW28" s="100">
        <v>22878</v>
      </c>
      <c r="AX28" s="100">
        <v>29</v>
      </c>
      <c r="AY28" s="100">
        <v>21402</v>
      </c>
      <c r="AZ28" s="100">
        <v>9</v>
      </c>
      <c r="BA28" s="100">
        <v>6642</v>
      </c>
      <c r="BB28" s="100">
        <v>8</v>
      </c>
      <c r="BC28" s="100">
        <v>5904</v>
      </c>
      <c r="BD28" s="100">
        <v>6</v>
      </c>
      <c r="BE28" s="100">
        <v>4428</v>
      </c>
      <c r="BF28" s="100">
        <v>7</v>
      </c>
      <c r="BG28" s="100">
        <v>5166</v>
      </c>
      <c r="BH28" s="100">
        <v>11</v>
      </c>
      <c r="BI28" s="100">
        <v>8118</v>
      </c>
      <c r="BJ28" s="100">
        <v>11</v>
      </c>
      <c r="BK28" s="100">
        <v>8118</v>
      </c>
      <c r="BL28" s="100">
        <v>14</v>
      </c>
      <c r="BM28" s="100">
        <v>10332</v>
      </c>
      <c r="BN28" s="100">
        <v>12</v>
      </c>
      <c r="BO28" s="100">
        <v>8856</v>
      </c>
      <c r="BP28" s="100">
        <v>46</v>
      </c>
      <c r="BQ28" s="100">
        <v>33948</v>
      </c>
      <c r="BR28" s="100">
        <v>37</v>
      </c>
      <c r="BS28" s="100">
        <v>27306</v>
      </c>
      <c r="BT28" s="100">
        <v>46</v>
      </c>
      <c r="BU28" s="100">
        <v>33948</v>
      </c>
      <c r="BV28" s="100">
        <v>44</v>
      </c>
      <c r="BW28" s="100">
        <v>32472</v>
      </c>
      <c r="BX28" s="100">
        <v>3</v>
      </c>
      <c r="BY28" s="100">
        <v>2214</v>
      </c>
      <c r="BZ28" s="100">
        <v>5</v>
      </c>
      <c r="CA28" s="100">
        <v>3690</v>
      </c>
      <c r="CB28" s="100">
        <v>5</v>
      </c>
      <c r="CC28" s="100">
        <v>3690</v>
      </c>
      <c r="CD28" s="100">
        <v>4</v>
      </c>
      <c r="CE28" s="100">
        <v>2952</v>
      </c>
      <c r="CF28" s="100">
        <v>3</v>
      </c>
      <c r="CG28" s="100">
        <v>2214</v>
      </c>
      <c r="CH28" s="100">
        <v>4</v>
      </c>
      <c r="CI28" s="100">
        <v>2952</v>
      </c>
      <c r="CJ28" s="100">
        <v>3</v>
      </c>
      <c r="CK28" s="100">
        <v>2214</v>
      </c>
      <c r="CL28" s="100">
        <v>3</v>
      </c>
      <c r="CM28" s="100">
        <v>2214</v>
      </c>
      <c r="CN28" s="100">
        <v>36</v>
      </c>
      <c r="CO28" s="100">
        <v>26568</v>
      </c>
      <c r="CP28" s="100">
        <v>31</v>
      </c>
      <c r="CQ28" s="100">
        <v>22878</v>
      </c>
      <c r="CR28" s="100">
        <v>37</v>
      </c>
      <c r="CS28" s="100">
        <v>27306</v>
      </c>
      <c r="CT28" s="100">
        <v>38</v>
      </c>
      <c r="CU28" s="100">
        <v>28044</v>
      </c>
    </row>
    <row r="29" spans="2:99">
      <c r="C29" s="99" t="s">
        <v>195</v>
      </c>
      <c r="D29" s="100">
        <v>3</v>
      </c>
      <c r="E29" s="100">
        <v>1015.1999999999999</v>
      </c>
      <c r="F29" s="100">
        <v>2</v>
      </c>
      <c r="G29" s="100">
        <v>676.8</v>
      </c>
      <c r="H29" s="100">
        <v>3</v>
      </c>
      <c r="I29" s="100">
        <v>1015.1999999999999</v>
      </c>
      <c r="J29" s="100">
        <v>2</v>
      </c>
      <c r="K29" s="100">
        <v>676.8</v>
      </c>
      <c r="L29" s="100">
        <v>7</v>
      </c>
      <c r="M29" s="100">
        <v>2368.7999999999997</v>
      </c>
      <c r="N29" s="100">
        <v>5</v>
      </c>
      <c r="O29" s="100">
        <v>1692</v>
      </c>
      <c r="P29" s="100">
        <v>5</v>
      </c>
      <c r="Q29" s="100">
        <v>1692</v>
      </c>
      <c r="R29" s="100">
        <v>7</v>
      </c>
      <c r="S29" s="100">
        <v>2368.7999999999997</v>
      </c>
      <c r="T29" s="100">
        <v>36</v>
      </c>
      <c r="U29" s="100">
        <v>12182.4</v>
      </c>
      <c r="V29" s="100">
        <v>60</v>
      </c>
      <c r="W29" s="100">
        <v>20304</v>
      </c>
      <c r="X29" s="100">
        <v>40</v>
      </c>
      <c r="Y29" s="100">
        <v>13536</v>
      </c>
      <c r="Z29" s="100">
        <v>50</v>
      </c>
      <c r="AA29" s="100">
        <v>16920</v>
      </c>
      <c r="AB29" s="100">
        <v>3</v>
      </c>
      <c r="AC29" s="100">
        <v>1015.1999999999999</v>
      </c>
      <c r="AD29" s="100">
        <v>3</v>
      </c>
      <c r="AE29" s="100">
        <v>1015.1999999999999</v>
      </c>
      <c r="AF29" s="100">
        <v>4</v>
      </c>
      <c r="AG29" s="100">
        <v>1353.6</v>
      </c>
      <c r="AH29" s="100">
        <v>4</v>
      </c>
      <c r="AI29" s="100">
        <v>1353.6</v>
      </c>
      <c r="AJ29" s="100">
        <v>55</v>
      </c>
      <c r="AK29" s="100">
        <v>18612</v>
      </c>
      <c r="AL29" s="100">
        <v>37</v>
      </c>
      <c r="AM29" s="100">
        <v>12520.8</v>
      </c>
      <c r="AN29" s="100">
        <v>66</v>
      </c>
      <c r="AO29" s="100">
        <v>22334.399999999998</v>
      </c>
      <c r="AP29" s="100">
        <v>35</v>
      </c>
      <c r="AQ29" s="100">
        <v>11844</v>
      </c>
      <c r="AR29" s="100">
        <v>44</v>
      </c>
      <c r="AS29" s="100">
        <v>14889.599999999999</v>
      </c>
      <c r="AT29" s="100">
        <v>38</v>
      </c>
      <c r="AU29" s="100">
        <v>12859.199999999999</v>
      </c>
      <c r="AV29" s="100">
        <v>32</v>
      </c>
      <c r="AW29" s="100">
        <v>10828.8</v>
      </c>
      <c r="AX29" s="100">
        <v>32</v>
      </c>
      <c r="AY29" s="100">
        <v>10828.8</v>
      </c>
      <c r="AZ29" s="100">
        <v>9</v>
      </c>
      <c r="BA29" s="100">
        <v>3045.6</v>
      </c>
      <c r="BB29" s="100">
        <v>8</v>
      </c>
      <c r="BC29" s="100">
        <v>2707.2</v>
      </c>
      <c r="BD29" s="100">
        <v>7</v>
      </c>
      <c r="BE29" s="100">
        <v>2368.7999999999997</v>
      </c>
      <c r="BF29" s="100">
        <v>7</v>
      </c>
      <c r="BG29" s="100">
        <v>2368.7999999999997</v>
      </c>
      <c r="BH29" s="100">
        <v>12</v>
      </c>
      <c r="BI29" s="100">
        <v>4060.7999999999997</v>
      </c>
      <c r="BJ29" s="100">
        <v>12</v>
      </c>
      <c r="BK29" s="100">
        <v>4060.7999999999997</v>
      </c>
      <c r="BL29" s="100">
        <v>14</v>
      </c>
      <c r="BM29" s="100">
        <v>4737.5999999999995</v>
      </c>
      <c r="BN29" s="100">
        <v>13</v>
      </c>
      <c r="BO29" s="100">
        <v>4399.2</v>
      </c>
      <c r="BP29" s="100">
        <v>54</v>
      </c>
      <c r="BQ29" s="100">
        <v>18273.599999999999</v>
      </c>
      <c r="BR29" s="100">
        <v>41</v>
      </c>
      <c r="BS29" s="100">
        <v>13874.4</v>
      </c>
      <c r="BT29" s="100">
        <v>50</v>
      </c>
      <c r="BU29" s="100">
        <v>16920</v>
      </c>
      <c r="BV29" s="100">
        <v>53</v>
      </c>
      <c r="BW29" s="100">
        <v>17935.199999999997</v>
      </c>
      <c r="BX29" s="100">
        <v>3</v>
      </c>
      <c r="BY29" s="100">
        <v>1015.1999999999999</v>
      </c>
      <c r="BZ29" s="100">
        <v>6</v>
      </c>
      <c r="CA29" s="100">
        <v>2030.3999999999999</v>
      </c>
      <c r="CB29" s="100">
        <v>5</v>
      </c>
      <c r="CC29" s="100">
        <v>1692</v>
      </c>
      <c r="CD29" s="100">
        <v>4</v>
      </c>
      <c r="CE29" s="100">
        <v>1353.6</v>
      </c>
      <c r="CF29" s="100">
        <v>4</v>
      </c>
      <c r="CG29" s="100">
        <v>1353.6</v>
      </c>
      <c r="CH29" s="100">
        <v>4</v>
      </c>
      <c r="CI29" s="100">
        <v>1353.6</v>
      </c>
      <c r="CJ29" s="100">
        <v>4</v>
      </c>
      <c r="CK29" s="100">
        <v>1353.6</v>
      </c>
      <c r="CL29" s="100">
        <v>3</v>
      </c>
      <c r="CM29" s="100">
        <v>1015.1999999999999</v>
      </c>
      <c r="CN29" s="100">
        <v>41</v>
      </c>
      <c r="CO29" s="100">
        <v>13874.4</v>
      </c>
      <c r="CP29" s="100">
        <v>33</v>
      </c>
      <c r="CQ29" s="100">
        <v>11167.199999999999</v>
      </c>
      <c r="CR29" s="100">
        <v>40</v>
      </c>
      <c r="CS29" s="100">
        <v>13536</v>
      </c>
      <c r="CT29" s="100">
        <v>43</v>
      </c>
      <c r="CU29" s="100">
        <v>14551.199999999999</v>
      </c>
    </row>
    <row r="30" spans="2:99">
      <c r="C30" s="99" t="s">
        <v>196</v>
      </c>
      <c r="D30" s="100">
        <v>3</v>
      </c>
      <c r="E30" s="100">
        <v>417.59999999999997</v>
      </c>
      <c r="F30" s="100">
        <v>2</v>
      </c>
      <c r="G30" s="100">
        <v>278.39999999999998</v>
      </c>
      <c r="H30" s="100">
        <v>3</v>
      </c>
      <c r="I30" s="100">
        <v>417.59999999999997</v>
      </c>
      <c r="J30" s="100">
        <v>2</v>
      </c>
      <c r="K30" s="100">
        <v>278.39999999999998</v>
      </c>
      <c r="L30" s="100">
        <v>7</v>
      </c>
      <c r="M30" s="100">
        <v>974.39999999999986</v>
      </c>
      <c r="N30" s="100">
        <v>5</v>
      </c>
      <c r="O30" s="100">
        <v>696</v>
      </c>
      <c r="P30" s="100">
        <v>5</v>
      </c>
      <c r="Q30" s="100">
        <v>696</v>
      </c>
      <c r="R30" s="100">
        <v>7</v>
      </c>
      <c r="S30" s="100">
        <v>974.39999999999986</v>
      </c>
      <c r="T30" s="100">
        <v>38</v>
      </c>
      <c r="U30" s="100">
        <v>5289.5999999999995</v>
      </c>
      <c r="V30" s="100">
        <v>54</v>
      </c>
      <c r="W30" s="100">
        <v>7516.7999999999993</v>
      </c>
      <c r="X30" s="100">
        <v>42</v>
      </c>
      <c r="Y30" s="100">
        <v>5846.4</v>
      </c>
      <c r="Z30" s="100">
        <v>46</v>
      </c>
      <c r="AA30" s="100">
        <v>6403.2</v>
      </c>
      <c r="AB30" s="100">
        <v>3</v>
      </c>
      <c r="AC30" s="100">
        <v>417.59999999999997</v>
      </c>
      <c r="AD30" s="100">
        <v>4</v>
      </c>
      <c r="AE30" s="100">
        <v>556.79999999999995</v>
      </c>
      <c r="AF30" s="100">
        <v>4</v>
      </c>
      <c r="AG30" s="100">
        <v>556.79999999999995</v>
      </c>
      <c r="AH30" s="100">
        <v>4</v>
      </c>
      <c r="AI30" s="100">
        <v>556.79999999999995</v>
      </c>
      <c r="AJ30" s="100">
        <v>64</v>
      </c>
      <c r="AK30" s="100">
        <v>8908.7999999999993</v>
      </c>
      <c r="AL30" s="100">
        <v>38</v>
      </c>
      <c r="AM30" s="100">
        <v>5289.5999999999995</v>
      </c>
      <c r="AN30" s="100">
        <v>59</v>
      </c>
      <c r="AO30" s="100">
        <v>8212.7999999999993</v>
      </c>
      <c r="AP30" s="100">
        <v>43</v>
      </c>
      <c r="AQ30" s="100">
        <v>5985.5999999999995</v>
      </c>
      <c r="AR30" s="100">
        <v>44</v>
      </c>
      <c r="AS30" s="100">
        <v>6124.7999999999993</v>
      </c>
      <c r="AT30" s="100">
        <v>37</v>
      </c>
      <c r="AU30" s="100">
        <v>5150.3999999999996</v>
      </c>
      <c r="AV30" s="100">
        <v>34</v>
      </c>
      <c r="AW30" s="100">
        <v>4732.7999999999993</v>
      </c>
      <c r="AX30" s="100">
        <v>33</v>
      </c>
      <c r="AY30" s="100">
        <v>4593.5999999999995</v>
      </c>
      <c r="AZ30" s="100">
        <v>9</v>
      </c>
      <c r="BA30" s="100">
        <v>1252.8</v>
      </c>
      <c r="BB30" s="100">
        <v>8</v>
      </c>
      <c r="BC30" s="100">
        <v>1113.5999999999999</v>
      </c>
      <c r="BD30" s="100">
        <v>7</v>
      </c>
      <c r="BE30" s="100">
        <v>974.39999999999986</v>
      </c>
      <c r="BF30" s="100">
        <v>8</v>
      </c>
      <c r="BG30" s="100">
        <v>1113.5999999999999</v>
      </c>
      <c r="BH30" s="100">
        <v>13</v>
      </c>
      <c r="BI30" s="100">
        <v>1809.6</v>
      </c>
      <c r="BJ30" s="100">
        <v>12</v>
      </c>
      <c r="BK30" s="100">
        <v>1670.3999999999999</v>
      </c>
      <c r="BL30" s="100">
        <v>14</v>
      </c>
      <c r="BM30" s="100">
        <v>1948.7999999999997</v>
      </c>
      <c r="BN30" s="100">
        <v>12</v>
      </c>
      <c r="BO30" s="100">
        <v>1670.3999999999999</v>
      </c>
      <c r="BP30" s="100">
        <v>58</v>
      </c>
      <c r="BQ30" s="100">
        <v>8073.5999999999995</v>
      </c>
      <c r="BR30" s="100">
        <v>39</v>
      </c>
      <c r="BS30" s="100">
        <v>5428.7999999999993</v>
      </c>
      <c r="BT30" s="100">
        <v>50</v>
      </c>
      <c r="BU30" s="100">
        <v>6959.9999999999991</v>
      </c>
      <c r="BV30" s="100">
        <v>49</v>
      </c>
      <c r="BW30" s="100">
        <v>6820.7999999999993</v>
      </c>
      <c r="BX30" s="100">
        <v>3</v>
      </c>
      <c r="BY30" s="100">
        <v>417.59999999999997</v>
      </c>
      <c r="BZ30" s="100">
        <v>5</v>
      </c>
      <c r="CA30" s="100">
        <v>696</v>
      </c>
      <c r="CB30" s="100">
        <v>5</v>
      </c>
      <c r="CC30" s="100">
        <v>696</v>
      </c>
      <c r="CD30" s="100">
        <v>5</v>
      </c>
      <c r="CE30" s="100">
        <v>696</v>
      </c>
      <c r="CF30" s="100">
        <v>4</v>
      </c>
      <c r="CG30" s="100">
        <v>556.79999999999995</v>
      </c>
      <c r="CH30" s="100">
        <v>4</v>
      </c>
      <c r="CI30" s="100">
        <v>556.79999999999995</v>
      </c>
      <c r="CJ30" s="100">
        <v>4</v>
      </c>
      <c r="CK30" s="100">
        <v>556.79999999999995</v>
      </c>
      <c r="CL30" s="100">
        <v>3</v>
      </c>
      <c r="CM30" s="100">
        <v>417.59999999999997</v>
      </c>
      <c r="CN30" s="100">
        <v>40</v>
      </c>
      <c r="CO30" s="100">
        <v>5568</v>
      </c>
      <c r="CP30" s="100">
        <v>31</v>
      </c>
      <c r="CQ30" s="100">
        <v>4315.2</v>
      </c>
      <c r="CR30" s="100">
        <v>47</v>
      </c>
      <c r="CS30" s="100">
        <v>6542.4</v>
      </c>
      <c r="CT30" s="100">
        <v>42</v>
      </c>
      <c r="CU30" s="100">
        <v>5846.4</v>
      </c>
    </row>
    <row r="31" spans="2:99">
      <c r="C31" s="99" t="s">
        <v>197</v>
      </c>
      <c r="D31" s="100">
        <v>3</v>
      </c>
      <c r="E31" s="100">
        <v>1022.4000000000001</v>
      </c>
      <c r="F31" s="100">
        <v>2</v>
      </c>
      <c r="G31" s="100">
        <v>681.6</v>
      </c>
      <c r="H31" s="100">
        <v>3</v>
      </c>
      <c r="I31" s="100">
        <v>1022.4000000000001</v>
      </c>
      <c r="J31" s="100">
        <v>2</v>
      </c>
      <c r="K31" s="100">
        <v>681.6</v>
      </c>
      <c r="L31" s="100">
        <v>7</v>
      </c>
      <c r="M31" s="100">
        <v>2385.6</v>
      </c>
      <c r="N31" s="100">
        <v>5</v>
      </c>
      <c r="O31" s="100">
        <v>1704</v>
      </c>
      <c r="P31" s="100">
        <v>6</v>
      </c>
      <c r="Q31" s="100">
        <v>2044.8000000000002</v>
      </c>
      <c r="R31" s="100">
        <v>7</v>
      </c>
      <c r="S31" s="100">
        <v>2385.6</v>
      </c>
      <c r="T31" s="100">
        <v>35</v>
      </c>
      <c r="U31" s="100">
        <v>11928</v>
      </c>
      <c r="V31" s="100">
        <v>59</v>
      </c>
      <c r="W31" s="100">
        <v>20107.2</v>
      </c>
      <c r="X31" s="100">
        <v>40</v>
      </c>
      <c r="Y31" s="100">
        <v>13632</v>
      </c>
      <c r="Z31" s="100">
        <v>44</v>
      </c>
      <c r="AA31" s="100">
        <v>14995.2</v>
      </c>
      <c r="AB31" s="100">
        <v>3</v>
      </c>
      <c r="AC31" s="100">
        <v>1022.4000000000001</v>
      </c>
      <c r="AD31" s="100">
        <v>3</v>
      </c>
      <c r="AE31" s="100">
        <v>1022.4000000000001</v>
      </c>
      <c r="AF31" s="100">
        <v>5</v>
      </c>
      <c r="AG31" s="100">
        <v>1704</v>
      </c>
      <c r="AH31" s="100">
        <v>3</v>
      </c>
      <c r="AI31" s="100">
        <v>1022.4000000000001</v>
      </c>
      <c r="AJ31" s="100">
        <v>56</v>
      </c>
      <c r="AK31" s="100">
        <v>19084.8</v>
      </c>
      <c r="AL31" s="100">
        <v>35</v>
      </c>
      <c r="AM31" s="100">
        <v>11928</v>
      </c>
      <c r="AN31" s="100">
        <v>58</v>
      </c>
      <c r="AO31" s="100">
        <v>19766.400000000001</v>
      </c>
      <c r="AP31" s="100">
        <v>36</v>
      </c>
      <c r="AQ31" s="100">
        <v>12268.800000000001</v>
      </c>
      <c r="AR31" s="100">
        <v>38</v>
      </c>
      <c r="AS31" s="100">
        <v>12950.4</v>
      </c>
      <c r="AT31" s="100">
        <v>34</v>
      </c>
      <c r="AU31" s="100">
        <v>11587.2</v>
      </c>
      <c r="AV31" s="100">
        <v>33</v>
      </c>
      <c r="AW31" s="100">
        <v>11246.4</v>
      </c>
      <c r="AX31" s="100">
        <v>32</v>
      </c>
      <c r="AY31" s="100">
        <v>10905.6</v>
      </c>
      <c r="AZ31" s="100">
        <v>9</v>
      </c>
      <c r="BA31" s="100">
        <v>3067.2000000000003</v>
      </c>
      <c r="BB31" s="100">
        <v>7</v>
      </c>
      <c r="BC31" s="100">
        <v>2385.6</v>
      </c>
      <c r="BD31" s="100">
        <v>7</v>
      </c>
      <c r="BE31" s="100">
        <v>2385.6</v>
      </c>
      <c r="BF31" s="100">
        <v>7</v>
      </c>
      <c r="BG31" s="100">
        <v>2385.6</v>
      </c>
      <c r="BH31" s="100">
        <v>11</v>
      </c>
      <c r="BI31" s="100">
        <v>3748.8</v>
      </c>
      <c r="BJ31" s="100">
        <v>13</v>
      </c>
      <c r="BK31" s="100">
        <v>4430.4000000000005</v>
      </c>
      <c r="BL31" s="100">
        <v>13</v>
      </c>
      <c r="BM31" s="100">
        <v>4430.4000000000005</v>
      </c>
      <c r="BN31" s="100">
        <v>11</v>
      </c>
      <c r="BO31" s="100">
        <v>3748.8</v>
      </c>
      <c r="BP31" s="100">
        <v>55</v>
      </c>
      <c r="BQ31" s="100">
        <v>18744</v>
      </c>
      <c r="BR31" s="100">
        <v>35</v>
      </c>
      <c r="BS31" s="100">
        <v>11928</v>
      </c>
      <c r="BT31" s="100">
        <v>52</v>
      </c>
      <c r="BU31" s="100">
        <v>17721.600000000002</v>
      </c>
      <c r="BV31" s="100">
        <v>55</v>
      </c>
      <c r="BW31" s="100">
        <v>18744</v>
      </c>
      <c r="BX31" s="100">
        <v>3</v>
      </c>
      <c r="BY31" s="100">
        <v>1022.4000000000001</v>
      </c>
      <c r="BZ31" s="100">
        <v>5</v>
      </c>
      <c r="CA31" s="100">
        <v>1704</v>
      </c>
      <c r="CB31" s="100">
        <v>5</v>
      </c>
      <c r="CC31" s="100">
        <v>1704</v>
      </c>
      <c r="CD31" s="100">
        <v>4</v>
      </c>
      <c r="CE31" s="100">
        <v>1363.2</v>
      </c>
      <c r="CF31" s="100">
        <v>3</v>
      </c>
      <c r="CG31" s="100">
        <v>1022.4000000000001</v>
      </c>
      <c r="CH31" s="100">
        <v>5</v>
      </c>
      <c r="CI31" s="100">
        <v>1704</v>
      </c>
      <c r="CJ31" s="100">
        <v>4</v>
      </c>
      <c r="CK31" s="100">
        <v>1363.2</v>
      </c>
      <c r="CL31" s="100">
        <v>3</v>
      </c>
      <c r="CM31" s="100">
        <v>1022.4000000000001</v>
      </c>
      <c r="CN31" s="100">
        <v>42</v>
      </c>
      <c r="CO31" s="100">
        <v>14313.6</v>
      </c>
      <c r="CP31" s="100">
        <v>29</v>
      </c>
      <c r="CQ31" s="100">
        <v>9883.2000000000007</v>
      </c>
      <c r="CR31" s="100">
        <v>43</v>
      </c>
      <c r="CS31" s="100">
        <v>14654.4</v>
      </c>
      <c r="CT31" s="100">
        <v>37</v>
      </c>
      <c r="CU31" s="100">
        <v>12609.6</v>
      </c>
    </row>
    <row r="32" spans="2:99">
      <c r="C32" s="99" t="s">
        <v>198</v>
      </c>
      <c r="D32" s="100">
        <v>3</v>
      </c>
      <c r="E32" s="100">
        <v>2520</v>
      </c>
      <c r="F32" s="100">
        <v>2</v>
      </c>
      <c r="G32" s="100">
        <v>1680</v>
      </c>
      <c r="H32" s="100">
        <v>3</v>
      </c>
      <c r="I32" s="100">
        <v>2520</v>
      </c>
      <c r="J32" s="100">
        <v>2</v>
      </c>
      <c r="K32" s="100">
        <v>1680</v>
      </c>
      <c r="L32" s="100">
        <v>7</v>
      </c>
      <c r="M32" s="100">
        <v>5880</v>
      </c>
      <c r="N32" s="100">
        <v>5</v>
      </c>
      <c r="O32" s="100">
        <v>4200</v>
      </c>
      <c r="P32" s="100">
        <v>5</v>
      </c>
      <c r="Q32" s="100">
        <v>4200</v>
      </c>
      <c r="R32" s="100">
        <v>7</v>
      </c>
      <c r="S32" s="100">
        <v>5880</v>
      </c>
      <c r="T32" s="100">
        <v>32</v>
      </c>
      <c r="U32" s="100">
        <v>26880</v>
      </c>
      <c r="V32" s="100">
        <v>54</v>
      </c>
      <c r="W32" s="100">
        <v>45360</v>
      </c>
      <c r="X32" s="100">
        <v>37</v>
      </c>
      <c r="Y32" s="100">
        <v>31080</v>
      </c>
      <c r="Z32" s="100">
        <v>40</v>
      </c>
      <c r="AA32" s="100">
        <v>33600</v>
      </c>
      <c r="AB32" s="100">
        <v>3</v>
      </c>
      <c r="AC32" s="100">
        <v>2520</v>
      </c>
      <c r="AD32" s="100">
        <v>3</v>
      </c>
      <c r="AE32" s="100">
        <v>2520</v>
      </c>
      <c r="AF32" s="100">
        <v>4</v>
      </c>
      <c r="AG32" s="100">
        <v>3360</v>
      </c>
      <c r="AH32" s="100">
        <v>3</v>
      </c>
      <c r="AI32" s="100">
        <v>2520</v>
      </c>
      <c r="AJ32" s="100">
        <v>48</v>
      </c>
      <c r="AK32" s="100">
        <v>40320</v>
      </c>
      <c r="AL32" s="100">
        <v>34</v>
      </c>
      <c r="AM32" s="100">
        <v>28560</v>
      </c>
      <c r="AN32" s="100">
        <v>50</v>
      </c>
      <c r="AO32" s="100">
        <v>42000</v>
      </c>
      <c r="AP32" s="100">
        <v>33</v>
      </c>
      <c r="AQ32" s="100">
        <v>27720</v>
      </c>
      <c r="AR32" s="100">
        <v>37</v>
      </c>
      <c r="AS32" s="100">
        <v>31080</v>
      </c>
      <c r="AT32" s="100">
        <v>31</v>
      </c>
      <c r="AU32" s="100">
        <v>26040</v>
      </c>
      <c r="AV32" s="100">
        <v>30</v>
      </c>
      <c r="AW32" s="100">
        <v>25200</v>
      </c>
      <c r="AX32" s="100">
        <v>26</v>
      </c>
      <c r="AY32" s="100">
        <v>21840</v>
      </c>
      <c r="AZ32" s="100">
        <v>8</v>
      </c>
      <c r="BA32" s="100">
        <v>6720</v>
      </c>
      <c r="BB32" s="100">
        <v>8</v>
      </c>
      <c r="BC32" s="100">
        <v>6720</v>
      </c>
      <c r="BD32" s="100">
        <v>7</v>
      </c>
      <c r="BE32" s="100">
        <v>5880</v>
      </c>
      <c r="BF32" s="100">
        <v>7</v>
      </c>
      <c r="BG32" s="100">
        <v>5880</v>
      </c>
      <c r="BH32" s="100">
        <v>11</v>
      </c>
      <c r="BI32" s="100">
        <v>9240</v>
      </c>
      <c r="BJ32" s="100">
        <v>11</v>
      </c>
      <c r="BK32" s="100">
        <v>9240</v>
      </c>
      <c r="BL32" s="100">
        <v>12</v>
      </c>
      <c r="BM32" s="100">
        <v>10080</v>
      </c>
      <c r="BN32" s="100">
        <v>10</v>
      </c>
      <c r="BO32" s="100">
        <v>8400</v>
      </c>
      <c r="BP32" s="100">
        <v>49</v>
      </c>
      <c r="BQ32" s="100">
        <v>41160</v>
      </c>
      <c r="BR32" s="100">
        <v>33</v>
      </c>
      <c r="BS32" s="100">
        <v>27720</v>
      </c>
      <c r="BT32" s="100">
        <v>41</v>
      </c>
      <c r="BU32" s="100">
        <v>34440</v>
      </c>
      <c r="BV32" s="100">
        <v>46</v>
      </c>
      <c r="BW32" s="100">
        <v>38640</v>
      </c>
      <c r="BX32" s="100">
        <v>3</v>
      </c>
      <c r="BY32" s="100">
        <v>2520</v>
      </c>
      <c r="BZ32" s="100">
        <v>5</v>
      </c>
      <c r="CA32" s="100">
        <v>4200</v>
      </c>
      <c r="CB32" s="100">
        <v>5</v>
      </c>
      <c r="CC32" s="100">
        <v>4200</v>
      </c>
      <c r="CD32" s="100">
        <v>5</v>
      </c>
      <c r="CE32" s="100">
        <v>4200</v>
      </c>
      <c r="CF32" s="100">
        <v>3</v>
      </c>
      <c r="CG32" s="100">
        <v>2520</v>
      </c>
      <c r="CH32" s="100">
        <v>4</v>
      </c>
      <c r="CI32" s="100">
        <v>3360</v>
      </c>
      <c r="CJ32" s="100">
        <v>4</v>
      </c>
      <c r="CK32" s="100">
        <v>3360</v>
      </c>
      <c r="CL32" s="100">
        <v>3</v>
      </c>
      <c r="CM32" s="100">
        <v>2520</v>
      </c>
      <c r="CN32" s="100">
        <v>35</v>
      </c>
      <c r="CO32" s="100">
        <v>29400</v>
      </c>
      <c r="CP32" s="100">
        <v>30</v>
      </c>
      <c r="CQ32" s="100">
        <v>25200</v>
      </c>
      <c r="CR32" s="100">
        <v>43</v>
      </c>
      <c r="CS32" s="100">
        <v>36120</v>
      </c>
      <c r="CT32" s="100">
        <v>36</v>
      </c>
      <c r="CU32" s="100">
        <v>30240</v>
      </c>
    </row>
    <row r="33" spans="2:99">
      <c r="C33" s="99" t="s">
        <v>199</v>
      </c>
      <c r="D33" s="100">
        <v>3</v>
      </c>
      <c r="E33" s="100">
        <v>1422</v>
      </c>
      <c r="F33" s="100">
        <v>2</v>
      </c>
      <c r="G33" s="100">
        <v>948</v>
      </c>
      <c r="H33" s="100">
        <v>3</v>
      </c>
      <c r="I33" s="100">
        <v>1422</v>
      </c>
      <c r="J33" s="100">
        <v>2</v>
      </c>
      <c r="K33" s="100">
        <v>948</v>
      </c>
      <c r="L33" s="100">
        <v>7</v>
      </c>
      <c r="M33" s="100">
        <v>3318</v>
      </c>
      <c r="N33" s="100">
        <v>5</v>
      </c>
      <c r="O33" s="100">
        <v>2370</v>
      </c>
      <c r="P33" s="100">
        <v>5</v>
      </c>
      <c r="Q33" s="100">
        <v>2370</v>
      </c>
      <c r="R33" s="100">
        <v>7</v>
      </c>
      <c r="S33" s="100">
        <v>3318</v>
      </c>
      <c r="T33" s="100">
        <v>35</v>
      </c>
      <c r="U33" s="100">
        <v>16590</v>
      </c>
      <c r="V33" s="100">
        <v>59</v>
      </c>
      <c r="W33" s="100">
        <v>27966</v>
      </c>
      <c r="X33" s="100">
        <v>39</v>
      </c>
      <c r="Y33" s="100">
        <v>18486</v>
      </c>
      <c r="Z33" s="100">
        <v>46</v>
      </c>
      <c r="AA33" s="100">
        <v>21804</v>
      </c>
      <c r="AB33" s="100">
        <v>3</v>
      </c>
      <c r="AC33" s="100">
        <v>1422</v>
      </c>
      <c r="AD33" s="100">
        <v>4</v>
      </c>
      <c r="AE33" s="100">
        <v>1896</v>
      </c>
      <c r="AF33" s="100">
        <v>4</v>
      </c>
      <c r="AG33" s="100">
        <v>1896</v>
      </c>
      <c r="AH33" s="100">
        <v>4</v>
      </c>
      <c r="AI33" s="100">
        <v>1896</v>
      </c>
      <c r="AJ33" s="100">
        <v>57</v>
      </c>
      <c r="AK33" s="100">
        <v>27018</v>
      </c>
      <c r="AL33" s="100">
        <v>36</v>
      </c>
      <c r="AM33" s="100">
        <v>17064</v>
      </c>
      <c r="AN33" s="100">
        <v>62</v>
      </c>
      <c r="AO33" s="100">
        <v>29388</v>
      </c>
      <c r="AP33" s="100">
        <v>41</v>
      </c>
      <c r="AQ33" s="100">
        <v>19434</v>
      </c>
      <c r="AR33" s="100">
        <v>41</v>
      </c>
      <c r="AS33" s="100">
        <v>19434</v>
      </c>
      <c r="AT33" s="100">
        <v>37</v>
      </c>
      <c r="AU33" s="100">
        <v>17538</v>
      </c>
      <c r="AV33" s="100">
        <v>31</v>
      </c>
      <c r="AW33" s="100">
        <v>14694</v>
      </c>
      <c r="AX33" s="100">
        <v>29</v>
      </c>
      <c r="AY33" s="100">
        <v>13746</v>
      </c>
      <c r="AZ33" s="100">
        <v>9</v>
      </c>
      <c r="BA33" s="100">
        <v>4266</v>
      </c>
      <c r="BB33" s="100">
        <v>8</v>
      </c>
      <c r="BC33" s="100">
        <v>3792</v>
      </c>
      <c r="BD33" s="100">
        <v>7</v>
      </c>
      <c r="BE33" s="100">
        <v>3318</v>
      </c>
      <c r="BF33" s="100">
        <v>7</v>
      </c>
      <c r="BG33" s="100">
        <v>3318</v>
      </c>
      <c r="BH33" s="100">
        <v>12</v>
      </c>
      <c r="BI33" s="100">
        <v>5688</v>
      </c>
      <c r="BJ33" s="100">
        <v>12</v>
      </c>
      <c r="BK33" s="100">
        <v>5688</v>
      </c>
      <c r="BL33" s="100">
        <v>15</v>
      </c>
      <c r="BM33" s="100">
        <v>7110</v>
      </c>
      <c r="BN33" s="100">
        <v>13</v>
      </c>
      <c r="BO33" s="100">
        <v>6162</v>
      </c>
      <c r="BP33" s="100">
        <v>54</v>
      </c>
      <c r="BQ33" s="100">
        <v>25596</v>
      </c>
      <c r="BR33" s="100">
        <v>40</v>
      </c>
      <c r="BS33" s="100">
        <v>18960</v>
      </c>
      <c r="BT33" s="100">
        <v>51</v>
      </c>
      <c r="BU33" s="100">
        <v>24174</v>
      </c>
      <c r="BV33" s="100">
        <v>46</v>
      </c>
      <c r="BW33" s="100">
        <v>21804</v>
      </c>
      <c r="BX33" s="100">
        <v>3</v>
      </c>
      <c r="BY33" s="100">
        <v>1422</v>
      </c>
      <c r="BZ33" s="100">
        <v>6</v>
      </c>
      <c r="CA33" s="100">
        <v>2844</v>
      </c>
      <c r="CB33" s="100">
        <v>5</v>
      </c>
      <c r="CC33" s="100">
        <v>2370</v>
      </c>
      <c r="CD33" s="100">
        <v>4</v>
      </c>
      <c r="CE33" s="100">
        <v>1896</v>
      </c>
      <c r="CF33" s="100">
        <v>3</v>
      </c>
      <c r="CG33" s="100">
        <v>1422</v>
      </c>
      <c r="CH33" s="100">
        <v>4</v>
      </c>
      <c r="CI33" s="100">
        <v>1896</v>
      </c>
      <c r="CJ33" s="100">
        <v>4</v>
      </c>
      <c r="CK33" s="100">
        <v>1896</v>
      </c>
      <c r="CL33" s="100">
        <v>3</v>
      </c>
      <c r="CM33" s="100">
        <v>1422</v>
      </c>
      <c r="CN33" s="100">
        <v>37</v>
      </c>
      <c r="CO33" s="100">
        <v>17538</v>
      </c>
      <c r="CP33" s="100">
        <v>32</v>
      </c>
      <c r="CQ33" s="100">
        <v>15168</v>
      </c>
      <c r="CR33" s="100">
        <v>45</v>
      </c>
      <c r="CS33" s="100">
        <v>21330</v>
      </c>
      <c r="CT33" s="100">
        <v>39</v>
      </c>
      <c r="CU33" s="100">
        <v>18486</v>
      </c>
    </row>
    <row r="34" spans="2:99">
      <c r="C34" s="99" t="s">
        <v>200</v>
      </c>
      <c r="D34" s="100">
        <v>3</v>
      </c>
      <c r="E34" s="100">
        <v>1645.1999999999998</v>
      </c>
      <c r="F34" s="100">
        <v>2</v>
      </c>
      <c r="G34" s="100">
        <v>1096.8</v>
      </c>
      <c r="H34" s="100">
        <v>3</v>
      </c>
      <c r="I34" s="100">
        <v>1645.1999999999998</v>
      </c>
      <c r="J34" s="100">
        <v>2</v>
      </c>
      <c r="K34" s="100">
        <v>1096.8</v>
      </c>
      <c r="L34" s="100">
        <v>6</v>
      </c>
      <c r="M34" s="100">
        <v>3290.3999999999996</v>
      </c>
      <c r="N34" s="100">
        <v>5</v>
      </c>
      <c r="O34" s="100">
        <v>2742</v>
      </c>
      <c r="P34" s="100">
        <v>5</v>
      </c>
      <c r="Q34" s="100">
        <v>2742</v>
      </c>
      <c r="R34" s="100">
        <v>6</v>
      </c>
      <c r="S34" s="100">
        <v>3290.3999999999996</v>
      </c>
      <c r="T34" s="100">
        <v>32</v>
      </c>
      <c r="U34" s="100">
        <v>17548.8</v>
      </c>
      <c r="V34" s="100">
        <v>51</v>
      </c>
      <c r="W34" s="100">
        <v>27968.399999999998</v>
      </c>
      <c r="X34" s="100">
        <v>33</v>
      </c>
      <c r="Y34" s="100">
        <v>18097.2</v>
      </c>
      <c r="Z34" s="100">
        <v>43</v>
      </c>
      <c r="AA34" s="100">
        <v>23581.200000000001</v>
      </c>
      <c r="AB34" s="100">
        <v>3</v>
      </c>
      <c r="AC34" s="100">
        <v>1645.1999999999998</v>
      </c>
      <c r="AD34" s="100">
        <v>3</v>
      </c>
      <c r="AE34" s="100">
        <v>1645.1999999999998</v>
      </c>
      <c r="AF34" s="100">
        <v>4</v>
      </c>
      <c r="AG34" s="100">
        <v>2193.6</v>
      </c>
      <c r="AH34" s="100">
        <v>3</v>
      </c>
      <c r="AI34" s="100">
        <v>1645.1999999999998</v>
      </c>
      <c r="AJ34" s="100">
        <v>49</v>
      </c>
      <c r="AK34" s="100">
        <v>26871.599999999999</v>
      </c>
      <c r="AL34" s="100">
        <v>33</v>
      </c>
      <c r="AM34" s="100">
        <v>18097.2</v>
      </c>
      <c r="AN34" s="100">
        <v>54</v>
      </c>
      <c r="AO34" s="100">
        <v>29613.599999999999</v>
      </c>
      <c r="AP34" s="100">
        <v>38</v>
      </c>
      <c r="AQ34" s="100">
        <v>20839.2</v>
      </c>
      <c r="AR34" s="100">
        <v>42</v>
      </c>
      <c r="AS34" s="100">
        <v>23032.799999999999</v>
      </c>
      <c r="AT34" s="100">
        <v>39</v>
      </c>
      <c r="AU34" s="100">
        <v>21387.599999999999</v>
      </c>
      <c r="AV34" s="100">
        <v>32</v>
      </c>
      <c r="AW34" s="100">
        <v>17548.8</v>
      </c>
      <c r="AX34" s="100">
        <v>28</v>
      </c>
      <c r="AY34" s="100">
        <v>15355.199999999999</v>
      </c>
      <c r="AZ34" s="100">
        <v>9</v>
      </c>
      <c r="BA34" s="100">
        <v>4935.5999999999995</v>
      </c>
      <c r="BB34" s="100">
        <v>7</v>
      </c>
      <c r="BC34" s="100">
        <v>3838.7999999999997</v>
      </c>
      <c r="BD34" s="100">
        <v>7</v>
      </c>
      <c r="BE34" s="100">
        <v>3838.7999999999997</v>
      </c>
      <c r="BF34" s="100">
        <v>7</v>
      </c>
      <c r="BG34" s="100">
        <v>3838.7999999999997</v>
      </c>
      <c r="BH34" s="100">
        <v>11</v>
      </c>
      <c r="BI34" s="100">
        <v>6032.4</v>
      </c>
      <c r="BJ34" s="100">
        <v>11</v>
      </c>
      <c r="BK34" s="100">
        <v>6032.4</v>
      </c>
      <c r="BL34" s="100">
        <v>13</v>
      </c>
      <c r="BM34" s="100">
        <v>7129.2</v>
      </c>
      <c r="BN34" s="100">
        <v>12</v>
      </c>
      <c r="BO34" s="100">
        <v>6580.7999999999993</v>
      </c>
      <c r="BP34" s="100">
        <v>48</v>
      </c>
      <c r="BQ34" s="100">
        <v>26323.199999999997</v>
      </c>
      <c r="BR34" s="100">
        <v>39</v>
      </c>
      <c r="BS34" s="100">
        <v>21387.599999999999</v>
      </c>
      <c r="BT34" s="100">
        <v>47</v>
      </c>
      <c r="BU34" s="100">
        <v>25774.799999999999</v>
      </c>
      <c r="BV34" s="100">
        <v>51</v>
      </c>
      <c r="BW34" s="100">
        <v>27968.399999999998</v>
      </c>
      <c r="BX34" s="100">
        <v>3</v>
      </c>
      <c r="BY34" s="100">
        <v>1645.1999999999998</v>
      </c>
      <c r="BZ34" s="100">
        <v>5</v>
      </c>
      <c r="CA34" s="100">
        <v>2742</v>
      </c>
      <c r="CB34" s="100">
        <v>6</v>
      </c>
      <c r="CC34" s="100">
        <v>3290.3999999999996</v>
      </c>
      <c r="CD34" s="100">
        <v>5</v>
      </c>
      <c r="CE34" s="100">
        <v>2742</v>
      </c>
      <c r="CF34" s="100">
        <v>3</v>
      </c>
      <c r="CG34" s="100">
        <v>1645.1999999999998</v>
      </c>
      <c r="CH34" s="100">
        <v>4</v>
      </c>
      <c r="CI34" s="100">
        <v>2193.6</v>
      </c>
      <c r="CJ34" s="100">
        <v>4</v>
      </c>
      <c r="CK34" s="100">
        <v>2193.6</v>
      </c>
      <c r="CL34" s="100">
        <v>3</v>
      </c>
      <c r="CM34" s="100">
        <v>1645.1999999999998</v>
      </c>
      <c r="CN34" s="100">
        <v>38</v>
      </c>
      <c r="CO34" s="100">
        <v>20839.2</v>
      </c>
      <c r="CP34" s="100">
        <v>31</v>
      </c>
      <c r="CQ34" s="100">
        <v>17000.399999999998</v>
      </c>
      <c r="CR34" s="100">
        <v>39</v>
      </c>
      <c r="CS34" s="100">
        <v>21387.599999999999</v>
      </c>
      <c r="CT34" s="100">
        <v>39</v>
      </c>
      <c r="CU34" s="100">
        <v>21387.599999999999</v>
      </c>
    </row>
    <row r="35" spans="2:99">
      <c r="C35" s="99" t="s">
        <v>201</v>
      </c>
      <c r="D35" s="100">
        <v>3</v>
      </c>
      <c r="E35" s="100">
        <v>1508.3999999999996</v>
      </c>
      <c r="F35" s="100">
        <v>2</v>
      </c>
      <c r="G35" s="100">
        <v>1005.5999999999998</v>
      </c>
      <c r="H35" s="100">
        <v>3</v>
      </c>
      <c r="I35" s="100">
        <v>1508.3999999999996</v>
      </c>
      <c r="J35" s="100">
        <v>2</v>
      </c>
      <c r="K35" s="100">
        <v>1005.5999999999998</v>
      </c>
      <c r="L35" s="100">
        <v>6</v>
      </c>
      <c r="M35" s="100">
        <v>3016.7999999999993</v>
      </c>
      <c r="N35" s="100">
        <v>6</v>
      </c>
      <c r="O35" s="100">
        <v>3016.7999999999993</v>
      </c>
      <c r="P35" s="100">
        <v>5</v>
      </c>
      <c r="Q35" s="100">
        <v>2513.9999999999995</v>
      </c>
      <c r="R35" s="100">
        <v>7</v>
      </c>
      <c r="S35" s="100">
        <v>3519.5999999999995</v>
      </c>
      <c r="T35" s="100">
        <v>34</v>
      </c>
      <c r="U35" s="100">
        <v>17095.199999999997</v>
      </c>
      <c r="V35" s="100">
        <v>56</v>
      </c>
      <c r="W35" s="100">
        <v>28156.799999999996</v>
      </c>
      <c r="X35" s="100">
        <v>37</v>
      </c>
      <c r="Y35" s="100">
        <v>18603.599999999995</v>
      </c>
      <c r="Z35" s="100">
        <v>51</v>
      </c>
      <c r="AA35" s="100">
        <v>25642.799999999996</v>
      </c>
      <c r="AB35" s="100">
        <v>3</v>
      </c>
      <c r="AC35" s="100">
        <v>1508.3999999999996</v>
      </c>
      <c r="AD35" s="100">
        <v>3</v>
      </c>
      <c r="AE35" s="100">
        <v>1508.3999999999996</v>
      </c>
      <c r="AF35" s="100">
        <v>4</v>
      </c>
      <c r="AG35" s="100">
        <v>2011.1999999999996</v>
      </c>
      <c r="AH35" s="100">
        <v>4</v>
      </c>
      <c r="AI35" s="100">
        <v>2011.1999999999996</v>
      </c>
      <c r="AJ35" s="100">
        <v>51</v>
      </c>
      <c r="AK35" s="100">
        <v>25642.799999999996</v>
      </c>
      <c r="AL35" s="100">
        <v>38</v>
      </c>
      <c r="AM35" s="100">
        <v>19106.399999999998</v>
      </c>
      <c r="AN35" s="100">
        <v>54</v>
      </c>
      <c r="AO35" s="100">
        <v>27151.199999999993</v>
      </c>
      <c r="AP35" s="100">
        <v>37</v>
      </c>
      <c r="AQ35" s="100">
        <v>18603.599999999995</v>
      </c>
      <c r="AR35" s="100">
        <v>36</v>
      </c>
      <c r="AS35" s="100">
        <v>18100.799999999996</v>
      </c>
      <c r="AT35" s="100">
        <v>36</v>
      </c>
      <c r="AU35" s="100">
        <v>18100.799999999996</v>
      </c>
      <c r="AV35" s="100">
        <v>27</v>
      </c>
      <c r="AW35" s="100">
        <v>13575.599999999997</v>
      </c>
      <c r="AX35" s="100">
        <v>31</v>
      </c>
      <c r="AY35" s="100">
        <v>15586.799999999997</v>
      </c>
      <c r="AZ35" s="100">
        <v>10</v>
      </c>
      <c r="BA35" s="100">
        <v>5027.9999999999991</v>
      </c>
      <c r="BB35" s="100">
        <v>8</v>
      </c>
      <c r="BC35" s="100">
        <v>4022.3999999999992</v>
      </c>
      <c r="BD35" s="100">
        <v>8</v>
      </c>
      <c r="BE35" s="100">
        <v>4022.3999999999992</v>
      </c>
      <c r="BF35" s="100">
        <v>8</v>
      </c>
      <c r="BG35" s="100">
        <v>4022.3999999999992</v>
      </c>
      <c r="BH35" s="100">
        <v>11</v>
      </c>
      <c r="BI35" s="100">
        <v>5530.7999999999993</v>
      </c>
      <c r="BJ35" s="100">
        <v>12</v>
      </c>
      <c r="BK35" s="100">
        <v>6033.5999999999985</v>
      </c>
      <c r="BL35" s="100">
        <v>14</v>
      </c>
      <c r="BM35" s="100">
        <v>7039.1999999999989</v>
      </c>
      <c r="BN35" s="100">
        <v>12</v>
      </c>
      <c r="BO35" s="100">
        <v>6033.5999999999985</v>
      </c>
      <c r="BP35" s="100">
        <v>45</v>
      </c>
      <c r="BQ35" s="100">
        <v>22625.999999999996</v>
      </c>
      <c r="BR35" s="100">
        <v>40</v>
      </c>
      <c r="BS35" s="100">
        <v>20111.999999999996</v>
      </c>
      <c r="BT35" s="100">
        <v>44</v>
      </c>
      <c r="BU35" s="100">
        <v>22123.199999999997</v>
      </c>
      <c r="BV35" s="100">
        <v>53</v>
      </c>
      <c r="BW35" s="100">
        <v>26648.399999999994</v>
      </c>
      <c r="BX35" s="100">
        <v>3</v>
      </c>
      <c r="BY35" s="100">
        <v>1508.3999999999996</v>
      </c>
      <c r="BZ35" s="100">
        <v>5</v>
      </c>
      <c r="CA35" s="100">
        <v>2513.9999999999995</v>
      </c>
      <c r="CB35" s="100">
        <v>6</v>
      </c>
      <c r="CC35" s="100">
        <v>3016.7999999999993</v>
      </c>
      <c r="CD35" s="100">
        <v>4</v>
      </c>
      <c r="CE35" s="100">
        <v>2011.1999999999996</v>
      </c>
      <c r="CF35" s="100">
        <v>3</v>
      </c>
      <c r="CG35" s="100">
        <v>1508.3999999999996</v>
      </c>
      <c r="CH35" s="100">
        <v>5</v>
      </c>
      <c r="CI35" s="100">
        <v>2513.9999999999995</v>
      </c>
      <c r="CJ35" s="100">
        <v>4</v>
      </c>
      <c r="CK35" s="100">
        <v>2011.1999999999996</v>
      </c>
      <c r="CL35" s="100">
        <v>3</v>
      </c>
      <c r="CM35" s="100">
        <v>1508.3999999999996</v>
      </c>
      <c r="CN35" s="100">
        <v>36</v>
      </c>
      <c r="CO35" s="100">
        <v>18100.799999999996</v>
      </c>
      <c r="CP35" s="100">
        <v>33</v>
      </c>
      <c r="CQ35" s="100">
        <v>16592.399999999998</v>
      </c>
      <c r="CR35" s="100">
        <v>45</v>
      </c>
      <c r="CS35" s="100">
        <v>22625.999999999996</v>
      </c>
      <c r="CT35" s="100">
        <v>40</v>
      </c>
      <c r="CU35" s="100">
        <v>20111.999999999996</v>
      </c>
    </row>
    <row r="36" spans="2:99">
      <c r="C36" s="99" t="s">
        <v>202</v>
      </c>
      <c r="D36" s="100">
        <v>3</v>
      </c>
      <c r="E36" s="100">
        <v>2282.3999999999996</v>
      </c>
      <c r="F36" s="100">
        <v>2</v>
      </c>
      <c r="G36" s="100">
        <v>1521.6</v>
      </c>
      <c r="H36" s="100">
        <v>3</v>
      </c>
      <c r="I36" s="100">
        <v>2282.3999999999996</v>
      </c>
      <c r="J36" s="100">
        <v>2</v>
      </c>
      <c r="K36" s="100">
        <v>1521.6</v>
      </c>
      <c r="L36" s="100">
        <v>7</v>
      </c>
      <c r="M36" s="100">
        <v>5325.5999999999995</v>
      </c>
      <c r="N36" s="100">
        <v>5</v>
      </c>
      <c r="O36" s="100">
        <v>3804</v>
      </c>
      <c r="P36" s="100">
        <v>4</v>
      </c>
      <c r="Q36" s="100">
        <v>3043.2</v>
      </c>
      <c r="R36" s="100">
        <v>7</v>
      </c>
      <c r="S36" s="100">
        <v>5325.5999999999995</v>
      </c>
      <c r="T36" s="100">
        <v>33</v>
      </c>
      <c r="U36" s="100">
        <v>25106.399999999998</v>
      </c>
      <c r="V36" s="100">
        <v>48</v>
      </c>
      <c r="W36" s="100">
        <v>36518.399999999994</v>
      </c>
      <c r="X36" s="100">
        <v>36</v>
      </c>
      <c r="Y36" s="100">
        <v>27388.799999999999</v>
      </c>
      <c r="Z36" s="100">
        <v>47</v>
      </c>
      <c r="AA36" s="100">
        <v>35757.599999999999</v>
      </c>
      <c r="AB36" s="100">
        <v>3</v>
      </c>
      <c r="AC36" s="100">
        <v>2282.3999999999996</v>
      </c>
      <c r="AD36" s="100">
        <v>3</v>
      </c>
      <c r="AE36" s="100">
        <v>2282.3999999999996</v>
      </c>
      <c r="AF36" s="100">
        <v>4</v>
      </c>
      <c r="AG36" s="100">
        <v>3043.2</v>
      </c>
      <c r="AH36" s="100">
        <v>3</v>
      </c>
      <c r="AI36" s="100">
        <v>2282.3999999999996</v>
      </c>
      <c r="AJ36" s="100">
        <v>56</v>
      </c>
      <c r="AK36" s="100">
        <v>42604.799999999996</v>
      </c>
      <c r="AL36" s="100">
        <v>34</v>
      </c>
      <c r="AM36" s="100">
        <v>25867.199999999997</v>
      </c>
      <c r="AN36" s="100">
        <v>54</v>
      </c>
      <c r="AO36" s="100">
        <v>41083.199999999997</v>
      </c>
      <c r="AP36" s="100">
        <v>36</v>
      </c>
      <c r="AQ36" s="100">
        <v>27388.799999999999</v>
      </c>
      <c r="AR36" s="100">
        <v>36</v>
      </c>
      <c r="AS36" s="100">
        <v>27388.799999999999</v>
      </c>
      <c r="AT36" s="100">
        <v>35</v>
      </c>
      <c r="AU36" s="100">
        <v>26628</v>
      </c>
      <c r="AV36" s="100">
        <v>31</v>
      </c>
      <c r="AW36" s="100">
        <v>23584.799999999999</v>
      </c>
      <c r="AX36" s="100">
        <v>31</v>
      </c>
      <c r="AY36" s="100">
        <v>23584.799999999999</v>
      </c>
      <c r="AZ36" s="100">
        <v>9</v>
      </c>
      <c r="BA36" s="100">
        <v>6847.2</v>
      </c>
      <c r="BB36" s="100">
        <v>7</v>
      </c>
      <c r="BC36" s="100">
        <v>5325.5999999999995</v>
      </c>
      <c r="BD36" s="100">
        <v>7</v>
      </c>
      <c r="BE36" s="100">
        <v>5325.5999999999995</v>
      </c>
      <c r="BF36" s="100">
        <v>8</v>
      </c>
      <c r="BG36" s="100">
        <v>6086.4</v>
      </c>
      <c r="BH36" s="100">
        <v>11</v>
      </c>
      <c r="BI36" s="100">
        <v>8368.7999999999993</v>
      </c>
      <c r="BJ36" s="100">
        <v>11</v>
      </c>
      <c r="BK36" s="100">
        <v>8368.7999999999993</v>
      </c>
      <c r="BL36" s="100">
        <v>13</v>
      </c>
      <c r="BM36" s="100">
        <v>9890.4</v>
      </c>
      <c r="BN36" s="100">
        <v>11</v>
      </c>
      <c r="BO36" s="100">
        <v>8368.7999999999993</v>
      </c>
      <c r="BP36" s="100">
        <v>50</v>
      </c>
      <c r="BQ36" s="100">
        <v>38040</v>
      </c>
      <c r="BR36" s="100">
        <v>34</v>
      </c>
      <c r="BS36" s="100">
        <v>25867.199999999997</v>
      </c>
      <c r="BT36" s="100">
        <v>45</v>
      </c>
      <c r="BU36" s="100">
        <v>34236</v>
      </c>
      <c r="BV36" s="100">
        <v>52</v>
      </c>
      <c r="BW36" s="100">
        <v>39561.599999999999</v>
      </c>
      <c r="BX36" s="100">
        <v>3</v>
      </c>
      <c r="BY36" s="100">
        <v>2282.3999999999996</v>
      </c>
      <c r="BZ36" s="100">
        <v>5</v>
      </c>
      <c r="CA36" s="100">
        <v>3804</v>
      </c>
      <c r="CB36" s="100">
        <v>5</v>
      </c>
      <c r="CC36" s="100">
        <v>3804</v>
      </c>
      <c r="CD36" s="100">
        <v>5</v>
      </c>
      <c r="CE36" s="100">
        <v>3804</v>
      </c>
      <c r="CF36" s="100">
        <v>3</v>
      </c>
      <c r="CG36" s="100">
        <v>2282.3999999999996</v>
      </c>
      <c r="CH36" s="100">
        <v>4</v>
      </c>
      <c r="CI36" s="100">
        <v>3043.2</v>
      </c>
      <c r="CJ36" s="100">
        <v>4</v>
      </c>
      <c r="CK36" s="100">
        <v>3043.2</v>
      </c>
      <c r="CL36" s="100">
        <v>3</v>
      </c>
      <c r="CM36" s="100">
        <v>2282.3999999999996</v>
      </c>
      <c r="CN36" s="100">
        <v>37</v>
      </c>
      <c r="CO36" s="100">
        <v>28149.599999999999</v>
      </c>
      <c r="CP36" s="100">
        <v>27</v>
      </c>
      <c r="CQ36" s="100">
        <v>20541.599999999999</v>
      </c>
      <c r="CR36" s="100">
        <v>42</v>
      </c>
      <c r="CS36" s="100">
        <v>31953.599999999999</v>
      </c>
      <c r="CT36" s="100">
        <v>39</v>
      </c>
      <c r="CU36" s="100">
        <v>29671.199999999997</v>
      </c>
    </row>
    <row r="37" spans="2:99">
      <c r="B37" s="99" t="s">
        <v>128</v>
      </c>
      <c r="C37" s="99" t="s">
        <v>203</v>
      </c>
      <c r="D37" s="100">
        <v>71</v>
      </c>
      <c r="E37" s="100">
        <v>61088.4</v>
      </c>
      <c r="F37" s="100">
        <v>72</v>
      </c>
      <c r="G37" s="100">
        <v>61948.799999999996</v>
      </c>
      <c r="H37" s="100">
        <v>48</v>
      </c>
      <c r="I37" s="100">
        <v>41299.199999999997</v>
      </c>
      <c r="J37" s="100">
        <v>71</v>
      </c>
      <c r="K37" s="100">
        <v>61088.4</v>
      </c>
      <c r="L37" s="100">
        <v>7</v>
      </c>
      <c r="M37" s="100">
        <v>6022.8</v>
      </c>
      <c r="N37" s="100">
        <v>7</v>
      </c>
      <c r="O37" s="100">
        <v>6022.8</v>
      </c>
      <c r="P37" s="100">
        <v>6</v>
      </c>
      <c r="Q37" s="100">
        <v>5162.3999999999996</v>
      </c>
      <c r="R37" s="100">
        <v>6</v>
      </c>
      <c r="S37" s="100">
        <v>5162.3999999999996</v>
      </c>
      <c r="T37" s="100">
        <v>74</v>
      </c>
      <c r="U37" s="100">
        <v>63669.599999999999</v>
      </c>
      <c r="V37" s="100">
        <v>75</v>
      </c>
      <c r="W37" s="100">
        <v>64530</v>
      </c>
      <c r="X37" s="100">
        <v>80</v>
      </c>
      <c r="Y37" s="100">
        <v>68832</v>
      </c>
      <c r="Z37" s="100">
        <v>80</v>
      </c>
      <c r="AA37" s="100">
        <v>68832</v>
      </c>
      <c r="AB37" s="100">
        <v>6</v>
      </c>
      <c r="AC37" s="100">
        <v>5162.3999999999996</v>
      </c>
      <c r="AD37" s="100">
        <v>9</v>
      </c>
      <c r="AE37" s="100">
        <v>7743.5999999999995</v>
      </c>
      <c r="AF37" s="100">
        <v>8</v>
      </c>
      <c r="AG37" s="100">
        <v>6883.2</v>
      </c>
      <c r="AH37" s="100">
        <v>5</v>
      </c>
      <c r="AI37" s="100">
        <v>4302</v>
      </c>
      <c r="AJ37" s="100">
        <v>24</v>
      </c>
      <c r="AK37" s="100">
        <v>20649.599999999999</v>
      </c>
      <c r="AL37" s="100">
        <v>21</v>
      </c>
      <c r="AM37" s="100">
        <v>18068.399999999998</v>
      </c>
      <c r="AN37" s="100">
        <v>19</v>
      </c>
      <c r="AO37" s="100">
        <v>16347.6</v>
      </c>
      <c r="AP37" s="100">
        <v>32</v>
      </c>
      <c r="AQ37" s="100">
        <v>27532.799999999999</v>
      </c>
      <c r="AR37" s="100">
        <v>43</v>
      </c>
      <c r="AS37" s="100">
        <v>36997.199999999997</v>
      </c>
      <c r="AT37" s="100">
        <v>23</v>
      </c>
      <c r="AU37" s="100">
        <v>19789.2</v>
      </c>
      <c r="AV37" s="100">
        <v>25</v>
      </c>
      <c r="AW37" s="100">
        <v>21510</v>
      </c>
      <c r="AX37" s="100">
        <v>36</v>
      </c>
      <c r="AY37" s="100">
        <v>30974.399999999998</v>
      </c>
      <c r="AZ37" s="100">
        <v>21</v>
      </c>
      <c r="BA37" s="100">
        <v>18068.399999999998</v>
      </c>
      <c r="BB37" s="100">
        <v>18</v>
      </c>
      <c r="BC37" s="100">
        <v>15487.199999999999</v>
      </c>
      <c r="BD37" s="100">
        <v>20</v>
      </c>
      <c r="BE37" s="100">
        <v>17208</v>
      </c>
      <c r="BF37" s="100">
        <v>13</v>
      </c>
      <c r="BG37" s="100">
        <v>11185.199999999999</v>
      </c>
      <c r="BH37" s="100">
        <v>17</v>
      </c>
      <c r="BI37" s="100">
        <v>14626.8</v>
      </c>
      <c r="BJ37" s="100">
        <v>16</v>
      </c>
      <c r="BK37" s="100">
        <v>13766.4</v>
      </c>
      <c r="BL37" s="100">
        <v>12</v>
      </c>
      <c r="BM37" s="100">
        <v>10324.799999999999</v>
      </c>
      <c r="BN37" s="100">
        <v>11</v>
      </c>
      <c r="BO37" s="100">
        <v>9464.4</v>
      </c>
      <c r="BP37" s="100">
        <v>5</v>
      </c>
      <c r="BQ37" s="100">
        <v>4302</v>
      </c>
      <c r="BR37" s="100">
        <v>8</v>
      </c>
      <c r="BS37" s="100">
        <v>6883.2</v>
      </c>
      <c r="BT37" s="100">
        <v>9</v>
      </c>
      <c r="BU37" s="100">
        <v>7743.5999999999995</v>
      </c>
      <c r="BV37" s="100">
        <v>9</v>
      </c>
      <c r="BW37" s="100">
        <v>7743.5999999999995</v>
      </c>
      <c r="BX37" s="100">
        <v>14</v>
      </c>
      <c r="BY37" s="100">
        <v>12045.6</v>
      </c>
      <c r="BZ37" s="100">
        <v>10</v>
      </c>
      <c r="CA37" s="100">
        <v>8604</v>
      </c>
      <c r="CB37" s="100">
        <v>10</v>
      </c>
      <c r="CC37" s="100">
        <v>8604</v>
      </c>
      <c r="CD37" s="100">
        <v>15</v>
      </c>
      <c r="CE37" s="100">
        <v>12906</v>
      </c>
      <c r="CF37" s="100">
        <v>49</v>
      </c>
      <c r="CG37" s="100">
        <v>42159.6</v>
      </c>
      <c r="CH37" s="100">
        <v>96</v>
      </c>
      <c r="CI37" s="100">
        <v>82598.399999999994</v>
      </c>
      <c r="CJ37" s="100">
        <v>60</v>
      </c>
      <c r="CK37" s="100">
        <v>51624</v>
      </c>
      <c r="CL37" s="100">
        <v>59</v>
      </c>
      <c r="CM37" s="100">
        <v>50763.6</v>
      </c>
      <c r="CN37" s="100">
        <v>5</v>
      </c>
      <c r="CO37" s="100">
        <v>4302</v>
      </c>
      <c r="CP37" s="100">
        <v>6</v>
      </c>
      <c r="CQ37" s="100">
        <v>5162.3999999999996</v>
      </c>
      <c r="CR37" s="100">
        <v>6</v>
      </c>
      <c r="CS37" s="100">
        <v>5162.3999999999996</v>
      </c>
      <c r="CT37" s="100">
        <v>4</v>
      </c>
      <c r="CU37" s="100">
        <v>3441.6</v>
      </c>
    </row>
    <row r="38" spans="2:99">
      <c r="C38" s="99" t="s">
        <v>204</v>
      </c>
      <c r="D38" s="100">
        <v>63</v>
      </c>
      <c r="E38" s="100">
        <v>78246</v>
      </c>
      <c r="F38" s="100">
        <v>60</v>
      </c>
      <c r="G38" s="100">
        <v>74520</v>
      </c>
      <c r="H38" s="100">
        <v>49</v>
      </c>
      <c r="I38" s="100">
        <v>60858</v>
      </c>
      <c r="J38" s="100">
        <v>56</v>
      </c>
      <c r="K38" s="100">
        <v>69552</v>
      </c>
      <c r="L38" s="100">
        <v>6</v>
      </c>
      <c r="M38" s="100">
        <v>7452</v>
      </c>
      <c r="N38" s="100">
        <v>7</v>
      </c>
      <c r="O38" s="100">
        <v>8694</v>
      </c>
      <c r="P38" s="100">
        <v>5</v>
      </c>
      <c r="Q38" s="100">
        <v>6210</v>
      </c>
      <c r="R38" s="100">
        <v>6</v>
      </c>
      <c r="S38" s="100">
        <v>7452</v>
      </c>
      <c r="T38" s="100">
        <v>73</v>
      </c>
      <c r="U38" s="100">
        <v>90666</v>
      </c>
      <c r="V38" s="100">
        <v>69</v>
      </c>
      <c r="W38" s="100">
        <v>85698</v>
      </c>
      <c r="X38" s="100">
        <v>78</v>
      </c>
      <c r="Y38" s="100">
        <v>96876</v>
      </c>
      <c r="Z38" s="100">
        <v>79</v>
      </c>
      <c r="AA38" s="100">
        <v>98118</v>
      </c>
      <c r="AB38" s="100">
        <v>6</v>
      </c>
      <c r="AC38" s="100">
        <v>7452</v>
      </c>
      <c r="AD38" s="100">
        <v>8</v>
      </c>
      <c r="AE38" s="100">
        <v>9936</v>
      </c>
      <c r="AF38" s="100">
        <v>8</v>
      </c>
      <c r="AG38" s="100">
        <v>9936</v>
      </c>
      <c r="AH38" s="100">
        <v>5</v>
      </c>
      <c r="AI38" s="100">
        <v>6210</v>
      </c>
      <c r="AJ38" s="100">
        <v>23</v>
      </c>
      <c r="AK38" s="100">
        <v>28566</v>
      </c>
      <c r="AL38" s="100">
        <v>19</v>
      </c>
      <c r="AM38" s="100">
        <v>23598</v>
      </c>
      <c r="AN38" s="100">
        <v>19</v>
      </c>
      <c r="AO38" s="100">
        <v>23598</v>
      </c>
      <c r="AP38" s="100">
        <v>33</v>
      </c>
      <c r="AQ38" s="100">
        <v>40986</v>
      </c>
      <c r="AR38" s="100">
        <v>40</v>
      </c>
      <c r="AS38" s="100">
        <v>49680</v>
      </c>
      <c r="AT38" s="100">
        <v>26</v>
      </c>
      <c r="AU38" s="100">
        <v>32292</v>
      </c>
      <c r="AV38" s="100">
        <v>23</v>
      </c>
      <c r="AW38" s="100">
        <v>28566</v>
      </c>
      <c r="AX38" s="100">
        <v>33</v>
      </c>
      <c r="AY38" s="100">
        <v>40986</v>
      </c>
      <c r="AZ38" s="100">
        <v>20</v>
      </c>
      <c r="BA38" s="100">
        <v>24840</v>
      </c>
      <c r="BB38" s="100">
        <v>19</v>
      </c>
      <c r="BC38" s="100">
        <v>23598</v>
      </c>
      <c r="BD38" s="100">
        <v>19</v>
      </c>
      <c r="BE38" s="100">
        <v>23598</v>
      </c>
      <c r="BF38" s="100">
        <v>13</v>
      </c>
      <c r="BG38" s="100">
        <v>16146</v>
      </c>
      <c r="BH38" s="100">
        <v>18</v>
      </c>
      <c r="BI38" s="100">
        <v>22356</v>
      </c>
      <c r="BJ38" s="100">
        <v>16</v>
      </c>
      <c r="BK38" s="100">
        <v>19872</v>
      </c>
      <c r="BL38" s="100">
        <v>11</v>
      </c>
      <c r="BM38" s="100">
        <v>13662</v>
      </c>
      <c r="BN38" s="100">
        <v>9</v>
      </c>
      <c r="BO38" s="100">
        <v>11178</v>
      </c>
      <c r="BP38" s="100">
        <v>5</v>
      </c>
      <c r="BQ38" s="100">
        <v>6210</v>
      </c>
      <c r="BR38" s="100">
        <v>7</v>
      </c>
      <c r="BS38" s="100">
        <v>8694</v>
      </c>
      <c r="BT38" s="100">
        <v>8</v>
      </c>
      <c r="BU38" s="100">
        <v>9936</v>
      </c>
      <c r="BV38" s="100">
        <v>8</v>
      </c>
      <c r="BW38" s="100">
        <v>9936</v>
      </c>
      <c r="BX38" s="100">
        <v>14</v>
      </c>
      <c r="BY38" s="100">
        <v>17388</v>
      </c>
      <c r="BZ38" s="100">
        <v>10</v>
      </c>
      <c r="CA38" s="100">
        <v>12420</v>
      </c>
      <c r="CB38" s="100">
        <v>10</v>
      </c>
      <c r="CC38" s="100">
        <v>12420</v>
      </c>
      <c r="CD38" s="100">
        <v>15</v>
      </c>
      <c r="CE38" s="100">
        <v>18630</v>
      </c>
      <c r="CF38" s="100">
        <v>52</v>
      </c>
      <c r="CG38" s="100">
        <v>64584</v>
      </c>
      <c r="CH38" s="100">
        <v>90</v>
      </c>
      <c r="CI38" s="100">
        <v>111780</v>
      </c>
      <c r="CJ38" s="100">
        <v>50</v>
      </c>
      <c r="CK38" s="100">
        <v>62100</v>
      </c>
      <c r="CL38" s="100">
        <v>65</v>
      </c>
      <c r="CM38" s="100">
        <v>80730</v>
      </c>
      <c r="CN38" s="100">
        <v>5</v>
      </c>
      <c r="CO38" s="100">
        <v>6210</v>
      </c>
      <c r="CP38" s="100">
        <v>6</v>
      </c>
      <c r="CQ38" s="100">
        <v>7452</v>
      </c>
      <c r="CR38" s="100">
        <v>5</v>
      </c>
      <c r="CS38" s="100">
        <v>6210</v>
      </c>
      <c r="CT38" s="100">
        <v>5</v>
      </c>
      <c r="CU38" s="100">
        <v>6210</v>
      </c>
    </row>
    <row r="39" spans="2:99">
      <c r="C39" s="99" t="s">
        <v>205</v>
      </c>
      <c r="D39" s="100">
        <v>60</v>
      </c>
      <c r="E39" s="100">
        <v>85392</v>
      </c>
      <c r="F39" s="100">
        <v>64</v>
      </c>
      <c r="G39" s="100">
        <v>91084.800000000003</v>
      </c>
      <c r="H39" s="100">
        <v>41</v>
      </c>
      <c r="I39" s="100">
        <v>58351.200000000004</v>
      </c>
      <c r="J39" s="100">
        <v>61</v>
      </c>
      <c r="K39" s="100">
        <v>86815.2</v>
      </c>
      <c r="L39" s="100">
        <v>7</v>
      </c>
      <c r="M39" s="100">
        <v>9962.4</v>
      </c>
      <c r="N39" s="100">
        <v>6</v>
      </c>
      <c r="O39" s="100">
        <v>8539.2000000000007</v>
      </c>
      <c r="P39" s="100">
        <v>6</v>
      </c>
      <c r="Q39" s="100">
        <v>8539.2000000000007</v>
      </c>
      <c r="R39" s="100">
        <v>5</v>
      </c>
      <c r="S39" s="100">
        <v>7116</v>
      </c>
      <c r="T39" s="100">
        <v>69</v>
      </c>
      <c r="U39" s="100">
        <v>98200.8</v>
      </c>
      <c r="V39" s="100">
        <v>67</v>
      </c>
      <c r="W39" s="100">
        <v>95354.400000000009</v>
      </c>
      <c r="X39" s="100">
        <v>76</v>
      </c>
      <c r="Y39" s="100">
        <v>108163.2</v>
      </c>
      <c r="Z39" s="100">
        <v>70</v>
      </c>
      <c r="AA39" s="100">
        <v>99624</v>
      </c>
      <c r="AB39" s="100">
        <v>6</v>
      </c>
      <c r="AC39" s="100">
        <v>8539.2000000000007</v>
      </c>
      <c r="AD39" s="100">
        <v>8</v>
      </c>
      <c r="AE39" s="100">
        <v>11385.6</v>
      </c>
      <c r="AF39" s="100">
        <v>7</v>
      </c>
      <c r="AG39" s="100">
        <v>9962.4</v>
      </c>
      <c r="AH39" s="100">
        <v>5</v>
      </c>
      <c r="AI39" s="100">
        <v>7116</v>
      </c>
      <c r="AJ39" s="100">
        <v>24</v>
      </c>
      <c r="AK39" s="100">
        <v>34156.800000000003</v>
      </c>
      <c r="AL39" s="100">
        <v>20</v>
      </c>
      <c r="AM39" s="100">
        <v>28464</v>
      </c>
      <c r="AN39" s="100">
        <v>19</v>
      </c>
      <c r="AO39" s="100">
        <v>27040.799999999999</v>
      </c>
      <c r="AP39" s="100">
        <v>32</v>
      </c>
      <c r="AQ39" s="100">
        <v>45542.400000000001</v>
      </c>
      <c r="AR39" s="100">
        <v>40</v>
      </c>
      <c r="AS39" s="100">
        <v>56928</v>
      </c>
      <c r="AT39" s="100">
        <v>22</v>
      </c>
      <c r="AU39" s="100">
        <v>31310.400000000001</v>
      </c>
      <c r="AV39" s="100">
        <v>27</v>
      </c>
      <c r="AW39" s="100">
        <v>38426.400000000001</v>
      </c>
      <c r="AX39" s="100">
        <v>37</v>
      </c>
      <c r="AY39" s="100">
        <v>52658.400000000001</v>
      </c>
      <c r="AZ39" s="100">
        <v>20</v>
      </c>
      <c r="BA39" s="100">
        <v>28464</v>
      </c>
      <c r="BB39" s="100">
        <v>19</v>
      </c>
      <c r="BC39" s="100">
        <v>27040.799999999999</v>
      </c>
      <c r="BD39" s="100">
        <v>19</v>
      </c>
      <c r="BE39" s="100">
        <v>27040.799999999999</v>
      </c>
      <c r="BF39" s="100">
        <v>12</v>
      </c>
      <c r="BG39" s="100">
        <v>17078.400000000001</v>
      </c>
      <c r="BH39" s="100">
        <v>19</v>
      </c>
      <c r="BI39" s="100">
        <v>27040.799999999999</v>
      </c>
      <c r="BJ39" s="100">
        <v>17</v>
      </c>
      <c r="BK39" s="100">
        <v>24194.400000000001</v>
      </c>
      <c r="BL39" s="100">
        <v>11</v>
      </c>
      <c r="BM39" s="100">
        <v>15655.2</v>
      </c>
      <c r="BN39" s="100">
        <v>10</v>
      </c>
      <c r="BO39" s="100">
        <v>14232</v>
      </c>
      <c r="BP39" s="100">
        <v>5</v>
      </c>
      <c r="BQ39" s="100">
        <v>7116</v>
      </c>
      <c r="BR39" s="100">
        <v>7</v>
      </c>
      <c r="BS39" s="100">
        <v>9962.4</v>
      </c>
      <c r="BT39" s="100">
        <v>8</v>
      </c>
      <c r="BU39" s="100">
        <v>11385.6</v>
      </c>
      <c r="BV39" s="100">
        <v>9</v>
      </c>
      <c r="BW39" s="100">
        <v>12808.800000000001</v>
      </c>
      <c r="BX39" s="100">
        <v>14</v>
      </c>
      <c r="BY39" s="100">
        <v>19924.8</v>
      </c>
      <c r="BZ39" s="100">
        <v>10</v>
      </c>
      <c r="CA39" s="100">
        <v>14232</v>
      </c>
      <c r="CB39" s="100">
        <v>10</v>
      </c>
      <c r="CC39" s="100">
        <v>14232</v>
      </c>
      <c r="CD39" s="100">
        <v>15</v>
      </c>
      <c r="CE39" s="100">
        <v>21348</v>
      </c>
      <c r="CF39" s="100">
        <v>50</v>
      </c>
      <c r="CG39" s="100">
        <v>71160</v>
      </c>
      <c r="CH39" s="100">
        <v>84</v>
      </c>
      <c r="CI39" s="100">
        <v>119548.8</v>
      </c>
      <c r="CJ39" s="100">
        <v>54</v>
      </c>
      <c r="CK39" s="100">
        <v>76852.800000000003</v>
      </c>
      <c r="CL39" s="100">
        <v>64</v>
      </c>
      <c r="CM39" s="100">
        <v>91084.800000000003</v>
      </c>
      <c r="CN39" s="100">
        <v>4</v>
      </c>
      <c r="CO39" s="100">
        <v>5692.8</v>
      </c>
      <c r="CP39" s="100">
        <v>6</v>
      </c>
      <c r="CQ39" s="100">
        <v>8539.2000000000007</v>
      </c>
      <c r="CR39" s="100">
        <v>6</v>
      </c>
      <c r="CS39" s="100">
        <v>8539.2000000000007</v>
      </c>
      <c r="CT39" s="100">
        <v>4</v>
      </c>
      <c r="CU39" s="100">
        <v>5692.8</v>
      </c>
    </row>
    <row r="40" spans="2:99">
      <c r="C40" s="99" t="s">
        <v>206</v>
      </c>
      <c r="D40" s="100">
        <v>74</v>
      </c>
      <c r="E40" s="100">
        <v>53635.199999999997</v>
      </c>
      <c r="F40" s="100">
        <v>71</v>
      </c>
      <c r="G40" s="100">
        <v>51460.799999999996</v>
      </c>
      <c r="H40" s="100">
        <v>47</v>
      </c>
      <c r="I40" s="100">
        <v>34065.599999999999</v>
      </c>
      <c r="J40" s="100">
        <v>72</v>
      </c>
      <c r="K40" s="100">
        <v>52185.599999999999</v>
      </c>
      <c r="L40" s="100">
        <v>6</v>
      </c>
      <c r="M40" s="100">
        <v>4348.7999999999993</v>
      </c>
      <c r="N40" s="100">
        <v>7</v>
      </c>
      <c r="O40" s="100">
        <v>5073.5999999999995</v>
      </c>
      <c r="P40" s="100">
        <v>5</v>
      </c>
      <c r="Q40" s="100">
        <v>3624</v>
      </c>
      <c r="R40" s="100">
        <v>6</v>
      </c>
      <c r="S40" s="100">
        <v>4348.7999999999993</v>
      </c>
      <c r="T40" s="100">
        <v>88</v>
      </c>
      <c r="U40" s="100">
        <v>63782.399999999994</v>
      </c>
      <c r="V40" s="100">
        <v>75</v>
      </c>
      <c r="W40" s="100">
        <v>54360</v>
      </c>
      <c r="X40" s="100">
        <v>88</v>
      </c>
      <c r="Y40" s="100">
        <v>63782.399999999994</v>
      </c>
      <c r="Z40" s="100">
        <v>77</v>
      </c>
      <c r="AA40" s="100">
        <v>55809.599999999999</v>
      </c>
      <c r="AB40" s="100">
        <v>7</v>
      </c>
      <c r="AC40" s="100">
        <v>5073.5999999999995</v>
      </c>
      <c r="AD40" s="100">
        <v>9</v>
      </c>
      <c r="AE40" s="100">
        <v>6523.2</v>
      </c>
      <c r="AF40" s="100">
        <v>7</v>
      </c>
      <c r="AG40" s="100">
        <v>5073.5999999999995</v>
      </c>
      <c r="AH40" s="100">
        <v>5</v>
      </c>
      <c r="AI40" s="100">
        <v>3624</v>
      </c>
      <c r="AJ40" s="100">
        <v>25</v>
      </c>
      <c r="AK40" s="100">
        <v>18120</v>
      </c>
      <c r="AL40" s="100">
        <v>21</v>
      </c>
      <c r="AM40" s="100">
        <v>15220.8</v>
      </c>
      <c r="AN40" s="100">
        <v>21</v>
      </c>
      <c r="AO40" s="100">
        <v>15220.8</v>
      </c>
      <c r="AP40" s="100">
        <v>31</v>
      </c>
      <c r="AQ40" s="100">
        <v>22468.799999999999</v>
      </c>
      <c r="AR40" s="100">
        <v>44</v>
      </c>
      <c r="AS40" s="100">
        <v>31891.199999999997</v>
      </c>
      <c r="AT40" s="100">
        <v>23</v>
      </c>
      <c r="AU40" s="100">
        <v>16670.399999999998</v>
      </c>
      <c r="AV40" s="100">
        <v>30</v>
      </c>
      <c r="AW40" s="100">
        <v>21744</v>
      </c>
      <c r="AX40" s="100">
        <v>36</v>
      </c>
      <c r="AY40" s="100">
        <v>26092.799999999999</v>
      </c>
      <c r="AZ40" s="100">
        <v>20</v>
      </c>
      <c r="BA40" s="100">
        <v>14496</v>
      </c>
      <c r="BB40" s="100">
        <v>18</v>
      </c>
      <c r="BC40" s="100">
        <v>13046.4</v>
      </c>
      <c r="BD40" s="100">
        <v>18</v>
      </c>
      <c r="BE40" s="100">
        <v>13046.4</v>
      </c>
      <c r="BF40" s="100">
        <v>13</v>
      </c>
      <c r="BG40" s="100">
        <v>9422.4</v>
      </c>
      <c r="BH40" s="100">
        <v>21</v>
      </c>
      <c r="BI40" s="100">
        <v>15220.8</v>
      </c>
      <c r="BJ40" s="100">
        <v>18</v>
      </c>
      <c r="BK40" s="100">
        <v>13046.4</v>
      </c>
      <c r="BL40" s="100">
        <v>12</v>
      </c>
      <c r="BM40" s="100">
        <v>8697.5999999999985</v>
      </c>
      <c r="BN40" s="100">
        <v>11</v>
      </c>
      <c r="BO40" s="100">
        <v>7972.7999999999993</v>
      </c>
      <c r="BP40" s="100">
        <v>5</v>
      </c>
      <c r="BQ40" s="100">
        <v>3624</v>
      </c>
      <c r="BR40" s="100">
        <v>8</v>
      </c>
      <c r="BS40" s="100">
        <v>5798.4</v>
      </c>
      <c r="BT40" s="100">
        <v>9</v>
      </c>
      <c r="BU40" s="100">
        <v>6523.2</v>
      </c>
      <c r="BV40" s="100">
        <v>8</v>
      </c>
      <c r="BW40" s="100">
        <v>5798.4</v>
      </c>
      <c r="BX40" s="100">
        <v>13</v>
      </c>
      <c r="BY40" s="100">
        <v>9422.4</v>
      </c>
      <c r="BZ40" s="100">
        <v>11</v>
      </c>
      <c r="CA40" s="100">
        <v>7972.7999999999993</v>
      </c>
      <c r="CB40" s="100">
        <v>11</v>
      </c>
      <c r="CC40" s="100">
        <v>7972.7999999999993</v>
      </c>
      <c r="CD40" s="100">
        <v>16</v>
      </c>
      <c r="CE40" s="100">
        <v>11596.8</v>
      </c>
      <c r="CF40" s="100">
        <v>50</v>
      </c>
      <c r="CG40" s="100">
        <v>36240</v>
      </c>
      <c r="CH40" s="100">
        <v>88</v>
      </c>
      <c r="CI40" s="100">
        <v>63782.399999999994</v>
      </c>
      <c r="CJ40" s="100">
        <v>51</v>
      </c>
      <c r="CK40" s="100">
        <v>36964.799999999996</v>
      </c>
      <c r="CL40" s="100">
        <v>63</v>
      </c>
      <c r="CM40" s="100">
        <v>45662.399999999994</v>
      </c>
      <c r="CN40" s="100">
        <v>5</v>
      </c>
      <c r="CO40" s="100">
        <v>3624</v>
      </c>
      <c r="CP40" s="100">
        <v>6</v>
      </c>
      <c r="CQ40" s="100">
        <v>4348.7999999999993</v>
      </c>
      <c r="CR40" s="100">
        <v>6</v>
      </c>
      <c r="CS40" s="100">
        <v>4348.7999999999993</v>
      </c>
      <c r="CT40" s="100">
        <v>4</v>
      </c>
      <c r="CU40" s="100">
        <v>2899.2</v>
      </c>
    </row>
    <row r="41" spans="2:99">
      <c r="C41" s="99" t="s">
        <v>207</v>
      </c>
      <c r="D41" s="100">
        <v>81</v>
      </c>
      <c r="E41" s="100">
        <v>53460</v>
      </c>
      <c r="F41" s="100">
        <v>68</v>
      </c>
      <c r="G41" s="100">
        <v>44880</v>
      </c>
      <c r="H41" s="100">
        <v>52</v>
      </c>
      <c r="I41" s="100">
        <v>34320</v>
      </c>
      <c r="J41" s="100">
        <v>73</v>
      </c>
      <c r="K41" s="100">
        <v>48180</v>
      </c>
      <c r="L41" s="100">
        <v>6</v>
      </c>
      <c r="M41" s="100">
        <v>3960</v>
      </c>
      <c r="N41" s="100">
        <v>7</v>
      </c>
      <c r="O41" s="100">
        <v>4620</v>
      </c>
      <c r="P41" s="100">
        <v>6</v>
      </c>
      <c r="Q41" s="100">
        <v>3960</v>
      </c>
      <c r="R41" s="100">
        <v>6</v>
      </c>
      <c r="S41" s="100">
        <v>3960</v>
      </c>
      <c r="T41" s="100">
        <v>87</v>
      </c>
      <c r="U41" s="100">
        <v>57420</v>
      </c>
      <c r="V41" s="100">
        <v>80</v>
      </c>
      <c r="W41" s="100">
        <v>52800</v>
      </c>
      <c r="X41" s="100">
        <v>90</v>
      </c>
      <c r="Y41" s="100">
        <v>59400</v>
      </c>
      <c r="Z41" s="100">
        <v>78</v>
      </c>
      <c r="AA41" s="100">
        <v>51480</v>
      </c>
      <c r="AB41" s="100">
        <v>7</v>
      </c>
      <c r="AC41" s="100">
        <v>4620</v>
      </c>
      <c r="AD41" s="100">
        <v>10</v>
      </c>
      <c r="AE41" s="100">
        <v>6600</v>
      </c>
      <c r="AF41" s="100">
        <v>7</v>
      </c>
      <c r="AG41" s="100">
        <v>4620</v>
      </c>
      <c r="AH41" s="100">
        <v>5</v>
      </c>
      <c r="AI41" s="100">
        <v>3300</v>
      </c>
      <c r="AJ41" s="100">
        <v>26</v>
      </c>
      <c r="AK41" s="100">
        <v>17160</v>
      </c>
      <c r="AL41" s="100">
        <v>22</v>
      </c>
      <c r="AM41" s="100">
        <v>14520</v>
      </c>
      <c r="AN41" s="100">
        <v>22</v>
      </c>
      <c r="AO41" s="100">
        <v>14520</v>
      </c>
      <c r="AP41" s="100">
        <v>37</v>
      </c>
      <c r="AQ41" s="100">
        <v>24420</v>
      </c>
      <c r="AR41" s="100">
        <v>38</v>
      </c>
      <c r="AS41" s="100">
        <v>25080</v>
      </c>
      <c r="AT41" s="100">
        <v>26</v>
      </c>
      <c r="AU41" s="100">
        <v>17160</v>
      </c>
      <c r="AV41" s="100">
        <v>26</v>
      </c>
      <c r="AW41" s="100">
        <v>17160</v>
      </c>
      <c r="AX41" s="100">
        <v>35</v>
      </c>
      <c r="AY41" s="100">
        <v>23100</v>
      </c>
      <c r="AZ41" s="100">
        <v>22</v>
      </c>
      <c r="BA41" s="100">
        <v>14520</v>
      </c>
      <c r="BB41" s="100">
        <v>21</v>
      </c>
      <c r="BC41" s="100">
        <v>13860</v>
      </c>
      <c r="BD41" s="100">
        <v>18</v>
      </c>
      <c r="BE41" s="100">
        <v>11880</v>
      </c>
      <c r="BF41" s="100">
        <v>14</v>
      </c>
      <c r="BG41" s="100">
        <v>9240</v>
      </c>
      <c r="BH41" s="100">
        <v>18</v>
      </c>
      <c r="BI41" s="100">
        <v>11880</v>
      </c>
      <c r="BJ41" s="100">
        <v>20</v>
      </c>
      <c r="BK41" s="100">
        <v>13200</v>
      </c>
      <c r="BL41" s="100">
        <v>11</v>
      </c>
      <c r="BM41" s="100">
        <v>7260</v>
      </c>
      <c r="BN41" s="100">
        <v>12</v>
      </c>
      <c r="BO41" s="100">
        <v>7920</v>
      </c>
      <c r="BP41" s="100">
        <v>5</v>
      </c>
      <c r="BQ41" s="100">
        <v>3300</v>
      </c>
      <c r="BR41" s="100">
        <v>8</v>
      </c>
      <c r="BS41" s="100">
        <v>5280</v>
      </c>
      <c r="BT41" s="100">
        <v>10</v>
      </c>
      <c r="BU41" s="100">
        <v>6600</v>
      </c>
      <c r="BV41" s="100">
        <v>9</v>
      </c>
      <c r="BW41" s="100">
        <v>5940</v>
      </c>
      <c r="BX41" s="100">
        <v>15</v>
      </c>
      <c r="BY41" s="100">
        <v>9900</v>
      </c>
      <c r="BZ41" s="100">
        <v>11</v>
      </c>
      <c r="CA41" s="100">
        <v>7260</v>
      </c>
      <c r="CB41" s="100">
        <v>10</v>
      </c>
      <c r="CC41" s="100">
        <v>6600</v>
      </c>
      <c r="CD41" s="100">
        <v>16</v>
      </c>
      <c r="CE41" s="100">
        <v>10560</v>
      </c>
      <c r="CF41" s="100">
        <v>55</v>
      </c>
      <c r="CG41" s="100">
        <v>36300</v>
      </c>
      <c r="CH41" s="100">
        <v>96</v>
      </c>
      <c r="CI41" s="100">
        <v>63360</v>
      </c>
      <c r="CJ41" s="100">
        <v>57</v>
      </c>
      <c r="CK41" s="100">
        <v>37620</v>
      </c>
      <c r="CL41" s="100">
        <v>67</v>
      </c>
      <c r="CM41" s="100">
        <v>44220</v>
      </c>
      <c r="CN41" s="100">
        <v>4</v>
      </c>
      <c r="CO41" s="100">
        <v>2640</v>
      </c>
      <c r="CP41" s="100">
        <v>6</v>
      </c>
      <c r="CQ41" s="100">
        <v>3960</v>
      </c>
      <c r="CR41" s="100">
        <v>6</v>
      </c>
      <c r="CS41" s="100">
        <v>3960</v>
      </c>
      <c r="CT41" s="100">
        <v>5</v>
      </c>
      <c r="CU41" s="100">
        <v>3300</v>
      </c>
    </row>
    <row r="42" spans="2:99">
      <c r="C42" s="99" t="s">
        <v>208</v>
      </c>
      <c r="D42" s="100">
        <v>65</v>
      </c>
      <c r="E42" s="100">
        <v>54990</v>
      </c>
      <c r="F42" s="100">
        <v>65</v>
      </c>
      <c r="G42" s="100">
        <v>54990</v>
      </c>
      <c r="H42" s="100">
        <v>54</v>
      </c>
      <c r="I42" s="100">
        <v>45684</v>
      </c>
      <c r="J42" s="100">
        <v>70</v>
      </c>
      <c r="K42" s="100">
        <v>59220</v>
      </c>
      <c r="L42" s="100">
        <v>6</v>
      </c>
      <c r="M42" s="100">
        <v>5076</v>
      </c>
      <c r="N42" s="100">
        <v>7</v>
      </c>
      <c r="O42" s="100">
        <v>5922</v>
      </c>
      <c r="P42" s="100">
        <v>6</v>
      </c>
      <c r="Q42" s="100">
        <v>5076</v>
      </c>
      <c r="R42" s="100">
        <v>5</v>
      </c>
      <c r="S42" s="100">
        <v>4230</v>
      </c>
      <c r="T42" s="100">
        <v>85</v>
      </c>
      <c r="U42" s="100">
        <v>71910</v>
      </c>
      <c r="V42" s="100">
        <v>68</v>
      </c>
      <c r="W42" s="100">
        <v>57528</v>
      </c>
      <c r="X42" s="100">
        <v>82</v>
      </c>
      <c r="Y42" s="100">
        <v>69372</v>
      </c>
      <c r="Z42" s="100">
        <v>74</v>
      </c>
      <c r="AA42" s="100">
        <v>62604</v>
      </c>
      <c r="AB42" s="100">
        <v>7</v>
      </c>
      <c r="AC42" s="100">
        <v>5922</v>
      </c>
      <c r="AD42" s="100">
        <v>9</v>
      </c>
      <c r="AE42" s="100">
        <v>7614</v>
      </c>
      <c r="AF42" s="100">
        <v>7</v>
      </c>
      <c r="AG42" s="100">
        <v>5922</v>
      </c>
      <c r="AH42" s="100">
        <v>5</v>
      </c>
      <c r="AI42" s="100">
        <v>4230</v>
      </c>
      <c r="AJ42" s="100">
        <v>24</v>
      </c>
      <c r="AK42" s="100">
        <v>20304</v>
      </c>
      <c r="AL42" s="100">
        <v>20</v>
      </c>
      <c r="AM42" s="100">
        <v>16920</v>
      </c>
      <c r="AN42" s="100">
        <v>21</v>
      </c>
      <c r="AO42" s="100">
        <v>17766</v>
      </c>
      <c r="AP42" s="100">
        <v>30</v>
      </c>
      <c r="AQ42" s="100">
        <v>25380</v>
      </c>
      <c r="AR42" s="100">
        <v>37</v>
      </c>
      <c r="AS42" s="100">
        <v>31302</v>
      </c>
      <c r="AT42" s="100">
        <v>26</v>
      </c>
      <c r="AU42" s="100">
        <v>21996</v>
      </c>
      <c r="AV42" s="100">
        <v>29</v>
      </c>
      <c r="AW42" s="100">
        <v>24534</v>
      </c>
      <c r="AX42" s="100">
        <v>38</v>
      </c>
      <c r="AY42" s="100">
        <v>32148</v>
      </c>
      <c r="AZ42" s="100">
        <v>21</v>
      </c>
      <c r="BA42" s="100">
        <v>17766</v>
      </c>
      <c r="BB42" s="100">
        <v>19</v>
      </c>
      <c r="BC42" s="100">
        <v>16074</v>
      </c>
      <c r="BD42" s="100">
        <v>18</v>
      </c>
      <c r="BE42" s="100">
        <v>15228</v>
      </c>
      <c r="BF42" s="100">
        <v>13</v>
      </c>
      <c r="BG42" s="100">
        <v>10998</v>
      </c>
      <c r="BH42" s="100">
        <v>18</v>
      </c>
      <c r="BI42" s="100">
        <v>15228</v>
      </c>
      <c r="BJ42" s="100">
        <v>17</v>
      </c>
      <c r="BK42" s="100">
        <v>14382</v>
      </c>
      <c r="BL42" s="100">
        <v>11</v>
      </c>
      <c r="BM42" s="100">
        <v>9306</v>
      </c>
      <c r="BN42" s="100">
        <v>12</v>
      </c>
      <c r="BO42" s="100">
        <v>10152</v>
      </c>
      <c r="BP42" s="100">
        <v>5</v>
      </c>
      <c r="BQ42" s="100">
        <v>4230</v>
      </c>
      <c r="BR42" s="100">
        <v>7</v>
      </c>
      <c r="BS42" s="100">
        <v>5922</v>
      </c>
      <c r="BT42" s="100">
        <v>10</v>
      </c>
      <c r="BU42" s="100">
        <v>8460</v>
      </c>
      <c r="BV42" s="100">
        <v>8</v>
      </c>
      <c r="BW42" s="100">
        <v>6768</v>
      </c>
      <c r="BX42" s="100">
        <v>13</v>
      </c>
      <c r="BY42" s="100">
        <v>10998</v>
      </c>
      <c r="BZ42" s="100">
        <v>11</v>
      </c>
      <c r="CA42" s="100">
        <v>9306</v>
      </c>
      <c r="CB42" s="100">
        <v>10</v>
      </c>
      <c r="CC42" s="100">
        <v>8460</v>
      </c>
      <c r="CD42" s="100">
        <v>17</v>
      </c>
      <c r="CE42" s="100">
        <v>14382</v>
      </c>
      <c r="CF42" s="100">
        <v>53</v>
      </c>
      <c r="CG42" s="100">
        <v>44838</v>
      </c>
      <c r="CH42" s="100">
        <v>90</v>
      </c>
      <c r="CI42" s="100">
        <v>76140</v>
      </c>
      <c r="CJ42" s="100">
        <v>58</v>
      </c>
      <c r="CK42" s="100">
        <v>49068</v>
      </c>
      <c r="CL42" s="100">
        <v>63</v>
      </c>
      <c r="CM42" s="100">
        <v>53298</v>
      </c>
      <c r="CN42" s="100">
        <v>5</v>
      </c>
      <c r="CO42" s="100">
        <v>4230</v>
      </c>
      <c r="CP42" s="100">
        <v>6</v>
      </c>
      <c r="CQ42" s="100">
        <v>5076</v>
      </c>
      <c r="CR42" s="100">
        <v>7</v>
      </c>
      <c r="CS42" s="100">
        <v>5922</v>
      </c>
      <c r="CT42" s="100">
        <v>5</v>
      </c>
      <c r="CU42" s="100">
        <v>4230</v>
      </c>
    </row>
    <row r="43" spans="2:99">
      <c r="C43" s="99" t="s">
        <v>209</v>
      </c>
      <c r="D43" s="100">
        <v>66</v>
      </c>
      <c r="E43" s="100">
        <v>67478.399999999994</v>
      </c>
      <c r="F43" s="100">
        <v>65</v>
      </c>
      <c r="G43" s="100">
        <v>66456</v>
      </c>
      <c r="H43" s="100">
        <v>53</v>
      </c>
      <c r="I43" s="100">
        <v>54187.199999999997</v>
      </c>
      <c r="J43" s="100">
        <v>64</v>
      </c>
      <c r="K43" s="100">
        <v>65433.599999999999</v>
      </c>
      <c r="L43" s="100">
        <v>7</v>
      </c>
      <c r="M43" s="100">
        <v>7156.8</v>
      </c>
      <c r="N43" s="100">
        <v>7</v>
      </c>
      <c r="O43" s="100">
        <v>7156.8</v>
      </c>
      <c r="P43" s="100">
        <v>5</v>
      </c>
      <c r="Q43" s="100">
        <v>5112</v>
      </c>
      <c r="R43" s="100">
        <v>6</v>
      </c>
      <c r="S43" s="100">
        <v>6134.4</v>
      </c>
      <c r="T43" s="100">
        <v>76</v>
      </c>
      <c r="U43" s="100">
        <v>77702.399999999994</v>
      </c>
      <c r="V43" s="100">
        <v>67</v>
      </c>
      <c r="W43" s="100">
        <v>68500.800000000003</v>
      </c>
      <c r="X43" s="100">
        <v>83</v>
      </c>
      <c r="Y43" s="100">
        <v>84859.199999999997</v>
      </c>
      <c r="Z43" s="100">
        <v>77</v>
      </c>
      <c r="AA43" s="100">
        <v>78724.800000000003</v>
      </c>
      <c r="AB43" s="100">
        <v>7</v>
      </c>
      <c r="AC43" s="100">
        <v>7156.8</v>
      </c>
      <c r="AD43" s="100">
        <v>8</v>
      </c>
      <c r="AE43" s="100">
        <v>8179.2</v>
      </c>
      <c r="AF43" s="100">
        <v>8</v>
      </c>
      <c r="AG43" s="100">
        <v>8179.2</v>
      </c>
      <c r="AH43" s="100">
        <v>5</v>
      </c>
      <c r="AI43" s="100">
        <v>5112</v>
      </c>
      <c r="AJ43" s="100">
        <v>24</v>
      </c>
      <c r="AK43" s="100">
        <v>24537.599999999999</v>
      </c>
      <c r="AL43" s="100">
        <v>18</v>
      </c>
      <c r="AM43" s="100">
        <v>18403.2</v>
      </c>
      <c r="AN43" s="100">
        <v>18</v>
      </c>
      <c r="AO43" s="100">
        <v>18403.2</v>
      </c>
      <c r="AP43" s="100">
        <v>32</v>
      </c>
      <c r="AQ43" s="100">
        <v>32716.799999999999</v>
      </c>
      <c r="AR43" s="100">
        <v>39</v>
      </c>
      <c r="AS43" s="100">
        <v>39873.599999999999</v>
      </c>
      <c r="AT43" s="100">
        <v>25</v>
      </c>
      <c r="AU43" s="100">
        <v>25560</v>
      </c>
      <c r="AV43" s="100">
        <v>28</v>
      </c>
      <c r="AW43" s="100">
        <v>28627.200000000001</v>
      </c>
      <c r="AX43" s="100">
        <v>34</v>
      </c>
      <c r="AY43" s="100">
        <v>34761.599999999999</v>
      </c>
      <c r="AZ43" s="100">
        <v>22</v>
      </c>
      <c r="BA43" s="100">
        <v>22492.799999999999</v>
      </c>
      <c r="BB43" s="100">
        <v>20</v>
      </c>
      <c r="BC43" s="100">
        <v>20448</v>
      </c>
      <c r="BD43" s="100">
        <v>18</v>
      </c>
      <c r="BE43" s="100">
        <v>18403.2</v>
      </c>
      <c r="BF43" s="100">
        <v>13</v>
      </c>
      <c r="BG43" s="100">
        <v>13291.199999999999</v>
      </c>
      <c r="BH43" s="100">
        <v>18</v>
      </c>
      <c r="BI43" s="100">
        <v>18403.2</v>
      </c>
      <c r="BJ43" s="100">
        <v>17</v>
      </c>
      <c r="BK43" s="100">
        <v>17380.8</v>
      </c>
      <c r="BL43" s="100">
        <v>11</v>
      </c>
      <c r="BM43" s="100">
        <v>11246.4</v>
      </c>
      <c r="BN43" s="100">
        <v>11</v>
      </c>
      <c r="BO43" s="100">
        <v>11246.4</v>
      </c>
      <c r="BP43" s="100">
        <v>5</v>
      </c>
      <c r="BQ43" s="100">
        <v>5112</v>
      </c>
      <c r="BR43" s="100">
        <v>7</v>
      </c>
      <c r="BS43" s="100">
        <v>7156.8</v>
      </c>
      <c r="BT43" s="100">
        <v>9</v>
      </c>
      <c r="BU43" s="100">
        <v>9201.6</v>
      </c>
      <c r="BV43" s="100">
        <v>8</v>
      </c>
      <c r="BW43" s="100">
        <v>8179.2</v>
      </c>
      <c r="BX43" s="100">
        <v>12</v>
      </c>
      <c r="BY43" s="100">
        <v>12268.8</v>
      </c>
      <c r="BZ43" s="100">
        <v>11</v>
      </c>
      <c r="CA43" s="100">
        <v>11246.4</v>
      </c>
      <c r="CB43" s="100">
        <v>11</v>
      </c>
      <c r="CC43" s="100">
        <v>11246.4</v>
      </c>
      <c r="CD43" s="100">
        <v>15</v>
      </c>
      <c r="CE43" s="100">
        <v>15336</v>
      </c>
      <c r="CF43" s="100">
        <v>47</v>
      </c>
      <c r="CG43" s="100">
        <v>48052.799999999996</v>
      </c>
      <c r="CH43" s="100">
        <v>85</v>
      </c>
      <c r="CI43" s="100">
        <v>86904</v>
      </c>
      <c r="CJ43" s="100">
        <v>51</v>
      </c>
      <c r="CK43" s="100">
        <v>52142.400000000001</v>
      </c>
      <c r="CL43" s="100">
        <v>57</v>
      </c>
      <c r="CM43" s="100">
        <v>58276.799999999996</v>
      </c>
      <c r="CN43" s="100">
        <v>5</v>
      </c>
      <c r="CO43" s="100">
        <v>5112</v>
      </c>
      <c r="CP43" s="100">
        <v>7</v>
      </c>
      <c r="CQ43" s="100">
        <v>7156.8</v>
      </c>
      <c r="CR43" s="100">
        <v>7</v>
      </c>
      <c r="CS43" s="100">
        <v>7156.8</v>
      </c>
      <c r="CT43" s="100">
        <v>4</v>
      </c>
      <c r="CU43" s="100">
        <v>4089.6</v>
      </c>
    </row>
    <row r="44" spans="2:99">
      <c r="C44" s="99" t="s">
        <v>210</v>
      </c>
      <c r="D44" s="100">
        <v>73</v>
      </c>
      <c r="E44" s="100">
        <v>74635.199999999997</v>
      </c>
      <c r="F44" s="100">
        <v>69</v>
      </c>
      <c r="G44" s="100">
        <v>70545.599999999991</v>
      </c>
      <c r="H44" s="100">
        <v>52</v>
      </c>
      <c r="I44" s="100">
        <v>53164.799999999996</v>
      </c>
      <c r="J44" s="100">
        <v>67</v>
      </c>
      <c r="K44" s="100">
        <v>68500.800000000003</v>
      </c>
      <c r="L44" s="100">
        <v>6</v>
      </c>
      <c r="M44" s="100">
        <v>6134.4</v>
      </c>
      <c r="N44" s="100">
        <v>8</v>
      </c>
      <c r="O44" s="100">
        <v>8179.2</v>
      </c>
      <c r="P44" s="100">
        <v>6</v>
      </c>
      <c r="Q44" s="100">
        <v>6134.4</v>
      </c>
      <c r="R44" s="100">
        <v>5</v>
      </c>
      <c r="S44" s="100">
        <v>5112</v>
      </c>
      <c r="T44" s="100">
        <v>79</v>
      </c>
      <c r="U44" s="100">
        <v>80769.599999999991</v>
      </c>
      <c r="V44" s="100">
        <v>73</v>
      </c>
      <c r="W44" s="100">
        <v>74635.199999999997</v>
      </c>
      <c r="X44" s="100">
        <v>90</v>
      </c>
      <c r="Y44" s="100">
        <v>92016</v>
      </c>
      <c r="Z44" s="100">
        <v>70</v>
      </c>
      <c r="AA44" s="100">
        <v>71568</v>
      </c>
      <c r="AB44" s="100">
        <v>6</v>
      </c>
      <c r="AC44" s="100">
        <v>6134.4</v>
      </c>
      <c r="AD44" s="100">
        <v>8</v>
      </c>
      <c r="AE44" s="100">
        <v>8179.2</v>
      </c>
      <c r="AF44" s="100">
        <v>8</v>
      </c>
      <c r="AG44" s="100">
        <v>8179.2</v>
      </c>
      <c r="AH44" s="100">
        <v>5</v>
      </c>
      <c r="AI44" s="100">
        <v>5112</v>
      </c>
      <c r="AJ44" s="100">
        <v>24</v>
      </c>
      <c r="AK44" s="100">
        <v>24537.599999999999</v>
      </c>
      <c r="AL44" s="100">
        <v>21</v>
      </c>
      <c r="AM44" s="100">
        <v>21470.399999999998</v>
      </c>
      <c r="AN44" s="100">
        <v>18</v>
      </c>
      <c r="AO44" s="100">
        <v>18403.2</v>
      </c>
      <c r="AP44" s="100">
        <v>35</v>
      </c>
      <c r="AQ44" s="100">
        <v>35784</v>
      </c>
      <c r="AR44" s="100">
        <v>41</v>
      </c>
      <c r="AS44" s="100">
        <v>41918.400000000001</v>
      </c>
      <c r="AT44" s="100">
        <v>26</v>
      </c>
      <c r="AU44" s="100">
        <v>26582.399999999998</v>
      </c>
      <c r="AV44" s="100">
        <v>29</v>
      </c>
      <c r="AW44" s="100">
        <v>29649.599999999999</v>
      </c>
      <c r="AX44" s="100">
        <v>35</v>
      </c>
      <c r="AY44" s="100">
        <v>35784</v>
      </c>
      <c r="AZ44" s="100">
        <v>22</v>
      </c>
      <c r="BA44" s="100">
        <v>22492.799999999999</v>
      </c>
      <c r="BB44" s="100">
        <v>20</v>
      </c>
      <c r="BC44" s="100">
        <v>20448</v>
      </c>
      <c r="BD44" s="100">
        <v>19</v>
      </c>
      <c r="BE44" s="100">
        <v>19425.599999999999</v>
      </c>
      <c r="BF44" s="100">
        <v>15</v>
      </c>
      <c r="BG44" s="100">
        <v>15336</v>
      </c>
      <c r="BH44" s="100">
        <v>17</v>
      </c>
      <c r="BI44" s="100">
        <v>17380.8</v>
      </c>
      <c r="BJ44" s="100">
        <v>16</v>
      </c>
      <c r="BK44" s="100">
        <v>16358.4</v>
      </c>
      <c r="BL44" s="100">
        <v>11</v>
      </c>
      <c r="BM44" s="100">
        <v>11246.4</v>
      </c>
      <c r="BN44" s="100">
        <v>10</v>
      </c>
      <c r="BO44" s="100">
        <v>10224</v>
      </c>
      <c r="BP44" s="100">
        <v>5</v>
      </c>
      <c r="BQ44" s="100">
        <v>5112</v>
      </c>
      <c r="BR44" s="100">
        <v>8</v>
      </c>
      <c r="BS44" s="100">
        <v>8179.2</v>
      </c>
      <c r="BT44" s="100">
        <v>8</v>
      </c>
      <c r="BU44" s="100">
        <v>8179.2</v>
      </c>
      <c r="BV44" s="100">
        <v>9</v>
      </c>
      <c r="BW44" s="100">
        <v>9201.6</v>
      </c>
      <c r="BX44" s="100">
        <v>14</v>
      </c>
      <c r="BY44" s="100">
        <v>14313.6</v>
      </c>
      <c r="BZ44" s="100">
        <v>9</v>
      </c>
      <c r="CA44" s="100">
        <v>9201.6</v>
      </c>
      <c r="CB44" s="100">
        <v>11</v>
      </c>
      <c r="CC44" s="100">
        <v>11246.4</v>
      </c>
      <c r="CD44" s="100">
        <v>17</v>
      </c>
      <c r="CE44" s="100">
        <v>17380.8</v>
      </c>
      <c r="CF44" s="100">
        <v>52</v>
      </c>
      <c r="CG44" s="100">
        <v>53164.799999999996</v>
      </c>
      <c r="CH44" s="100">
        <v>97</v>
      </c>
      <c r="CI44" s="100">
        <v>99172.800000000003</v>
      </c>
      <c r="CJ44" s="100">
        <v>52</v>
      </c>
      <c r="CK44" s="100">
        <v>53164.799999999996</v>
      </c>
      <c r="CL44" s="100">
        <v>59</v>
      </c>
      <c r="CM44" s="100">
        <v>60321.599999999999</v>
      </c>
      <c r="CN44" s="100">
        <v>5</v>
      </c>
      <c r="CO44" s="100">
        <v>5112</v>
      </c>
      <c r="CP44" s="100">
        <v>6</v>
      </c>
      <c r="CQ44" s="100">
        <v>6134.4</v>
      </c>
      <c r="CR44" s="100">
        <v>6</v>
      </c>
      <c r="CS44" s="100">
        <v>6134.4</v>
      </c>
      <c r="CT44" s="100">
        <v>5</v>
      </c>
      <c r="CU44" s="100">
        <v>5112</v>
      </c>
    </row>
    <row r="45" spans="2:99">
      <c r="C45" s="99" t="s">
        <v>211</v>
      </c>
      <c r="D45" s="100">
        <v>63</v>
      </c>
      <c r="E45" s="100">
        <v>78699.600000000006</v>
      </c>
      <c r="F45" s="100">
        <v>60</v>
      </c>
      <c r="G45" s="100">
        <v>74952</v>
      </c>
      <c r="H45" s="100">
        <v>43</v>
      </c>
      <c r="I45" s="100">
        <v>53715.6</v>
      </c>
      <c r="J45" s="100">
        <v>60</v>
      </c>
      <c r="K45" s="100">
        <v>74952</v>
      </c>
      <c r="L45" s="100">
        <v>6</v>
      </c>
      <c r="M45" s="100">
        <v>7495.2000000000007</v>
      </c>
      <c r="N45" s="100">
        <v>7</v>
      </c>
      <c r="O45" s="100">
        <v>8744.4</v>
      </c>
      <c r="P45" s="100">
        <v>6</v>
      </c>
      <c r="Q45" s="100">
        <v>7495.2000000000007</v>
      </c>
      <c r="R45" s="100">
        <v>6</v>
      </c>
      <c r="S45" s="100">
        <v>7495.2000000000007</v>
      </c>
      <c r="T45" s="100">
        <v>79</v>
      </c>
      <c r="U45" s="100">
        <v>98686.8</v>
      </c>
      <c r="V45" s="100">
        <v>60</v>
      </c>
      <c r="W45" s="100">
        <v>74952</v>
      </c>
      <c r="X45" s="100">
        <v>86</v>
      </c>
      <c r="Y45" s="100">
        <v>107431.2</v>
      </c>
      <c r="Z45" s="100">
        <v>78</v>
      </c>
      <c r="AA45" s="100">
        <v>97437.6</v>
      </c>
      <c r="AB45" s="100">
        <v>7</v>
      </c>
      <c r="AC45" s="100">
        <v>8744.4</v>
      </c>
      <c r="AD45" s="100">
        <v>9</v>
      </c>
      <c r="AE45" s="100">
        <v>11242.800000000001</v>
      </c>
      <c r="AF45" s="100">
        <v>8</v>
      </c>
      <c r="AG45" s="100">
        <v>9993.6</v>
      </c>
      <c r="AH45" s="100">
        <v>5</v>
      </c>
      <c r="AI45" s="100">
        <v>6246</v>
      </c>
      <c r="AJ45" s="100">
        <v>24</v>
      </c>
      <c r="AK45" s="100">
        <v>29980.800000000003</v>
      </c>
      <c r="AL45" s="100">
        <v>19</v>
      </c>
      <c r="AM45" s="100">
        <v>23734.799999999999</v>
      </c>
      <c r="AN45" s="100">
        <v>17</v>
      </c>
      <c r="AO45" s="100">
        <v>21236.400000000001</v>
      </c>
      <c r="AP45" s="100">
        <v>33</v>
      </c>
      <c r="AQ45" s="100">
        <v>41223.599999999999</v>
      </c>
      <c r="AR45" s="100">
        <v>38</v>
      </c>
      <c r="AS45" s="100">
        <v>47469.599999999999</v>
      </c>
      <c r="AT45" s="100">
        <v>25</v>
      </c>
      <c r="AU45" s="100">
        <v>31230</v>
      </c>
      <c r="AV45" s="100">
        <v>27</v>
      </c>
      <c r="AW45" s="100">
        <v>33728.400000000001</v>
      </c>
      <c r="AX45" s="100">
        <v>39</v>
      </c>
      <c r="AY45" s="100">
        <v>48718.8</v>
      </c>
      <c r="AZ45" s="100">
        <v>21</v>
      </c>
      <c r="BA45" s="100">
        <v>26233.200000000001</v>
      </c>
      <c r="BB45" s="100">
        <v>18</v>
      </c>
      <c r="BC45" s="100">
        <v>22485.600000000002</v>
      </c>
      <c r="BD45" s="100">
        <v>18</v>
      </c>
      <c r="BE45" s="100">
        <v>22485.600000000002</v>
      </c>
      <c r="BF45" s="100">
        <v>12</v>
      </c>
      <c r="BG45" s="100">
        <v>14990.400000000001</v>
      </c>
      <c r="BH45" s="100">
        <v>19</v>
      </c>
      <c r="BI45" s="100">
        <v>23734.799999999999</v>
      </c>
      <c r="BJ45" s="100">
        <v>18</v>
      </c>
      <c r="BK45" s="100">
        <v>22485.600000000002</v>
      </c>
      <c r="BL45" s="100">
        <v>10</v>
      </c>
      <c r="BM45" s="100">
        <v>12492</v>
      </c>
      <c r="BN45" s="100">
        <v>11</v>
      </c>
      <c r="BO45" s="100">
        <v>13741.2</v>
      </c>
      <c r="BP45" s="100">
        <v>5</v>
      </c>
      <c r="BQ45" s="100">
        <v>6246</v>
      </c>
      <c r="BR45" s="100">
        <v>7</v>
      </c>
      <c r="BS45" s="100">
        <v>8744.4</v>
      </c>
      <c r="BT45" s="100">
        <v>9</v>
      </c>
      <c r="BU45" s="100">
        <v>11242.800000000001</v>
      </c>
      <c r="BV45" s="100">
        <v>8</v>
      </c>
      <c r="BW45" s="100">
        <v>9993.6</v>
      </c>
      <c r="BX45" s="100">
        <v>12</v>
      </c>
      <c r="BY45" s="100">
        <v>14990.400000000001</v>
      </c>
      <c r="BZ45" s="100">
        <v>10</v>
      </c>
      <c r="CA45" s="100">
        <v>12492</v>
      </c>
      <c r="CB45" s="100">
        <v>11</v>
      </c>
      <c r="CC45" s="100">
        <v>13741.2</v>
      </c>
      <c r="CD45" s="100">
        <v>14</v>
      </c>
      <c r="CE45" s="100">
        <v>17488.8</v>
      </c>
      <c r="CF45" s="100">
        <v>52</v>
      </c>
      <c r="CG45" s="100">
        <v>64958.400000000001</v>
      </c>
      <c r="CH45" s="100">
        <v>90</v>
      </c>
      <c r="CI45" s="100">
        <v>112428</v>
      </c>
      <c r="CJ45" s="100">
        <v>52</v>
      </c>
      <c r="CK45" s="100">
        <v>64958.400000000001</v>
      </c>
      <c r="CL45" s="100">
        <v>55</v>
      </c>
      <c r="CM45" s="100">
        <v>68706</v>
      </c>
      <c r="CN45" s="100">
        <v>4</v>
      </c>
      <c r="CO45" s="100">
        <v>4996.8</v>
      </c>
      <c r="CP45" s="100">
        <v>6</v>
      </c>
      <c r="CQ45" s="100">
        <v>7495.2000000000007</v>
      </c>
      <c r="CR45" s="100">
        <v>5</v>
      </c>
      <c r="CS45" s="100">
        <v>6246</v>
      </c>
      <c r="CT45" s="100">
        <v>5</v>
      </c>
      <c r="CU45" s="100">
        <v>6246</v>
      </c>
    </row>
    <row r="46" spans="2:99">
      <c r="C46" s="99" t="s">
        <v>212</v>
      </c>
      <c r="D46" s="100">
        <v>64</v>
      </c>
      <c r="E46" s="100">
        <v>77568</v>
      </c>
      <c r="F46" s="100">
        <v>63</v>
      </c>
      <c r="G46" s="100">
        <v>76356</v>
      </c>
      <c r="H46" s="100">
        <v>46</v>
      </c>
      <c r="I46" s="100">
        <v>55752</v>
      </c>
      <c r="J46" s="100">
        <v>66</v>
      </c>
      <c r="K46" s="100">
        <v>79992</v>
      </c>
      <c r="L46" s="100">
        <v>6</v>
      </c>
      <c r="M46" s="100">
        <v>7272</v>
      </c>
      <c r="N46" s="100">
        <v>7</v>
      </c>
      <c r="O46" s="100">
        <v>8484</v>
      </c>
      <c r="P46" s="100">
        <v>6</v>
      </c>
      <c r="Q46" s="100">
        <v>7272</v>
      </c>
      <c r="R46" s="100">
        <v>6</v>
      </c>
      <c r="S46" s="100">
        <v>7272</v>
      </c>
      <c r="T46" s="100">
        <v>67</v>
      </c>
      <c r="U46" s="100">
        <v>81204</v>
      </c>
      <c r="V46" s="100">
        <v>62</v>
      </c>
      <c r="W46" s="100">
        <v>75144</v>
      </c>
      <c r="X46" s="100">
        <v>75</v>
      </c>
      <c r="Y46" s="100">
        <v>90900</v>
      </c>
      <c r="Z46" s="100">
        <v>78</v>
      </c>
      <c r="AA46" s="100">
        <v>94536</v>
      </c>
      <c r="AB46" s="100">
        <v>6</v>
      </c>
      <c r="AC46" s="100">
        <v>7272</v>
      </c>
      <c r="AD46" s="100">
        <v>9</v>
      </c>
      <c r="AE46" s="100">
        <v>10908</v>
      </c>
      <c r="AF46" s="100">
        <v>7</v>
      </c>
      <c r="AG46" s="100">
        <v>8484</v>
      </c>
      <c r="AH46" s="100">
        <v>5</v>
      </c>
      <c r="AI46" s="100">
        <v>6060</v>
      </c>
      <c r="AJ46" s="100">
        <v>25</v>
      </c>
      <c r="AK46" s="100">
        <v>30300</v>
      </c>
      <c r="AL46" s="100">
        <v>21</v>
      </c>
      <c r="AM46" s="100">
        <v>25452</v>
      </c>
      <c r="AN46" s="100">
        <v>18</v>
      </c>
      <c r="AO46" s="100">
        <v>21816</v>
      </c>
      <c r="AP46" s="100">
        <v>31</v>
      </c>
      <c r="AQ46" s="100">
        <v>37572</v>
      </c>
      <c r="AR46" s="100">
        <v>41</v>
      </c>
      <c r="AS46" s="100">
        <v>49692</v>
      </c>
      <c r="AT46" s="100">
        <v>26</v>
      </c>
      <c r="AU46" s="100">
        <v>31512</v>
      </c>
      <c r="AV46" s="100">
        <v>27</v>
      </c>
      <c r="AW46" s="100">
        <v>32724</v>
      </c>
      <c r="AX46" s="100">
        <v>39</v>
      </c>
      <c r="AY46" s="100">
        <v>47268</v>
      </c>
      <c r="AZ46" s="100">
        <v>21</v>
      </c>
      <c r="BA46" s="100">
        <v>25452</v>
      </c>
      <c r="BB46" s="100">
        <v>17</v>
      </c>
      <c r="BC46" s="100">
        <v>20604</v>
      </c>
      <c r="BD46" s="100">
        <v>18</v>
      </c>
      <c r="BE46" s="100">
        <v>21816</v>
      </c>
      <c r="BF46" s="100">
        <v>14</v>
      </c>
      <c r="BG46" s="100">
        <v>16968</v>
      </c>
      <c r="BH46" s="100">
        <v>18</v>
      </c>
      <c r="BI46" s="100">
        <v>21816</v>
      </c>
      <c r="BJ46" s="100">
        <v>18</v>
      </c>
      <c r="BK46" s="100">
        <v>21816</v>
      </c>
      <c r="BL46" s="100">
        <v>10</v>
      </c>
      <c r="BM46" s="100">
        <v>12120</v>
      </c>
      <c r="BN46" s="100">
        <v>11</v>
      </c>
      <c r="BO46" s="100">
        <v>13332</v>
      </c>
      <c r="BP46" s="100">
        <v>4</v>
      </c>
      <c r="BQ46" s="100">
        <v>4848</v>
      </c>
      <c r="BR46" s="100">
        <v>7</v>
      </c>
      <c r="BS46" s="100">
        <v>8484</v>
      </c>
      <c r="BT46" s="100">
        <v>9</v>
      </c>
      <c r="BU46" s="100">
        <v>10908</v>
      </c>
      <c r="BV46" s="100">
        <v>9</v>
      </c>
      <c r="BW46" s="100">
        <v>10908</v>
      </c>
      <c r="BX46" s="100">
        <v>14</v>
      </c>
      <c r="BY46" s="100">
        <v>16968</v>
      </c>
      <c r="BZ46" s="100">
        <v>11</v>
      </c>
      <c r="CA46" s="100">
        <v>13332</v>
      </c>
      <c r="CB46" s="100">
        <v>10</v>
      </c>
      <c r="CC46" s="100">
        <v>12120</v>
      </c>
      <c r="CD46" s="100">
        <v>16</v>
      </c>
      <c r="CE46" s="100">
        <v>19392</v>
      </c>
      <c r="CF46" s="100">
        <v>45</v>
      </c>
      <c r="CG46" s="100">
        <v>54540</v>
      </c>
      <c r="CH46" s="100">
        <v>90</v>
      </c>
      <c r="CI46" s="100">
        <v>109080</v>
      </c>
      <c r="CJ46" s="100">
        <v>48</v>
      </c>
      <c r="CK46" s="100">
        <v>58176</v>
      </c>
      <c r="CL46" s="100">
        <v>67</v>
      </c>
      <c r="CM46" s="100">
        <v>81204</v>
      </c>
      <c r="CN46" s="100">
        <v>5</v>
      </c>
      <c r="CO46" s="100">
        <v>6060</v>
      </c>
      <c r="CP46" s="100">
        <v>6</v>
      </c>
      <c r="CQ46" s="100">
        <v>7272</v>
      </c>
      <c r="CR46" s="100">
        <v>6</v>
      </c>
      <c r="CS46" s="100">
        <v>7272</v>
      </c>
      <c r="CT46" s="100">
        <v>5</v>
      </c>
      <c r="CU46" s="100">
        <v>6060</v>
      </c>
    </row>
    <row r="47" spans="2:99">
      <c r="C47" s="99" t="s">
        <v>213</v>
      </c>
      <c r="D47" s="100">
        <v>60</v>
      </c>
      <c r="E47" s="100">
        <v>91656</v>
      </c>
      <c r="F47" s="100">
        <v>59</v>
      </c>
      <c r="G47" s="100">
        <v>90128.4</v>
      </c>
      <c r="H47" s="100">
        <v>45</v>
      </c>
      <c r="I47" s="100">
        <v>68742</v>
      </c>
      <c r="J47" s="100">
        <v>57</v>
      </c>
      <c r="K47" s="100">
        <v>87073.2</v>
      </c>
      <c r="L47" s="100">
        <v>6</v>
      </c>
      <c r="M47" s="100">
        <v>9165.5999999999985</v>
      </c>
      <c r="N47" s="100">
        <v>7</v>
      </c>
      <c r="O47" s="100">
        <v>10693.199999999999</v>
      </c>
      <c r="P47" s="100">
        <v>5</v>
      </c>
      <c r="Q47" s="100">
        <v>7638</v>
      </c>
      <c r="R47" s="100">
        <v>5</v>
      </c>
      <c r="S47" s="100">
        <v>7638</v>
      </c>
      <c r="T47" s="100">
        <v>65</v>
      </c>
      <c r="U47" s="100">
        <v>99294</v>
      </c>
      <c r="V47" s="100">
        <v>62</v>
      </c>
      <c r="W47" s="100">
        <v>94711.2</v>
      </c>
      <c r="X47" s="100">
        <v>77</v>
      </c>
      <c r="Y47" s="100">
        <v>117625.2</v>
      </c>
      <c r="Z47" s="100">
        <v>73</v>
      </c>
      <c r="AA47" s="100">
        <v>111514.79999999999</v>
      </c>
      <c r="AB47" s="100">
        <v>6</v>
      </c>
      <c r="AC47" s="100">
        <v>9165.5999999999985</v>
      </c>
      <c r="AD47" s="100">
        <v>9</v>
      </c>
      <c r="AE47" s="100">
        <v>13748.4</v>
      </c>
      <c r="AF47" s="100">
        <v>7</v>
      </c>
      <c r="AG47" s="100">
        <v>10693.199999999999</v>
      </c>
      <c r="AH47" s="100">
        <v>5</v>
      </c>
      <c r="AI47" s="100">
        <v>7638</v>
      </c>
      <c r="AJ47" s="100">
        <v>21</v>
      </c>
      <c r="AK47" s="100">
        <v>32079.599999999999</v>
      </c>
      <c r="AL47" s="100">
        <v>17</v>
      </c>
      <c r="AM47" s="100">
        <v>25969.199999999997</v>
      </c>
      <c r="AN47" s="100">
        <v>16</v>
      </c>
      <c r="AO47" s="100">
        <v>24441.599999999999</v>
      </c>
      <c r="AP47" s="100">
        <v>31</v>
      </c>
      <c r="AQ47" s="100">
        <v>47355.6</v>
      </c>
      <c r="AR47" s="100">
        <v>35</v>
      </c>
      <c r="AS47" s="100">
        <v>53466</v>
      </c>
      <c r="AT47" s="100">
        <v>23</v>
      </c>
      <c r="AU47" s="100">
        <v>35134.799999999996</v>
      </c>
      <c r="AV47" s="100">
        <v>26</v>
      </c>
      <c r="AW47" s="100">
        <v>39717.599999999999</v>
      </c>
      <c r="AX47" s="100">
        <v>36</v>
      </c>
      <c r="AY47" s="100">
        <v>54993.599999999999</v>
      </c>
      <c r="AZ47" s="100">
        <v>19</v>
      </c>
      <c r="BA47" s="100">
        <v>29024.399999999998</v>
      </c>
      <c r="BB47" s="100">
        <v>18</v>
      </c>
      <c r="BC47" s="100">
        <v>27496.799999999999</v>
      </c>
      <c r="BD47" s="100">
        <v>18</v>
      </c>
      <c r="BE47" s="100">
        <v>27496.799999999999</v>
      </c>
      <c r="BF47" s="100">
        <v>12</v>
      </c>
      <c r="BG47" s="100">
        <v>18331.199999999997</v>
      </c>
      <c r="BH47" s="100">
        <v>19</v>
      </c>
      <c r="BI47" s="100">
        <v>29024.399999999998</v>
      </c>
      <c r="BJ47" s="100">
        <v>16</v>
      </c>
      <c r="BK47" s="100">
        <v>24441.599999999999</v>
      </c>
      <c r="BL47" s="100">
        <v>10</v>
      </c>
      <c r="BM47" s="100">
        <v>15276</v>
      </c>
      <c r="BN47" s="100">
        <v>10</v>
      </c>
      <c r="BO47" s="100">
        <v>15276</v>
      </c>
      <c r="BP47" s="100">
        <v>5</v>
      </c>
      <c r="BQ47" s="100">
        <v>7638</v>
      </c>
      <c r="BR47" s="100">
        <v>7</v>
      </c>
      <c r="BS47" s="100">
        <v>10693.199999999999</v>
      </c>
      <c r="BT47" s="100">
        <v>9</v>
      </c>
      <c r="BU47" s="100">
        <v>13748.4</v>
      </c>
      <c r="BV47" s="100">
        <v>8</v>
      </c>
      <c r="BW47" s="100">
        <v>12220.8</v>
      </c>
      <c r="BX47" s="100">
        <v>12</v>
      </c>
      <c r="BY47" s="100">
        <v>18331.199999999997</v>
      </c>
      <c r="BZ47" s="100">
        <v>10</v>
      </c>
      <c r="CA47" s="100">
        <v>15276</v>
      </c>
      <c r="CB47" s="100">
        <v>10</v>
      </c>
      <c r="CC47" s="100">
        <v>15276</v>
      </c>
      <c r="CD47" s="100">
        <v>16</v>
      </c>
      <c r="CE47" s="100">
        <v>24441.599999999999</v>
      </c>
      <c r="CF47" s="100">
        <v>43</v>
      </c>
      <c r="CG47" s="100">
        <v>65686.8</v>
      </c>
      <c r="CH47" s="100">
        <v>88</v>
      </c>
      <c r="CI47" s="100">
        <v>134428.79999999999</v>
      </c>
      <c r="CJ47" s="100">
        <v>44</v>
      </c>
      <c r="CK47" s="100">
        <v>67214.399999999994</v>
      </c>
      <c r="CL47" s="100">
        <v>57</v>
      </c>
      <c r="CM47" s="100">
        <v>87073.2</v>
      </c>
      <c r="CN47" s="100">
        <v>4</v>
      </c>
      <c r="CO47" s="100">
        <v>6110.4</v>
      </c>
      <c r="CP47" s="100">
        <v>6</v>
      </c>
      <c r="CQ47" s="100">
        <v>9165.5999999999985</v>
      </c>
      <c r="CR47" s="100">
        <v>6</v>
      </c>
      <c r="CS47" s="100">
        <v>9165.5999999999985</v>
      </c>
      <c r="CT47" s="100">
        <v>4</v>
      </c>
      <c r="CU47" s="100">
        <v>6110.4</v>
      </c>
    </row>
    <row r="48" spans="2:99">
      <c r="C48" s="99" t="s">
        <v>214</v>
      </c>
      <c r="D48" s="100">
        <v>77</v>
      </c>
      <c r="E48" s="100">
        <v>66805.2</v>
      </c>
      <c r="F48" s="100">
        <v>65</v>
      </c>
      <c r="G48" s="100">
        <v>56394</v>
      </c>
      <c r="H48" s="100">
        <v>47</v>
      </c>
      <c r="I48" s="100">
        <v>40777.200000000004</v>
      </c>
      <c r="J48" s="100">
        <v>64</v>
      </c>
      <c r="K48" s="100">
        <v>55526.400000000001</v>
      </c>
      <c r="L48" s="100">
        <v>7</v>
      </c>
      <c r="M48" s="100">
        <v>6073.2</v>
      </c>
      <c r="N48" s="100">
        <v>8</v>
      </c>
      <c r="O48" s="100">
        <v>6940.8</v>
      </c>
      <c r="P48" s="100">
        <v>5</v>
      </c>
      <c r="Q48" s="100">
        <v>4338</v>
      </c>
      <c r="R48" s="100">
        <v>6</v>
      </c>
      <c r="S48" s="100">
        <v>5205.6000000000004</v>
      </c>
      <c r="T48" s="100">
        <v>86</v>
      </c>
      <c r="U48" s="100">
        <v>74613.600000000006</v>
      </c>
      <c r="V48" s="100">
        <v>64</v>
      </c>
      <c r="W48" s="100">
        <v>55526.400000000001</v>
      </c>
      <c r="X48" s="100">
        <v>88</v>
      </c>
      <c r="Y48" s="100">
        <v>76348.800000000003</v>
      </c>
      <c r="Z48" s="100">
        <v>75</v>
      </c>
      <c r="AA48" s="100">
        <v>65070</v>
      </c>
      <c r="AB48" s="100">
        <v>6</v>
      </c>
      <c r="AC48" s="100">
        <v>5205.6000000000004</v>
      </c>
      <c r="AD48" s="100">
        <v>10</v>
      </c>
      <c r="AE48" s="100">
        <v>8676</v>
      </c>
      <c r="AF48" s="100">
        <v>8</v>
      </c>
      <c r="AG48" s="100">
        <v>6940.8</v>
      </c>
      <c r="AH48" s="100">
        <v>5</v>
      </c>
      <c r="AI48" s="100">
        <v>4338</v>
      </c>
      <c r="AJ48" s="100">
        <v>26</v>
      </c>
      <c r="AK48" s="100">
        <v>22557.600000000002</v>
      </c>
      <c r="AL48" s="100">
        <v>20</v>
      </c>
      <c r="AM48" s="100">
        <v>17352</v>
      </c>
      <c r="AN48" s="100">
        <v>18</v>
      </c>
      <c r="AO48" s="100">
        <v>15616.800000000001</v>
      </c>
      <c r="AP48" s="100">
        <v>33</v>
      </c>
      <c r="AQ48" s="100">
        <v>28630.799999999999</v>
      </c>
      <c r="AR48" s="100">
        <v>37</v>
      </c>
      <c r="AS48" s="100">
        <v>32101.200000000001</v>
      </c>
      <c r="AT48" s="100">
        <v>24</v>
      </c>
      <c r="AU48" s="100">
        <v>20822.400000000001</v>
      </c>
      <c r="AV48" s="100">
        <v>25</v>
      </c>
      <c r="AW48" s="100">
        <v>21690</v>
      </c>
      <c r="AX48" s="100">
        <v>35</v>
      </c>
      <c r="AY48" s="100">
        <v>30366</v>
      </c>
      <c r="AZ48" s="100">
        <v>21</v>
      </c>
      <c r="BA48" s="100">
        <v>18219.600000000002</v>
      </c>
      <c r="BB48" s="100">
        <v>18</v>
      </c>
      <c r="BC48" s="100">
        <v>15616.800000000001</v>
      </c>
      <c r="BD48" s="100">
        <v>18</v>
      </c>
      <c r="BE48" s="100">
        <v>15616.800000000001</v>
      </c>
      <c r="BF48" s="100">
        <v>13</v>
      </c>
      <c r="BG48" s="100">
        <v>11278.800000000001</v>
      </c>
      <c r="BH48" s="100">
        <v>19</v>
      </c>
      <c r="BI48" s="100">
        <v>16484.400000000001</v>
      </c>
      <c r="BJ48" s="100">
        <v>18</v>
      </c>
      <c r="BK48" s="100">
        <v>15616.800000000001</v>
      </c>
      <c r="BL48" s="100">
        <v>11</v>
      </c>
      <c r="BM48" s="100">
        <v>9543.6</v>
      </c>
      <c r="BN48" s="100">
        <v>11</v>
      </c>
      <c r="BO48" s="100">
        <v>9543.6</v>
      </c>
      <c r="BP48" s="100">
        <v>5</v>
      </c>
      <c r="BQ48" s="100">
        <v>4338</v>
      </c>
      <c r="BR48" s="100">
        <v>8</v>
      </c>
      <c r="BS48" s="100">
        <v>6940.8</v>
      </c>
      <c r="BT48" s="100">
        <v>8</v>
      </c>
      <c r="BU48" s="100">
        <v>6940.8</v>
      </c>
      <c r="BV48" s="100">
        <v>8</v>
      </c>
      <c r="BW48" s="100">
        <v>6940.8</v>
      </c>
      <c r="BX48" s="100">
        <v>13</v>
      </c>
      <c r="BY48" s="100">
        <v>11278.800000000001</v>
      </c>
      <c r="BZ48" s="100">
        <v>10</v>
      </c>
      <c r="CA48" s="100">
        <v>8676</v>
      </c>
      <c r="CB48" s="100">
        <v>12</v>
      </c>
      <c r="CC48" s="100">
        <v>10411.200000000001</v>
      </c>
      <c r="CD48" s="100">
        <v>16</v>
      </c>
      <c r="CE48" s="100">
        <v>13881.6</v>
      </c>
      <c r="CF48" s="100">
        <v>50</v>
      </c>
      <c r="CG48" s="100">
        <v>43380</v>
      </c>
      <c r="CH48" s="100">
        <v>100</v>
      </c>
      <c r="CI48" s="100">
        <v>86760</v>
      </c>
      <c r="CJ48" s="100">
        <v>54</v>
      </c>
      <c r="CK48" s="100">
        <v>46850.400000000001</v>
      </c>
      <c r="CL48" s="100">
        <v>68</v>
      </c>
      <c r="CM48" s="100">
        <v>58996.800000000003</v>
      </c>
      <c r="CN48" s="100">
        <v>4</v>
      </c>
      <c r="CO48" s="100">
        <v>3470.4</v>
      </c>
      <c r="CP48" s="100">
        <v>7</v>
      </c>
      <c r="CQ48" s="100">
        <v>6073.2</v>
      </c>
      <c r="CR48" s="100">
        <v>6</v>
      </c>
      <c r="CS48" s="100">
        <v>5205.6000000000004</v>
      </c>
      <c r="CT48" s="100">
        <v>5</v>
      </c>
      <c r="CU48" s="100">
        <v>4338</v>
      </c>
    </row>
    <row r="49" spans="2:99">
      <c r="B49" s="99" t="s">
        <v>129</v>
      </c>
      <c r="C49" s="99" t="s">
        <v>215</v>
      </c>
      <c r="D49" s="100">
        <v>28.693148449959956</v>
      </c>
      <c r="E49" s="100">
        <v>28268.489852900548</v>
      </c>
      <c r="F49" s="100">
        <v>24.18478295196622</v>
      </c>
      <c r="G49" s="100">
        <v>23826.848164277118</v>
      </c>
      <c r="H49" s="100">
        <v>27.862967824858806</v>
      </c>
      <c r="I49" s="100">
        <v>27450.595901050896</v>
      </c>
      <c r="J49" s="100">
        <v>19.968206617613074</v>
      </c>
      <c r="K49" s="100">
        <v>19672.677159672399</v>
      </c>
      <c r="L49" s="100">
        <v>27</v>
      </c>
      <c r="M49" s="100">
        <v>26600.399999999998</v>
      </c>
      <c r="N49" s="100">
        <v>32</v>
      </c>
      <c r="O49" s="100">
        <v>31526.399999999998</v>
      </c>
      <c r="P49" s="100">
        <v>50.352729253866912</v>
      </c>
      <c r="Q49" s="100">
        <v>49607.508860909678</v>
      </c>
      <c r="R49" s="100">
        <v>46</v>
      </c>
      <c r="S49" s="100">
        <v>45319.199999999997</v>
      </c>
      <c r="T49" s="100">
        <v>9.0209366543214156</v>
      </c>
      <c r="U49" s="100">
        <v>8887.4267918374571</v>
      </c>
      <c r="V49" s="100">
        <v>5.2407672132664569</v>
      </c>
      <c r="W49" s="100">
        <v>5163.2038585101127</v>
      </c>
      <c r="X49" s="100">
        <v>5.7418391741669437</v>
      </c>
      <c r="Y49" s="100">
        <v>5656.8599543892724</v>
      </c>
      <c r="Z49" s="100">
        <v>4.6481377002764033</v>
      </c>
      <c r="AA49" s="100">
        <v>4579.3452623123121</v>
      </c>
      <c r="AB49" s="100">
        <v>53</v>
      </c>
      <c r="AC49" s="100">
        <v>52215.6</v>
      </c>
      <c r="AD49" s="100">
        <v>38</v>
      </c>
      <c r="AE49" s="100">
        <v>37437.599999999999</v>
      </c>
      <c r="AF49" s="100">
        <v>59.65538384258064</v>
      </c>
      <c r="AG49" s="100">
        <v>58772.484161710439</v>
      </c>
      <c r="AH49" s="100">
        <v>43.813594717615551</v>
      </c>
      <c r="AI49" s="100">
        <v>43165.153515794838</v>
      </c>
      <c r="AJ49" s="100">
        <v>11.751641938038418</v>
      </c>
      <c r="AK49" s="100">
        <v>11577.717637355448</v>
      </c>
      <c r="AL49" s="100">
        <v>13.330011455392667</v>
      </c>
      <c r="AM49" s="100">
        <v>13132.727285852854</v>
      </c>
      <c r="AN49" s="100">
        <v>12.462753311750227</v>
      </c>
      <c r="AO49" s="100">
        <v>12278.304562736323</v>
      </c>
      <c r="AP49" s="100">
        <v>13.162068211870167</v>
      </c>
      <c r="AQ49" s="100">
        <v>12967.269602334489</v>
      </c>
      <c r="AR49" s="100">
        <v>5.3666656408950617</v>
      </c>
      <c r="AS49" s="100">
        <v>5287.2389894098142</v>
      </c>
      <c r="AT49" s="100">
        <v>6.9454962738456061</v>
      </c>
      <c r="AU49" s="100">
        <v>6842.7029289926904</v>
      </c>
      <c r="AV49" s="100">
        <v>9.3529274108088387</v>
      </c>
      <c r="AW49" s="100">
        <v>9214.5040851288668</v>
      </c>
      <c r="AX49" s="100">
        <v>6.4676904484265156</v>
      </c>
      <c r="AY49" s="100">
        <v>6371.9686297898024</v>
      </c>
      <c r="AZ49" s="100">
        <v>7.9415679042066154</v>
      </c>
      <c r="BA49" s="100">
        <v>7824.0326992243572</v>
      </c>
      <c r="BB49" s="100">
        <v>9.4074087160758904</v>
      </c>
      <c r="BC49" s="100">
        <v>9268.1790670779665</v>
      </c>
      <c r="BD49" s="100">
        <v>12.26790354618592</v>
      </c>
      <c r="BE49" s="100">
        <v>12086.338573702367</v>
      </c>
      <c r="BF49" s="100">
        <v>8</v>
      </c>
      <c r="BG49" s="100">
        <v>7881.5999999999995</v>
      </c>
      <c r="BH49" s="100">
        <v>13.742907864757525</v>
      </c>
      <c r="BI49" s="100">
        <v>13539.512828359113</v>
      </c>
      <c r="BJ49" s="100">
        <v>7.4320165960860685</v>
      </c>
      <c r="BK49" s="100">
        <v>7322.0227504639943</v>
      </c>
      <c r="BL49" s="100">
        <v>7.227595304289391</v>
      </c>
      <c r="BM49" s="100">
        <v>7120.6268937859077</v>
      </c>
      <c r="BN49" s="100">
        <v>7.9423137870378842</v>
      </c>
      <c r="BO49" s="100">
        <v>7824.7675429897226</v>
      </c>
      <c r="BP49" s="100">
        <v>8.6144815188691979</v>
      </c>
      <c r="BQ49" s="100">
        <v>8486.9871923899336</v>
      </c>
      <c r="BR49" s="100">
        <v>7.9890314282903887</v>
      </c>
      <c r="BS49" s="100">
        <v>7870.7937631516907</v>
      </c>
      <c r="BT49" s="100">
        <v>6.5433454918234002</v>
      </c>
      <c r="BU49" s="100">
        <v>6446.5039785444133</v>
      </c>
      <c r="BV49" s="100">
        <v>10.073126583496578</v>
      </c>
      <c r="BW49" s="100">
        <v>9924.0443100608281</v>
      </c>
      <c r="BX49" s="100">
        <v>13.66027343821297</v>
      </c>
      <c r="BY49" s="100">
        <v>13458.101391327416</v>
      </c>
      <c r="BZ49" s="100">
        <v>7</v>
      </c>
      <c r="CA49" s="100">
        <v>6896.4</v>
      </c>
      <c r="CB49" s="100">
        <v>13.385963300452209</v>
      </c>
      <c r="CC49" s="100">
        <v>13187.851043605515</v>
      </c>
      <c r="CD49" s="100">
        <v>8.0605762745931848</v>
      </c>
      <c r="CE49" s="100">
        <v>7941.2797457292054</v>
      </c>
      <c r="CF49" s="100">
        <v>7</v>
      </c>
      <c r="CG49" s="100">
        <v>6896.4</v>
      </c>
      <c r="CH49" s="100">
        <v>15.285142439418172</v>
      </c>
      <c r="CI49" s="100">
        <v>15058.922331314781</v>
      </c>
      <c r="CJ49" s="100">
        <v>13</v>
      </c>
      <c r="CK49" s="100">
        <v>12807.599999999999</v>
      </c>
      <c r="CL49" s="100">
        <v>9.732398459394286</v>
      </c>
      <c r="CM49" s="100">
        <v>9588.3589621952506</v>
      </c>
      <c r="CN49" s="100">
        <v>6.2546287113687216</v>
      </c>
      <c r="CO49" s="100">
        <v>6162.0602064404638</v>
      </c>
      <c r="CP49" s="100">
        <v>3.8934996702028197</v>
      </c>
      <c r="CQ49" s="100">
        <v>3835.8758750838178</v>
      </c>
      <c r="CR49" s="100">
        <v>5.3507904337390135</v>
      </c>
      <c r="CS49" s="100">
        <v>5271.5987353196761</v>
      </c>
      <c r="CT49" s="100">
        <v>2.5814140548236355</v>
      </c>
      <c r="CU49" s="100">
        <v>2543.2091268122454</v>
      </c>
    </row>
    <row r="50" spans="2:99">
      <c r="C50" s="99" t="s">
        <v>216</v>
      </c>
      <c r="D50" s="100">
        <v>64</v>
      </c>
      <c r="E50" s="100">
        <v>18048</v>
      </c>
      <c r="F50" s="100">
        <v>47</v>
      </c>
      <c r="G50" s="100">
        <v>13254</v>
      </c>
      <c r="H50" s="100">
        <v>53</v>
      </c>
      <c r="I50" s="100">
        <v>14946</v>
      </c>
      <c r="J50" s="100">
        <v>43</v>
      </c>
      <c r="K50" s="100">
        <v>12126</v>
      </c>
      <c r="L50" s="100">
        <v>31</v>
      </c>
      <c r="M50" s="100">
        <v>8742</v>
      </c>
      <c r="N50" s="100">
        <v>40</v>
      </c>
      <c r="O50" s="100">
        <v>11280</v>
      </c>
      <c r="P50" s="100">
        <v>51</v>
      </c>
      <c r="Q50" s="100">
        <v>14382</v>
      </c>
      <c r="R50" s="100">
        <v>52</v>
      </c>
      <c r="S50" s="100">
        <v>14664</v>
      </c>
      <c r="T50" s="100">
        <v>11</v>
      </c>
      <c r="U50" s="100">
        <v>3102</v>
      </c>
      <c r="V50" s="100">
        <v>8</v>
      </c>
      <c r="W50" s="100">
        <v>2256</v>
      </c>
      <c r="X50" s="100">
        <v>9</v>
      </c>
      <c r="Y50" s="100">
        <v>2538</v>
      </c>
      <c r="Z50" s="100">
        <v>8</v>
      </c>
      <c r="AA50" s="100">
        <v>2256</v>
      </c>
      <c r="AB50" s="100">
        <v>54</v>
      </c>
      <c r="AC50" s="100">
        <v>15228</v>
      </c>
      <c r="AD50" s="100">
        <v>39</v>
      </c>
      <c r="AE50" s="100">
        <v>10998</v>
      </c>
      <c r="AF50" s="100">
        <v>71</v>
      </c>
      <c r="AG50" s="100">
        <v>20022</v>
      </c>
      <c r="AH50" s="100">
        <v>46</v>
      </c>
      <c r="AI50" s="100">
        <v>12972</v>
      </c>
      <c r="AJ50" s="100">
        <v>8</v>
      </c>
      <c r="AK50" s="100">
        <v>2256</v>
      </c>
      <c r="AL50" s="100">
        <v>8</v>
      </c>
      <c r="AM50" s="100">
        <v>2256</v>
      </c>
      <c r="AN50" s="100">
        <v>11</v>
      </c>
      <c r="AO50" s="100">
        <v>3102</v>
      </c>
      <c r="AP50" s="100">
        <v>8</v>
      </c>
      <c r="AQ50" s="100">
        <v>2256</v>
      </c>
      <c r="AR50" s="100">
        <v>9</v>
      </c>
      <c r="AS50" s="100">
        <v>2538</v>
      </c>
      <c r="AT50" s="100">
        <v>15</v>
      </c>
      <c r="AU50" s="100">
        <v>4230</v>
      </c>
      <c r="AV50" s="100">
        <v>16</v>
      </c>
      <c r="AW50" s="100">
        <v>4512</v>
      </c>
      <c r="AX50" s="100">
        <v>15</v>
      </c>
      <c r="AY50" s="100">
        <v>4230</v>
      </c>
      <c r="AZ50" s="100">
        <v>7</v>
      </c>
      <c r="BA50" s="100">
        <v>1974</v>
      </c>
      <c r="BB50" s="100">
        <v>6</v>
      </c>
      <c r="BC50" s="100">
        <v>1692</v>
      </c>
      <c r="BD50" s="100">
        <v>9</v>
      </c>
      <c r="BE50" s="100">
        <v>2538</v>
      </c>
      <c r="BF50" s="100">
        <v>9</v>
      </c>
      <c r="BG50" s="100">
        <v>2538</v>
      </c>
      <c r="BH50" s="100">
        <v>19</v>
      </c>
      <c r="BI50" s="100">
        <v>5358</v>
      </c>
      <c r="BJ50" s="100">
        <v>13</v>
      </c>
      <c r="BK50" s="100">
        <v>3666</v>
      </c>
      <c r="BL50" s="100">
        <v>13</v>
      </c>
      <c r="BM50" s="100">
        <v>3666</v>
      </c>
      <c r="BN50" s="100">
        <v>14</v>
      </c>
      <c r="BO50" s="100">
        <v>3948</v>
      </c>
      <c r="BP50" s="100">
        <v>15</v>
      </c>
      <c r="BQ50" s="100">
        <v>4230</v>
      </c>
      <c r="BR50" s="100">
        <v>13</v>
      </c>
      <c r="BS50" s="100">
        <v>3666</v>
      </c>
      <c r="BT50" s="100">
        <v>10</v>
      </c>
      <c r="BU50" s="100">
        <v>2820</v>
      </c>
      <c r="BV50" s="100">
        <v>14</v>
      </c>
      <c r="BW50" s="100">
        <v>3948</v>
      </c>
      <c r="BX50" s="100">
        <v>12</v>
      </c>
      <c r="BY50" s="100">
        <v>3384</v>
      </c>
      <c r="BZ50" s="100">
        <v>8</v>
      </c>
      <c r="CA50" s="100">
        <v>2256</v>
      </c>
      <c r="CB50" s="100">
        <v>12</v>
      </c>
      <c r="CC50" s="100">
        <v>3384</v>
      </c>
      <c r="CD50" s="100">
        <v>7</v>
      </c>
      <c r="CE50" s="100">
        <v>1974</v>
      </c>
      <c r="CF50" s="100">
        <v>9</v>
      </c>
      <c r="CG50" s="100">
        <v>2538</v>
      </c>
      <c r="CH50" s="100">
        <v>14</v>
      </c>
      <c r="CI50" s="100">
        <v>3948</v>
      </c>
      <c r="CJ50" s="100">
        <v>13</v>
      </c>
      <c r="CK50" s="100">
        <v>3666</v>
      </c>
      <c r="CL50" s="100">
        <v>8</v>
      </c>
      <c r="CM50" s="100">
        <v>2256</v>
      </c>
      <c r="CN50" s="100">
        <v>7</v>
      </c>
      <c r="CO50" s="100">
        <v>1974</v>
      </c>
      <c r="CP50" s="100">
        <v>6</v>
      </c>
      <c r="CQ50" s="100">
        <v>1692</v>
      </c>
      <c r="CR50" s="100">
        <v>9</v>
      </c>
      <c r="CS50" s="100">
        <v>2538</v>
      </c>
      <c r="CT50" s="100">
        <v>5</v>
      </c>
      <c r="CU50" s="100">
        <v>1410</v>
      </c>
    </row>
    <row r="51" spans="2:99">
      <c r="C51" s="99" t="s">
        <v>217</v>
      </c>
      <c r="D51" s="100">
        <v>56</v>
      </c>
      <c r="E51" s="100">
        <v>47846.400000000001</v>
      </c>
      <c r="F51" s="100">
        <v>46</v>
      </c>
      <c r="G51" s="100">
        <v>39302.400000000001</v>
      </c>
      <c r="H51" s="100">
        <v>54</v>
      </c>
      <c r="I51" s="100">
        <v>46137.599999999999</v>
      </c>
      <c r="J51" s="100">
        <v>40</v>
      </c>
      <c r="K51" s="100">
        <v>34176</v>
      </c>
      <c r="L51" s="100">
        <v>27</v>
      </c>
      <c r="M51" s="100">
        <v>23068.799999999999</v>
      </c>
      <c r="N51" s="100">
        <v>35</v>
      </c>
      <c r="O51" s="100">
        <v>29904</v>
      </c>
      <c r="P51" s="100">
        <v>45</v>
      </c>
      <c r="Q51" s="100">
        <v>38448</v>
      </c>
      <c r="R51" s="100">
        <v>51</v>
      </c>
      <c r="S51" s="100">
        <v>43574.400000000001</v>
      </c>
      <c r="T51" s="100">
        <v>10</v>
      </c>
      <c r="U51" s="100">
        <v>8544</v>
      </c>
      <c r="V51" s="100">
        <v>8</v>
      </c>
      <c r="W51" s="100">
        <v>6835.2</v>
      </c>
      <c r="X51" s="100">
        <v>9</v>
      </c>
      <c r="Y51" s="100">
        <v>7689.5999999999995</v>
      </c>
      <c r="Z51" s="100">
        <v>8</v>
      </c>
      <c r="AA51" s="100">
        <v>6835.2</v>
      </c>
      <c r="AB51" s="100">
        <v>55</v>
      </c>
      <c r="AC51" s="100">
        <v>46992</v>
      </c>
      <c r="AD51" s="100">
        <v>37</v>
      </c>
      <c r="AE51" s="100">
        <v>31612.799999999999</v>
      </c>
      <c r="AF51" s="100">
        <v>60</v>
      </c>
      <c r="AG51" s="100">
        <v>51264</v>
      </c>
      <c r="AH51" s="100">
        <v>39</v>
      </c>
      <c r="AI51" s="100">
        <v>33321.599999999999</v>
      </c>
      <c r="AJ51" s="100">
        <v>8</v>
      </c>
      <c r="AK51" s="100">
        <v>6835.2</v>
      </c>
      <c r="AL51" s="100">
        <v>7</v>
      </c>
      <c r="AM51" s="100">
        <v>5980.8</v>
      </c>
      <c r="AN51" s="100">
        <v>12</v>
      </c>
      <c r="AO51" s="100">
        <v>10252.799999999999</v>
      </c>
      <c r="AP51" s="100">
        <v>8</v>
      </c>
      <c r="AQ51" s="100">
        <v>6835.2</v>
      </c>
      <c r="AR51" s="100">
        <v>8</v>
      </c>
      <c r="AS51" s="100">
        <v>6835.2</v>
      </c>
      <c r="AT51" s="100">
        <v>15</v>
      </c>
      <c r="AU51" s="100">
        <v>12816</v>
      </c>
      <c r="AV51" s="100">
        <v>14</v>
      </c>
      <c r="AW51" s="100">
        <v>11961.6</v>
      </c>
      <c r="AX51" s="100">
        <v>16</v>
      </c>
      <c r="AY51" s="100">
        <v>13670.4</v>
      </c>
      <c r="AZ51" s="100">
        <v>7</v>
      </c>
      <c r="BA51" s="100">
        <v>5980.8</v>
      </c>
      <c r="BB51" s="100">
        <v>6</v>
      </c>
      <c r="BC51" s="100">
        <v>5126.3999999999996</v>
      </c>
      <c r="BD51" s="100">
        <v>9</v>
      </c>
      <c r="BE51" s="100">
        <v>7689.5999999999995</v>
      </c>
      <c r="BF51" s="100">
        <v>8</v>
      </c>
      <c r="BG51" s="100">
        <v>6835.2</v>
      </c>
      <c r="BH51" s="100">
        <v>18</v>
      </c>
      <c r="BI51" s="100">
        <v>15379.199999999999</v>
      </c>
      <c r="BJ51" s="100">
        <v>12</v>
      </c>
      <c r="BK51" s="100">
        <v>10252.799999999999</v>
      </c>
      <c r="BL51" s="100">
        <v>12</v>
      </c>
      <c r="BM51" s="100">
        <v>10252.799999999999</v>
      </c>
      <c r="BN51" s="100">
        <v>14</v>
      </c>
      <c r="BO51" s="100">
        <v>11961.6</v>
      </c>
      <c r="BP51" s="100">
        <v>13</v>
      </c>
      <c r="BQ51" s="100">
        <v>11107.199999999999</v>
      </c>
      <c r="BR51" s="100">
        <v>11</v>
      </c>
      <c r="BS51" s="100">
        <v>9398.4</v>
      </c>
      <c r="BT51" s="100">
        <v>8</v>
      </c>
      <c r="BU51" s="100">
        <v>6835.2</v>
      </c>
      <c r="BV51" s="100">
        <v>15</v>
      </c>
      <c r="BW51" s="100">
        <v>12816</v>
      </c>
      <c r="BX51" s="100">
        <v>13</v>
      </c>
      <c r="BY51" s="100">
        <v>11107.199999999999</v>
      </c>
      <c r="BZ51" s="100">
        <v>7</v>
      </c>
      <c r="CA51" s="100">
        <v>5980.8</v>
      </c>
      <c r="CB51" s="100">
        <v>12</v>
      </c>
      <c r="CC51" s="100">
        <v>10252.799999999999</v>
      </c>
      <c r="CD51" s="100">
        <v>8</v>
      </c>
      <c r="CE51" s="100">
        <v>6835.2</v>
      </c>
      <c r="CF51" s="100">
        <v>8</v>
      </c>
      <c r="CG51" s="100">
        <v>6835.2</v>
      </c>
      <c r="CH51" s="100">
        <v>13</v>
      </c>
      <c r="CI51" s="100">
        <v>11107.199999999999</v>
      </c>
      <c r="CJ51" s="100">
        <v>12</v>
      </c>
      <c r="CK51" s="100">
        <v>10252.799999999999</v>
      </c>
      <c r="CL51" s="100">
        <v>7</v>
      </c>
      <c r="CM51" s="100">
        <v>5980.8</v>
      </c>
      <c r="CN51" s="100">
        <v>6</v>
      </c>
      <c r="CO51" s="100">
        <v>5126.3999999999996</v>
      </c>
      <c r="CP51" s="100">
        <v>7</v>
      </c>
      <c r="CQ51" s="100">
        <v>5980.8</v>
      </c>
      <c r="CR51" s="100">
        <v>8</v>
      </c>
      <c r="CS51" s="100">
        <v>6835.2</v>
      </c>
      <c r="CT51" s="100">
        <v>5</v>
      </c>
      <c r="CU51" s="100">
        <v>4272</v>
      </c>
    </row>
    <row r="52" spans="2:99">
      <c r="C52" s="99" t="s">
        <v>218</v>
      </c>
      <c r="D52" s="100">
        <v>52</v>
      </c>
      <c r="E52" s="100">
        <v>28080</v>
      </c>
      <c r="F52" s="100">
        <v>51</v>
      </c>
      <c r="G52" s="100">
        <v>27540</v>
      </c>
      <c r="H52" s="100">
        <v>56</v>
      </c>
      <c r="I52" s="100">
        <v>30240</v>
      </c>
      <c r="J52" s="100">
        <v>38</v>
      </c>
      <c r="K52" s="100">
        <v>20520</v>
      </c>
      <c r="L52" s="100">
        <v>30</v>
      </c>
      <c r="M52" s="100">
        <v>16200</v>
      </c>
      <c r="N52" s="100">
        <v>37</v>
      </c>
      <c r="O52" s="100">
        <v>19980</v>
      </c>
      <c r="P52" s="100">
        <v>50</v>
      </c>
      <c r="Q52" s="100">
        <v>27000</v>
      </c>
      <c r="R52" s="100">
        <v>51</v>
      </c>
      <c r="S52" s="100">
        <v>27540</v>
      </c>
      <c r="T52" s="100">
        <v>11</v>
      </c>
      <c r="U52" s="100">
        <v>5940</v>
      </c>
      <c r="V52" s="100">
        <v>8</v>
      </c>
      <c r="W52" s="100">
        <v>4320</v>
      </c>
      <c r="X52" s="100">
        <v>9</v>
      </c>
      <c r="Y52" s="100">
        <v>4860</v>
      </c>
      <c r="Z52" s="100">
        <v>7</v>
      </c>
      <c r="AA52" s="100">
        <v>3780</v>
      </c>
      <c r="AB52" s="100">
        <v>50</v>
      </c>
      <c r="AC52" s="100">
        <v>27000</v>
      </c>
      <c r="AD52" s="100">
        <v>39</v>
      </c>
      <c r="AE52" s="100">
        <v>21060</v>
      </c>
      <c r="AF52" s="100">
        <v>65</v>
      </c>
      <c r="AG52" s="100">
        <v>35100</v>
      </c>
      <c r="AH52" s="100">
        <v>48</v>
      </c>
      <c r="AI52" s="100">
        <v>25920</v>
      </c>
      <c r="AJ52" s="100">
        <v>8</v>
      </c>
      <c r="AK52" s="100">
        <v>4320</v>
      </c>
      <c r="AL52" s="100">
        <v>8</v>
      </c>
      <c r="AM52" s="100">
        <v>4320</v>
      </c>
      <c r="AN52" s="100">
        <v>12</v>
      </c>
      <c r="AO52" s="100">
        <v>6480</v>
      </c>
      <c r="AP52" s="100">
        <v>7</v>
      </c>
      <c r="AQ52" s="100">
        <v>3780</v>
      </c>
      <c r="AR52" s="100">
        <v>9</v>
      </c>
      <c r="AS52" s="100">
        <v>4860</v>
      </c>
      <c r="AT52" s="100">
        <v>15</v>
      </c>
      <c r="AU52" s="100">
        <v>8100</v>
      </c>
      <c r="AV52" s="100">
        <v>16</v>
      </c>
      <c r="AW52" s="100">
        <v>8640</v>
      </c>
      <c r="AX52" s="100">
        <v>16</v>
      </c>
      <c r="AY52" s="100">
        <v>8640</v>
      </c>
      <c r="AZ52" s="100">
        <v>7</v>
      </c>
      <c r="BA52" s="100">
        <v>3780</v>
      </c>
      <c r="BB52" s="100">
        <v>7</v>
      </c>
      <c r="BC52" s="100">
        <v>3780</v>
      </c>
      <c r="BD52" s="100">
        <v>9</v>
      </c>
      <c r="BE52" s="100">
        <v>4860</v>
      </c>
      <c r="BF52" s="100">
        <v>9</v>
      </c>
      <c r="BG52" s="100">
        <v>4860</v>
      </c>
      <c r="BH52" s="100">
        <v>21</v>
      </c>
      <c r="BI52" s="100">
        <v>11340</v>
      </c>
      <c r="BJ52" s="100">
        <v>12</v>
      </c>
      <c r="BK52" s="100">
        <v>6480</v>
      </c>
      <c r="BL52" s="100">
        <v>13</v>
      </c>
      <c r="BM52" s="100">
        <v>7020</v>
      </c>
      <c r="BN52" s="100">
        <v>15</v>
      </c>
      <c r="BO52" s="100">
        <v>8100</v>
      </c>
      <c r="BP52" s="100">
        <v>13</v>
      </c>
      <c r="BQ52" s="100">
        <v>7020</v>
      </c>
      <c r="BR52" s="100">
        <v>11</v>
      </c>
      <c r="BS52" s="100">
        <v>5940</v>
      </c>
      <c r="BT52" s="100">
        <v>8</v>
      </c>
      <c r="BU52" s="100">
        <v>4320</v>
      </c>
      <c r="BV52" s="100">
        <v>13</v>
      </c>
      <c r="BW52" s="100">
        <v>7020</v>
      </c>
      <c r="BX52" s="100">
        <v>13</v>
      </c>
      <c r="BY52" s="100">
        <v>7020</v>
      </c>
      <c r="BZ52" s="100">
        <v>7</v>
      </c>
      <c r="CA52" s="100">
        <v>3780</v>
      </c>
      <c r="CB52" s="100">
        <v>13</v>
      </c>
      <c r="CC52" s="100">
        <v>7020</v>
      </c>
      <c r="CD52" s="100">
        <v>8</v>
      </c>
      <c r="CE52" s="100">
        <v>4320</v>
      </c>
      <c r="CF52" s="100">
        <v>8</v>
      </c>
      <c r="CG52" s="100">
        <v>4320</v>
      </c>
      <c r="CH52" s="100">
        <v>14</v>
      </c>
      <c r="CI52" s="100">
        <v>7560</v>
      </c>
      <c r="CJ52" s="100">
        <v>14</v>
      </c>
      <c r="CK52" s="100">
        <v>7560</v>
      </c>
      <c r="CL52" s="100">
        <v>7</v>
      </c>
      <c r="CM52" s="100">
        <v>3780</v>
      </c>
      <c r="CN52" s="100">
        <v>7</v>
      </c>
      <c r="CO52" s="100">
        <v>3780</v>
      </c>
      <c r="CP52" s="100">
        <v>7</v>
      </c>
      <c r="CQ52" s="100">
        <v>3780</v>
      </c>
      <c r="CR52" s="100">
        <v>9</v>
      </c>
      <c r="CS52" s="100">
        <v>4860</v>
      </c>
      <c r="CT52" s="100">
        <v>5</v>
      </c>
      <c r="CU52" s="100">
        <v>2700</v>
      </c>
    </row>
    <row r="53" spans="2:99">
      <c r="C53" s="99" t="s">
        <v>219</v>
      </c>
      <c r="D53" s="100">
        <v>61</v>
      </c>
      <c r="E53" s="100">
        <v>24814.799999999999</v>
      </c>
      <c r="F53" s="100">
        <v>46</v>
      </c>
      <c r="G53" s="100">
        <v>18712.8</v>
      </c>
      <c r="H53" s="100">
        <v>61</v>
      </c>
      <c r="I53" s="100">
        <v>24814.799999999999</v>
      </c>
      <c r="J53" s="100">
        <v>39</v>
      </c>
      <c r="K53" s="100">
        <v>15865.2</v>
      </c>
      <c r="L53" s="100">
        <v>30</v>
      </c>
      <c r="M53" s="100">
        <v>12204</v>
      </c>
      <c r="N53" s="100">
        <v>36</v>
      </c>
      <c r="O53" s="100">
        <v>14644.800000000001</v>
      </c>
      <c r="P53" s="100">
        <v>56</v>
      </c>
      <c r="Q53" s="100">
        <v>22780.799999999999</v>
      </c>
      <c r="R53" s="100">
        <v>57</v>
      </c>
      <c r="S53" s="100">
        <v>23187.600000000002</v>
      </c>
      <c r="T53" s="100">
        <v>13</v>
      </c>
      <c r="U53" s="100">
        <v>5288.4000000000005</v>
      </c>
      <c r="V53" s="100">
        <v>8</v>
      </c>
      <c r="W53" s="100">
        <v>3254.4</v>
      </c>
      <c r="X53" s="100">
        <v>9</v>
      </c>
      <c r="Y53" s="100">
        <v>3661.2000000000003</v>
      </c>
      <c r="Z53" s="100">
        <v>8</v>
      </c>
      <c r="AA53" s="100">
        <v>3254.4</v>
      </c>
      <c r="AB53" s="100">
        <v>54</v>
      </c>
      <c r="AC53" s="100">
        <v>21967.200000000001</v>
      </c>
      <c r="AD53" s="100">
        <v>40</v>
      </c>
      <c r="AE53" s="100">
        <v>16272</v>
      </c>
      <c r="AF53" s="100">
        <v>67</v>
      </c>
      <c r="AG53" s="100">
        <v>27255.600000000002</v>
      </c>
      <c r="AH53" s="100">
        <v>43</v>
      </c>
      <c r="AI53" s="100">
        <v>17492.400000000001</v>
      </c>
      <c r="AJ53" s="100">
        <v>8</v>
      </c>
      <c r="AK53" s="100">
        <v>3254.4</v>
      </c>
      <c r="AL53" s="100">
        <v>8</v>
      </c>
      <c r="AM53" s="100">
        <v>3254.4</v>
      </c>
      <c r="AN53" s="100">
        <v>12</v>
      </c>
      <c r="AO53" s="100">
        <v>4881.6000000000004</v>
      </c>
      <c r="AP53" s="100">
        <v>8</v>
      </c>
      <c r="AQ53" s="100">
        <v>3254.4</v>
      </c>
      <c r="AR53" s="100">
        <v>9</v>
      </c>
      <c r="AS53" s="100">
        <v>3661.2000000000003</v>
      </c>
      <c r="AT53" s="100">
        <v>15</v>
      </c>
      <c r="AU53" s="100">
        <v>6102</v>
      </c>
      <c r="AV53" s="100">
        <v>14</v>
      </c>
      <c r="AW53" s="100">
        <v>5695.2</v>
      </c>
      <c r="AX53" s="100">
        <v>16</v>
      </c>
      <c r="AY53" s="100">
        <v>6508.8</v>
      </c>
      <c r="AZ53" s="100">
        <v>7</v>
      </c>
      <c r="BA53" s="100">
        <v>2847.6</v>
      </c>
      <c r="BB53" s="100">
        <v>6</v>
      </c>
      <c r="BC53" s="100">
        <v>2440.8000000000002</v>
      </c>
      <c r="BD53" s="100">
        <v>10</v>
      </c>
      <c r="BE53" s="100">
        <v>4068</v>
      </c>
      <c r="BF53" s="100">
        <v>10</v>
      </c>
      <c r="BG53" s="100">
        <v>4068</v>
      </c>
      <c r="BH53" s="100">
        <v>19</v>
      </c>
      <c r="BI53" s="100">
        <v>7729.2</v>
      </c>
      <c r="BJ53" s="100">
        <v>12</v>
      </c>
      <c r="BK53" s="100">
        <v>4881.6000000000004</v>
      </c>
      <c r="BL53" s="100">
        <v>12</v>
      </c>
      <c r="BM53" s="100">
        <v>4881.6000000000004</v>
      </c>
      <c r="BN53" s="100">
        <v>13</v>
      </c>
      <c r="BO53" s="100">
        <v>5288.4000000000005</v>
      </c>
      <c r="BP53" s="100">
        <v>15</v>
      </c>
      <c r="BQ53" s="100">
        <v>6102</v>
      </c>
      <c r="BR53" s="100">
        <v>11</v>
      </c>
      <c r="BS53" s="100">
        <v>4474.8</v>
      </c>
      <c r="BT53" s="100">
        <v>8</v>
      </c>
      <c r="BU53" s="100">
        <v>3254.4</v>
      </c>
      <c r="BV53" s="100">
        <v>15</v>
      </c>
      <c r="BW53" s="100">
        <v>6102</v>
      </c>
      <c r="BX53" s="100">
        <v>12</v>
      </c>
      <c r="BY53" s="100">
        <v>4881.6000000000004</v>
      </c>
      <c r="BZ53" s="100">
        <v>8</v>
      </c>
      <c r="CA53" s="100">
        <v>3254.4</v>
      </c>
      <c r="CB53" s="100">
        <v>11</v>
      </c>
      <c r="CC53" s="100">
        <v>4474.8</v>
      </c>
      <c r="CD53" s="100">
        <v>8</v>
      </c>
      <c r="CE53" s="100">
        <v>3254.4</v>
      </c>
      <c r="CF53" s="100">
        <v>8</v>
      </c>
      <c r="CG53" s="100">
        <v>3254.4</v>
      </c>
      <c r="CH53" s="100">
        <v>14</v>
      </c>
      <c r="CI53" s="100">
        <v>5695.2</v>
      </c>
      <c r="CJ53" s="100">
        <v>13</v>
      </c>
      <c r="CK53" s="100">
        <v>5288.4000000000005</v>
      </c>
      <c r="CL53" s="100">
        <v>8</v>
      </c>
      <c r="CM53" s="100">
        <v>3254.4</v>
      </c>
      <c r="CN53" s="100">
        <v>7</v>
      </c>
      <c r="CO53" s="100">
        <v>2847.6</v>
      </c>
      <c r="CP53" s="100">
        <v>6</v>
      </c>
      <c r="CQ53" s="100">
        <v>2440.8000000000002</v>
      </c>
      <c r="CR53" s="100">
        <v>8</v>
      </c>
      <c r="CS53" s="100">
        <v>3254.4</v>
      </c>
      <c r="CT53" s="100">
        <v>5</v>
      </c>
      <c r="CU53" s="100">
        <v>2034</v>
      </c>
    </row>
    <row r="54" spans="2:99">
      <c r="C54" s="99" t="s">
        <v>220</v>
      </c>
      <c r="D54" s="100">
        <v>55</v>
      </c>
      <c r="E54" s="100">
        <v>18414</v>
      </c>
      <c r="F54" s="100">
        <v>52</v>
      </c>
      <c r="G54" s="100">
        <v>17409.600000000002</v>
      </c>
      <c r="H54" s="100">
        <v>56</v>
      </c>
      <c r="I54" s="100">
        <v>18748.8</v>
      </c>
      <c r="J54" s="100">
        <v>42</v>
      </c>
      <c r="K54" s="100">
        <v>14061.6</v>
      </c>
      <c r="L54" s="100">
        <v>30</v>
      </c>
      <c r="M54" s="100">
        <v>10044</v>
      </c>
      <c r="N54" s="100">
        <v>38</v>
      </c>
      <c r="O54" s="100">
        <v>12722.4</v>
      </c>
      <c r="P54" s="100">
        <v>53</v>
      </c>
      <c r="Q54" s="100">
        <v>17744.400000000001</v>
      </c>
      <c r="R54" s="100">
        <v>52</v>
      </c>
      <c r="S54" s="100">
        <v>17409.600000000002</v>
      </c>
      <c r="T54" s="100">
        <v>12</v>
      </c>
      <c r="U54" s="100">
        <v>4017.6000000000004</v>
      </c>
      <c r="V54" s="100">
        <v>8</v>
      </c>
      <c r="W54" s="100">
        <v>2678.4</v>
      </c>
      <c r="X54" s="100">
        <v>9</v>
      </c>
      <c r="Y54" s="100">
        <v>3013.2000000000003</v>
      </c>
      <c r="Z54" s="100">
        <v>7</v>
      </c>
      <c r="AA54" s="100">
        <v>2343.6</v>
      </c>
      <c r="AB54" s="100">
        <v>57</v>
      </c>
      <c r="AC54" s="100">
        <v>19083.600000000002</v>
      </c>
      <c r="AD54" s="100">
        <v>42</v>
      </c>
      <c r="AE54" s="100">
        <v>14061.6</v>
      </c>
      <c r="AF54" s="100">
        <v>72</v>
      </c>
      <c r="AG54" s="100">
        <v>24105.600000000002</v>
      </c>
      <c r="AH54" s="100">
        <v>45</v>
      </c>
      <c r="AI54" s="100">
        <v>15066</v>
      </c>
      <c r="AJ54" s="100">
        <v>7</v>
      </c>
      <c r="AK54" s="100">
        <v>2343.6</v>
      </c>
      <c r="AL54" s="100">
        <v>8</v>
      </c>
      <c r="AM54" s="100">
        <v>2678.4</v>
      </c>
      <c r="AN54" s="100">
        <v>10</v>
      </c>
      <c r="AO54" s="100">
        <v>3348</v>
      </c>
      <c r="AP54" s="100">
        <v>7</v>
      </c>
      <c r="AQ54" s="100">
        <v>2343.6</v>
      </c>
      <c r="AR54" s="100">
        <v>9</v>
      </c>
      <c r="AS54" s="100">
        <v>3013.2000000000003</v>
      </c>
      <c r="AT54" s="100">
        <v>15</v>
      </c>
      <c r="AU54" s="100">
        <v>5022</v>
      </c>
      <c r="AV54" s="100">
        <v>14</v>
      </c>
      <c r="AW54" s="100">
        <v>4687.2</v>
      </c>
      <c r="AX54" s="100">
        <v>16</v>
      </c>
      <c r="AY54" s="100">
        <v>5356.8</v>
      </c>
      <c r="AZ54" s="100">
        <v>7</v>
      </c>
      <c r="BA54" s="100">
        <v>2343.6</v>
      </c>
      <c r="BB54" s="100">
        <v>7</v>
      </c>
      <c r="BC54" s="100">
        <v>2343.6</v>
      </c>
      <c r="BD54" s="100">
        <v>9</v>
      </c>
      <c r="BE54" s="100">
        <v>3013.2000000000003</v>
      </c>
      <c r="BF54" s="100">
        <v>8</v>
      </c>
      <c r="BG54" s="100">
        <v>2678.4</v>
      </c>
      <c r="BH54" s="100">
        <v>21</v>
      </c>
      <c r="BI54" s="100">
        <v>7030.8</v>
      </c>
      <c r="BJ54" s="100">
        <v>13</v>
      </c>
      <c r="BK54" s="100">
        <v>4352.4000000000005</v>
      </c>
      <c r="BL54" s="100">
        <v>12</v>
      </c>
      <c r="BM54" s="100">
        <v>4017.6000000000004</v>
      </c>
      <c r="BN54" s="100">
        <v>15</v>
      </c>
      <c r="BO54" s="100">
        <v>5022</v>
      </c>
      <c r="BP54" s="100">
        <v>13</v>
      </c>
      <c r="BQ54" s="100">
        <v>4352.4000000000005</v>
      </c>
      <c r="BR54" s="100">
        <v>13</v>
      </c>
      <c r="BS54" s="100">
        <v>4352.4000000000005</v>
      </c>
      <c r="BT54" s="100">
        <v>9</v>
      </c>
      <c r="BU54" s="100">
        <v>3013.2000000000003</v>
      </c>
      <c r="BV54" s="100">
        <v>14</v>
      </c>
      <c r="BW54" s="100">
        <v>4687.2</v>
      </c>
      <c r="BX54" s="100">
        <v>14</v>
      </c>
      <c r="BY54" s="100">
        <v>4687.2</v>
      </c>
      <c r="BZ54" s="100">
        <v>8</v>
      </c>
      <c r="CA54" s="100">
        <v>2678.4</v>
      </c>
      <c r="CB54" s="100">
        <v>12</v>
      </c>
      <c r="CC54" s="100">
        <v>4017.6000000000004</v>
      </c>
      <c r="CD54" s="100">
        <v>8</v>
      </c>
      <c r="CE54" s="100">
        <v>2678.4</v>
      </c>
      <c r="CF54" s="100">
        <v>9</v>
      </c>
      <c r="CG54" s="100">
        <v>3013.2000000000003</v>
      </c>
      <c r="CH54" s="100">
        <v>14</v>
      </c>
      <c r="CI54" s="100">
        <v>4687.2</v>
      </c>
      <c r="CJ54" s="100">
        <v>14</v>
      </c>
      <c r="CK54" s="100">
        <v>4687.2</v>
      </c>
      <c r="CL54" s="100">
        <v>8</v>
      </c>
      <c r="CM54" s="100">
        <v>2678.4</v>
      </c>
      <c r="CN54" s="100">
        <v>6</v>
      </c>
      <c r="CO54" s="100">
        <v>2008.8000000000002</v>
      </c>
      <c r="CP54" s="100">
        <v>6</v>
      </c>
      <c r="CQ54" s="100">
        <v>2008.8000000000002</v>
      </c>
      <c r="CR54" s="100">
        <v>9</v>
      </c>
      <c r="CS54" s="100">
        <v>3013.2000000000003</v>
      </c>
      <c r="CT54" s="100">
        <v>5</v>
      </c>
      <c r="CU54" s="100">
        <v>1674</v>
      </c>
    </row>
    <row r="55" spans="2:99">
      <c r="C55" s="99" t="s">
        <v>221</v>
      </c>
      <c r="D55" s="100">
        <v>55</v>
      </c>
      <c r="E55" s="100">
        <v>36498</v>
      </c>
      <c r="F55" s="100">
        <v>50</v>
      </c>
      <c r="G55" s="100">
        <v>33180</v>
      </c>
      <c r="H55" s="100">
        <v>51</v>
      </c>
      <c r="I55" s="100">
        <v>33843.599999999999</v>
      </c>
      <c r="J55" s="100">
        <v>36</v>
      </c>
      <c r="K55" s="100">
        <v>23889.600000000002</v>
      </c>
      <c r="L55" s="100">
        <v>29</v>
      </c>
      <c r="M55" s="100">
        <v>19244.400000000001</v>
      </c>
      <c r="N55" s="100">
        <v>36</v>
      </c>
      <c r="O55" s="100">
        <v>23889.600000000002</v>
      </c>
      <c r="P55" s="100">
        <v>47</v>
      </c>
      <c r="Q55" s="100">
        <v>31189.200000000001</v>
      </c>
      <c r="R55" s="100">
        <v>56</v>
      </c>
      <c r="S55" s="100">
        <v>37161.599999999999</v>
      </c>
      <c r="T55" s="100">
        <v>11</v>
      </c>
      <c r="U55" s="100">
        <v>7299.6</v>
      </c>
      <c r="V55" s="100">
        <v>7</v>
      </c>
      <c r="W55" s="100">
        <v>4645.2</v>
      </c>
      <c r="X55" s="100">
        <v>9</v>
      </c>
      <c r="Y55" s="100">
        <v>5972.4000000000005</v>
      </c>
      <c r="Z55" s="100">
        <v>7</v>
      </c>
      <c r="AA55" s="100">
        <v>4645.2</v>
      </c>
      <c r="AB55" s="100">
        <v>52</v>
      </c>
      <c r="AC55" s="100">
        <v>34507.200000000004</v>
      </c>
      <c r="AD55" s="100">
        <v>38</v>
      </c>
      <c r="AE55" s="100">
        <v>25216.799999999999</v>
      </c>
      <c r="AF55" s="100">
        <v>57</v>
      </c>
      <c r="AG55" s="100">
        <v>37825.200000000004</v>
      </c>
      <c r="AH55" s="100">
        <v>43</v>
      </c>
      <c r="AI55" s="100">
        <v>28534.799999999999</v>
      </c>
      <c r="AJ55" s="100">
        <v>8</v>
      </c>
      <c r="AK55" s="100">
        <v>5308.8</v>
      </c>
      <c r="AL55" s="100">
        <v>8</v>
      </c>
      <c r="AM55" s="100">
        <v>5308.8</v>
      </c>
      <c r="AN55" s="100">
        <v>10</v>
      </c>
      <c r="AO55" s="100">
        <v>6636</v>
      </c>
      <c r="AP55" s="100">
        <v>8</v>
      </c>
      <c r="AQ55" s="100">
        <v>5308.8</v>
      </c>
      <c r="AR55" s="100">
        <v>9</v>
      </c>
      <c r="AS55" s="100">
        <v>5972.4000000000005</v>
      </c>
      <c r="AT55" s="100">
        <v>15</v>
      </c>
      <c r="AU55" s="100">
        <v>9954</v>
      </c>
      <c r="AV55" s="100">
        <v>16</v>
      </c>
      <c r="AW55" s="100">
        <v>10617.6</v>
      </c>
      <c r="AX55" s="100">
        <v>14</v>
      </c>
      <c r="AY55" s="100">
        <v>9290.4</v>
      </c>
      <c r="AZ55" s="100">
        <v>7</v>
      </c>
      <c r="BA55" s="100">
        <v>4645.2</v>
      </c>
      <c r="BB55" s="100">
        <v>7</v>
      </c>
      <c r="BC55" s="100">
        <v>4645.2</v>
      </c>
      <c r="BD55" s="100">
        <v>10</v>
      </c>
      <c r="BE55" s="100">
        <v>6636</v>
      </c>
      <c r="BF55" s="100">
        <v>8</v>
      </c>
      <c r="BG55" s="100">
        <v>5308.8</v>
      </c>
      <c r="BH55" s="100">
        <v>20</v>
      </c>
      <c r="BI55" s="100">
        <v>13272</v>
      </c>
      <c r="BJ55" s="100">
        <v>12</v>
      </c>
      <c r="BK55" s="100">
        <v>7963.2000000000007</v>
      </c>
      <c r="BL55" s="100">
        <v>13</v>
      </c>
      <c r="BM55" s="100">
        <v>8626.8000000000011</v>
      </c>
      <c r="BN55" s="100">
        <v>15</v>
      </c>
      <c r="BO55" s="100">
        <v>9954</v>
      </c>
      <c r="BP55" s="100">
        <v>15</v>
      </c>
      <c r="BQ55" s="100">
        <v>9954</v>
      </c>
      <c r="BR55" s="100">
        <v>12</v>
      </c>
      <c r="BS55" s="100">
        <v>7963.2000000000007</v>
      </c>
      <c r="BT55" s="100">
        <v>9</v>
      </c>
      <c r="BU55" s="100">
        <v>5972.4000000000005</v>
      </c>
      <c r="BV55" s="100">
        <v>14</v>
      </c>
      <c r="BW55" s="100">
        <v>9290.4</v>
      </c>
      <c r="BX55" s="100">
        <v>13</v>
      </c>
      <c r="BY55" s="100">
        <v>8626.8000000000011</v>
      </c>
      <c r="BZ55" s="100">
        <v>8</v>
      </c>
      <c r="CA55" s="100">
        <v>5308.8</v>
      </c>
      <c r="CB55" s="100">
        <v>13</v>
      </c>
      <c r="CC55" s="100">
        <v>8626.8000000000011</v>
      </c>
      <c r="CD55" s="100">
        <v>8</v>
      </c>
      <c r="CE55" s="100">
        <v>5308.8</v>
      </c>
      <c r="CF55" s="100">
        <v>8</v>
      </c>
      <c r="CG55" s="100">
        <v>5308.8</v>
      </c>
      <c r="CH55" s="100">
        <v>14</v>
      </c>
      <c r="CI55" s="100">
        <v>9290.4</v>
      </c>
      <c r="CJ55" s="100">
        <v>14</v>
      </c>
      <c r="CK55" s="100">
        <v>9290.4</v>
      </c>
      <c r="CL55" s="100">
        <v>7</v>
      </c>
      <c r="CM55" s="100">
        <v>4645.2</v>
      </c>
      <c r="CN55" s="100">
        <v>7</v>
      </c>
      <c r="CO55" s="100">
        <v>4645.2</v>
      </c>
      <c r="CP55" s="100">
        <v>7</v>
      </c>
      <c r="CQ55" s="100">
        <v>4645.2</v>
      </c>
      <c r="CR55" s="100">
        <v>8</v>
      </c>
      <c r="CS55" s="100">
        <v>5308.8</v>
      </c>
      <c r="CT55" s="100">
        <v>5</v>
      </c>
      <c r="CU55" s="100">
        <v>3318</v>
      </c>
    </row>
    <row r="56" spans="2:99">
      <c r="C56" s="99" t="s">
        <v>222</v>
      </c>
      <c r="D56" s="100">
        <v>28.693148449959956</v>
      </c>
      <c r="E56" s="100">
        <v>33020.075236213917</v>
      </c>
      <c r="F56" s="100">
        <v>23.712069941892498</v>
      </c>
      <c r="G56" s="100">
        <v>27287.850089129886</v>
      </c>
      <c r="H56" s="100">
        <v>28.284470849751802</v>
      </c>
      <c r="I56" s="100">
        <v>32549.769053894372</v>
      </c>
      <c r="J56" s="100">
        <v>20.921813299786884</v>
      </c>
      <c r="K56" s="100">
        <v>24076.822745394744</v>
      </c>
      <c r="L56" s="100">
        <v>24</v>
      </c>
      <c r="M56" s="100">
        <v>27619.199999999997</v>
      </c>
      <c r="N56" s="100">
        <v>33</v>
      </c>
      <c r="O56" s="100">
        <v>37976.400000000001</v>
      </c>
      <c r="P56" s="100">
        <v>53.062547303609115</v>
      </c>
      <c r="Q56" s="100">
        <v>61064.379436993368</v>
      </c>
      <c r="R56" s="100">
        <v>43</v>
      </c>
      <c r="S56" s="100">
        <v>49484.4</v>
      </c>
      <c r="T56" s="100">
        <v>9.8364677866292265</v>
      </c>
      <c r="U56" s="100">
        <v>11319.807128852914</v>
      </c>
      <c r="V56" s="100">
        <v>5.135409811014358</v>
      </c>
      <c r="W56" s="100">
        <v>5909.8296105153231</v>
      </c>
      <c r="X56" s="100">
        <v>6.3767702782136313</v>
      </c>
      <c r="Y56" s="100">
        <v>7338.387236168247</v>
      </c>
      <c r="Z56" s="100">
        <v>4.7346312568312516</v>
      </c>
      <c r="AA56" s="100">
        <v>5448.6136503614043</v>
      </c>
      <c r="AB56" s="100">
        <v>44.109762586233039</v>
      </c>
      <c r="AC56" s="100">
        <v>50761.514784236977</v>
      </c>
      <c r="AD56" s="100">
        <v>32</v>
      </c>
      <c r="AE56" s="100">
        <v>36825.599999999999</v>
      </c>
      <c r="AF56" s="100">
        <v>59.177581534377872</v>
      </c>
      <c r="AG56" s="100">
        <v>68101.560829762049</v>
      </c>
      <c r="AH56" s="100">
        <v>43.813594717615551</v>
      </c>
      <c r="AI56" s="100">
        <v>50420.684801031974</v>
      </c>
      <c r="AJ56" s="100">
        <v>8.0865993658166389</v>
      </c>
      <c r="AK56" s="100">
        <v>9306.0585501817877</v>
      </c>
      <c r="AL56" s="100">
        <v>13.02787158675833</v>
      </c>
      <c r="AM56" s="100">
        <v>14992.474622041485</v>
      </c>
      <c r="AN56" s="100">
        <v>8.239407033833972</v>
      </c>
      <c r="AO56" s="100">
        <v>9481.9096145361345</v>
      </c>
      <c r="AP56" s="100">
        <v>10.878667231288905</v>
      </c>
      <c r="AQ56" s="100">
        <v>12519.17024976727</v>
      </c>
      <c r="AR56" s="100">
        <v>4.8101153884820107</v>
      </c>
      <c r="AS56" s="100">
        <v>5535.4807890650973</v>
      </c>
      <c r="AT56" s="100">
        <v>7.4416031505488629</v>
      </c>
      <c r="AU56" s="100">
        <v>8563.7969056516304</v>
      </c>
      <c r="AV56" s="100">
        <v>9.353783332994702</v>
      </c>
      <c r="AW56" s="100">
        <v>10764.333859610302</v>
      </c>
      <c r="AX56" s="100">
        <v>6.9296683375998382</v>
      </c>
      <c r="AY56" s="100">
        <v>7974.6623229098932</v>
      </c>
      <c r="AZ56" s="100">
        <v>8.3173210815750132</v>
      </c>
      <c r="BA56" s="100">
        <v>9571.5731006765254</v>
      </c>
      <c r="BB56" s="100">
        <v>8.6334874367567771</v>
      </c>
      <c r="BC56" s="100">
        <v>9935.4173422196982</v>
      </c>
      <c r="BD56" s="100">
        <v>12.119362475904742</v>
      </c>
      <c r="BE56" s="100">
        <v>13946.962337271176</v>
      </c>
      <c r="BF56" s="100">
        <v>9</v>
      </c>
      <c r="BG56" s="100">
        <v>10357.199999999999</v>
      </c>
      <c r="BH56" s="100">
        <v>14.592086321147042</v>
      </c>
      <c r="BI56" s="100">
        <v>16792.572938376015</v>
      </c>
      <c r="BJ56" s="100">
        <v>7.4320165960860685</v>
      </c>
      <c r="BK56" s="100">
        <v>8552.7646987758471</v>
      </c>
      <c r="BL56" s="100">
        <v>6.7163552505848285</v>
      </c>
      <c r="BM56" s="100">
        <v>7729.1816223730202</v>
      </c>
      <c r="BN56" s="100">
        <v>7.1183814019010834</v>
      </c>
      <c r="BO56" s="100">
        <v>8191.8333173077663</v>
      </c>
      <c r="BP56" s="100">
        <v>7.4576515976499715</v>
      </c>
      <c r="BQ56" s="100">
        <v>8582.2654585755863</v>
      </c>
      <c r="BR56" s="100">
        <v>7.9890314282903887</v>
      </c>
      <c r="BS56" s="100">
        <v>9193.7773676765792</v>
      </c>
      <c r="BT56" s="100">
        <v>6.5433454918234002</v>
      </c>
      <c r="BU56" s="100">
        <v>7530.0819919903688</v>
      </c>
      <c r="BV56" s="100">
        <v>10.073126583496578</v>
      </c>
      <c r="BW56" s="100">
        <v>11592.154072287862</v>
      </c>
      <c r="BX56" s="100">
        <v>12.826300782034266</v>
      </c>
      <c r="BY56" s="100">
        <v>14760.506939965033</v>
      </c>
      <c r="BZ56" s="100">
        <v>7</v>
      </c>
      <c r="CA56" s="100">
        <v>8055.5999999999995</v>
      </c>
      <c r="CB56" s="100">
        <v>12.385963300452209</v>
      </c>
      <c r="CC56" s="100">
        <v>14253.766566160402</v>
      </c>
      <c r="CD56" s="100">
        <v>8.156992299556201</v>
      </c>
      <c r="CE56" s="100">
        <v>9387.0667383292748</v>
      </c>
      <c r="CF56" s="100">
        <v>9.3062172578368099</v>
      </c>
      <c r="CG56" s="100">
        <v>10709.5948203186</v>
      </c>
      <c r="CH56" s="100">
        <v>15.236522387515656</v>
      </c>
      <c r="CI56" s="100">
        <v>17534.189963553017</v>
      </c>
      <c r="CJ56" s="100">
        <v>13</v>
      </c>
      <c r="CK56" s="100">
        <v>14960.4</v>
      </c>
      <c r="CL56" s="100">
        <v>9.5344100640349403</v>
      </c>
      <c r="CM56" s="100">
        <v>10972.199101691409</v>
      </c>
      <c r="CN56" s="100">
        <v>6.1046632138034642</v>
      </c>
      <c r="CO56" s="100">
        <v>7025.2464264450264</v>
      </c>
      <c r="CP56" s="100">
        <v>3.4265376597496218</v>
      </c>
      <c r="CQ56" s="100">
        <v>3943.2595388398645</v>
      </c>
      <c r="CR56" s="100">
        <v>5.4233261009290343</v>
      </c>
      <c r="CS56" s="100">
        <v>6241.1636769491324</v>
      </c>
      <c r="CT56" s="100">
        <v>2.5814140548236355</v>
      </c>
      <c r="CU56" s="100">
        <v>2970.6912942910394</v>
      </c>
    </row>
    <row r="57" spans="2:99">
      <c r="C57" s="99" t="s">
        <v>223</v>
      </c>
      <c r="D57" s="100">
        <v>47</v>
      </c>
      <c r="E57" s="100">
        <v>66326.400000000009</v>
      </c>
      <c r="F57" s="100">
        <v>40</v>
      </c>
      <c r="G57" s="100">
        <v>56448</v>
      </c>
      <c r="H57" s="100">
        <v>47</v>
      </c>
      <c r="I57" s="100">
        <v>66326.400000000009</v>
      </c>
      <c r="J57" s="100">
        <v>30</v>
      </c>
      <c r="K57" s="100">
        <v>42336</v>
      </c>
      <c r="L57" s="100">
        <v>24</v>
      </c>
      <c r="M57" s="100">
        <v>33868.800000000003</v>
      </c>
      <c r="N57" s="100">
        <v>32</v>
      </c>
      <c r="O57" s="100">
        <v>45158.400000000001</v>
      </c>
      <c r="P57" s="100">
        <v>44</v>
      </c>
      <c r="Q57" s="100">
        <v>62092.800000000003</v>
      </c>
      <c r="R57" s="100">
        <v>45</v>
      </c>
      <c r="S57" s="100">
        <v>63504</v>
      </c>
      <c r="T57" s="100">
        <v>10</v>
      </c>
      <c r="U57" s="100">
        <v>14112</v>
      </c>
      <c r="V57" s="100">
        <v>6</v>
      </c>
      <c r="W57" s="100">
        <v>8467.2000000000007</v>
      </c>
      <c r="X57" s="100">
        <v>8</v>
      </c>
      <c r="Y57" s="100">
        <v>11289.6</v>
      </c>
      <c r="Z57" s="100">
        <v>7</v>
      </c>
      <c r="AA57" s="100">
        <v>9878.4</v>
      </c>
      <c r="AB57" s="100">
        <v>42</v>
      </c>
      <c r="AC57" s="100">
        <v>59270.400000000001</v>
      </c>
      <c r="AD57" s="100">
        <v>34</v>
      </c>
      <c r="AE57" s="100">
        <v>47980.800000000003</v>
      </c>
      <c r="AF57" s="100">
        <v>52</v>
      </c>
      <c r="AG57" s="100">
        <v>73382.400000000009</v>
      </c>
      <c r="AH57" s="100">
        <v>40</v>
      </c>
      <c r="AI57" s="100">
        <v>56448</v>
      </c>
      <c r="AJ57" s="100">
        <v>7</v>
      </c>
      <c r="AK57" s="100">
        <v>9878.4</v>
      </c>
      <c r="AL57" s="100">
        <v>8</v>
      </c>
      <c r="AM57" s="100">
        <v>11289.6</v>
      </c>
      <c r="AN57" s="100">
        <v>10</v>
      </c>
      <c r="AO57" s="100">
        <v>14112</v>
      </c>
      <c r="AP57" s="100">
        <v>6</v>
      </c>
      <c r="AQ57" s="100">
        <v>8467.2000000000007</v>
      </c>
      <c r="AR57" s="100">
        <v>9</v>
      </c>
      <c r="AS57" s="100">
        <v>12700.800000000001</v>
      </c>
      <c r="AT57" s="100">
        <v>14</v>
      </c>
      <c r="AU57" s="100">
        <v>19756.8</v>
      </c>
      <c r="AV57" s="100">
        <v>13</v>
      </c>
      <c r="AW57" s="100">
        <v>18345.600000000002</v>
      </c>
      <c r="AX57" s="100">
        <v>14</v>
      </c>
      <c r="AY57" s="100">
        <v>19756.8</v>
      </c>
      <c r="AZ57" s="100">
        <v>6</v>
      </c>
      <c r="BA57" s="100">
        <v>8467.2000000000007</v>
      </c>
      <c r="BB57" s="100">
        <v>5</v>
      </c>
      <c r="BC57" s="100">
        <v>7056</v>
      </c>
      <c r="BD57" s="100">
        <v>8</v>
      </c>
      <c r="BE57" s="100">
        <v>11289.6</v>
      </c>
      <c r="BF57" s="100">
        <v>9</v>
      </c>
      <c r="BG57" s="100">
        <v>12700.800000000001</v>
      </c>
      <c r="BH57" s="100">
        <v>19</v>
      </c>
      <c r="BI57" s="100">
        <v>26812.799999999999</v>
      </c>
      <c r="BJ57" s="100">
        <v>12</v>
      </c>
      <c r="BK57" s="100">
        <v>16934.400000000001</v>
      </c>
      <c r="BL57" s="100">
        <v>11</v>
      </c>
      <c r="BM57" s="100">
        <v>15523.2</v>
      </c>
      <c r="BN57" s="100">
        <v>12</v>
      </c>
      <c r="BO57" s="100">
        <v>16934.400000000001</v>
      </c>
      <c r="BP57" s="100">
        <v>12</v>
      </c>
      <c r="BQ57" s="100">
        <v>16934.400000000001</v>
      </c>
      <c r="BR57" s="100">
        <v>11</v>
      </c>
      <c r="BS57" s="100">
        <v>15523.2</v>
      </c>
      <c r="BT57" s="100">
        <v>8</v>
      </c>
      <c r="BU57" s="100">
        <v>11289.6</v>
      </c>
      <c r="BV57" s="100">
        <v>14</v>
      </c>
      <c r="BW57" s="100">
        <v>19756.8</v>
      </c>
      <c r="BX57" s="100">
        <v>12</v>
      </c>
      <c r="BY57" s="100">
        <v>16934.400000000001</v>
      </c>
      <c r="BZ57" s="100">
        <v>6</v>
      </c>
      <c r="CA57" s="100">
        <v>8467.2000000000007</v>
      </c>
      <c r="CB57" s="100">
        <v>11</v>
      </c>
      <c r="CC57" s="100">
        <v>15523.2</v>
      </c>
      <c r="CD57" s="100">
        <v>7</v>
      </c>
      <c r="CE57" s="100">
        <v>9878.4</v>
      </c>
      <c r="CF57" s="100">
        <v>8</v>
      </c>
      <c r="CG57" s="100">
        <v>11289.6</v>
      </c>
      <c r="CH57" s="100">
        <v>13</v>
      </c>
      <c r="CI57" s="100">
        <v>18345.600000000002</v>
      </c>
      <c r="CJ57" s="100">
        <v>13</v>
      </c>
      <c r="CK57" s="100">
        <v>18345.600000000002</v>
      </c>
      <c r="CL57" s="100">
        <v>7</v>
      </c>
      <c r="CM57" s="100">
        <v>9878.4</v>
      </c>
      <c r="CN57" s="100">
        <v>6</v>
      </c>
      <c r="CO57" s="100">
        <v>8467.2000000000007</v>
      </c>
      <c r="CP57" s="100">
        <v>7</v>
      </c>
      <c r="CQ57" s="100">
        <v>9878.4</v>
      </c>
      <c r="CR57" s="100">
        <v>8</v>
      </c>
      <c r="CS57" s="100">
        <v>11289.6</v>
      </c>
      <c r="CT57" s="100">
        <v>5</v>
      </c>
      <c r="CU57" s="100">
        <v>7056</v>
      </c>
    </row>
    <row r="58" spans="2:99">
      <c r="C58" s="99" t="s">
        <v>224</v>
      </c>
      <c r="D58" s="100">
        <v>30.5246260105957</v>
      </c>
      <c r="E58" s="100">
        <v>35933.589739673262</v>
      </c>
      <c r="F58" s="100">
        <v>22.136723918078431</v>
      </c>
      <c r="G58" s="100">
        <v>26059.35139636193</v>
      </c>
      <c r="H58" s="100">
        <v>28.346270225641579</v>
      </c>
      <c r="I58" s="100">
        <v>33369.229309625269</v>
      </c>
      <c r="J58" s="100">
        <v>20.4888113077388</v>
      </c>
      <c r="K58" s="100">
        <v>24119.428671470116</v>
      </c>
      <c r="L58" s="100">
        <v>28</v>
      </c>
      <c r="M58" s="100">
        <v>32961.599999999999</v>
      </c>
      <c r="N58" s="100">
        <v>33</v>
      </c>
      <c r="O58" s="100">
        <v>38847.599999999999</v>
      </c>
      <c r="P58" s="100">
        <v>53.352729253866912</v>
      </c>
      <c r="Q58" s="100">
        <v>62806.83287765213</v>
      </c>
      <c r="R58" s="100">
        <v>48</v>
      </c>
      <c r="S58" s="100">
        <v>56505.600000000006</v>
      </c>
      <c r="T58" s="100">
        <v>8.8830217568194438</v>
      </c>
      <c r="U58" s="100">
        <v>10457.093212127849</v>
      </c>
      <c r="V58" s="100">
        <v>5.7511515517351937</v>
      </c>
      <c r="W58" s="100">
        <v>6770.2556067026699</v>
      </c>
      <c r="X58" s="100">
        <v>5.2692089370254509</v>
      </c>
      <c r="Y58" s="100">
        <v>6202.9127606663615</v>
      </c>
      <c r="Z58" s="100">
        <v>4.7260737775099155</v>
      </c>
      <c r="AA58" s="100">
        <v>5563.534050884673</v>
      </c>
      <c r="AB58" s="100">
        <v>44.158013133460564</v>
      </c>
      <c r="AC58" s="100">
        <v>51982.813060709777</v>
      </c>
      <c r="AD58" s="100">
        <v>36</v>
      </c>
      <c r="AE58" s="100">
        <v>42379.200000000004</v>
      </c>
      <c r="AF58" s="100">
        <v>57.864262919299534</v>
      </c>
      <c r="AG58" s="100">
        <v>68117.810308599408</v>
      </c>
      <c r="AH58" s="100">
        <v>42.861453230416465</v>
      </c>
      <c r="AI58" s="100">
        <v>50456.502742846264</v>
      </c>
      <c r="AJ58" s="100">
        <v>11.744605340170194</v>
      </c>
      <c r="AK58" s="100">
        <v>13825.749406448353</v>
      </c>
      <c r="AL58" s="100">
        <v>12.303230309640135</v>
      </c>
      <c r="AM58" s="100">
        <v>14483.362720508367</v>
      </c>
      <c r="AN58" s="100">
        <v>11.923952536274092</v>
      </c>
      <c r="AO58" s="100">
        <v>14036.876925701861</v>
      </c>
      <c r="AP58" s="100">
        <v>12.310753221184868</v>
      </c>
      <c r="AQ58" s="100">
        <v>14492.218691978827</v>
      </c>
      <c r="AR58" s="100">
        <v>4.4214301505012639</v>
      </c>
      <c r="AS58" s="100">
        <v>5204.9075731700877</v>
      </c>
      <c r="AT58" s="100">
        <v>6.4493893971423475</v>
      </c>
      <c r="AU58" s="100">
        <v>7592.2211983159714</v>
      </c>
      <c r="AV58" s="100">
        <v>8.7318906640007974</v>
      </c>
      <c r="AW58" s="100">
        <v>10279.181689661738</v>
      </c>
      <c r="AX58" s="100">
        <v>6.9296683375998382</v>
      </c>
      <c r="AY58" s="100">
        <v>8157.6055670225296</v>
      </c>
      <c r="AZ58" s="100">
        <v>8.3173210815750132</v>
      </c>
      <c r="BA58" s="100">
        <v>9791.1503772301057</v>
      </c>
      <c r="BB58" s="100">
        <v>8.6334874367567771</v>
      </c>
      <c r="BC58" s="100">
        <v>10163.341410550078</v>
      </c>
      <c r="BD58" s="100">
        <v>12.119362475904742</v>
      </c>
      <c r="BE58" s="100">
        <v>14266.913506635063</v>
      </c>
      <c r="BF58" s="100">
        <v>8</v>
      </c>
      <c r="BG58" s="100">
        <v>9417.6</v>
      </c>
      <c r="BH58" s="100">
        <v>13.871805827150212</v>
      </c>
      <c r="BI58" s="100">
        <v>16329.889819721229</v>
      </c>
      <c r="BJ58" s="100">
        <v>6.2762007030431421</v>
      </c>
      <c r="BK58" s="100">
        <v>7388.3434676223869</v>
      </c>
      <c r="BL58" s="100">
        <v>7.5202924260270265</v>
      </c>
      <c r="BM58" s="100">
        <v>8852.8882439190165</v>
      </c>
      <c r="BN58" s="100">
        <v>7.608144468494169</v>
      </c>
      <c r="BO58" s="100">
        <v>8956.3076683113359</v>
      </c>
      <c r="BP58" s="100">
        <v>8.6144815188691979</v>
      </c>
      <c r="BQ58" s="100">
        <v>10140.967644012821</v>
      </c>
      <c r="BR58" s="100">
        <v>8.7879345711194272</v>
      </c>
      <c r="BS58" s="100">
        <v>10345.15657712179</v>
      </c>
      <c r="BT58" s="100">
        <v>6.5433454918234002</v>
      </c>
      <c r="BU58" s="100">
        <v>7702.8263129745073</v>
      </c>
      <c r="BV58" s="100">
        <v>10.073126583496578</v>
      </c>
      <c r="BW58" s="100">
        <v>11858.084614092171</v>
      </c>
      <c r="BX58" s="100">
        <v>14.66027343821297</v>
      </c>
      <c r="BY58" s="100">
        <v>17258.073891464308</v>
      </c>
      <c r="BZ58" s="100">
        <v>7</v>
      </c>
      <c r="CA58" s="100">
        <v>8240.4</v>
      </c>
      <c r="CB58" s="100">
        <v>13.25340978376042</v>
      </c>
      <c r="CC58" s="100">
        <v>15601.913997442767</v>
      </c>
      <c r="CD58" s="100">
        <v>8.0605762745931848</v>
      </c>
      <c r="CE58" s="100">
        <v>9488.9103904510976</v>
      </c>
      <c r="CF58" s="100">
        <v>7</v>
      </c>
      <c r="CG58" s="100">
        <v>8240.4</v>
      </c>
      <c r="CH58" s="100">
        <v>14.139282283710628</v>
      </c>
      <c r="CI58" s="100">
        <v>16644.76310438415</v>
      </c>
      <c r="CJ58" s="100">
        <v>12</v>
      </c>
      <c r="CK58" s="100">
        <v>14126.400000000001</v>
      </c>
      <c r="CL58" s="100">
        <v>8.4849129651951021</v>
      </c>
      <c r="CM58" s="100">
        <v>9988.4395426276751</v>
      </c>
      <c r="CN58" s="100">
        <v>6.1046632138034642</v>
      </c>
      <c r="CO58" s="100">
        <v>7186.4095352894383</v>
      </c>
      <c r="CP58" s="100">
        <v>3.4334054314851121</v>
      </c>
      <c r="CQ58" s="100">
        <v>4041.8048739442743</v>
      </c>
      <c r="CR58" s="100">
        <v>4.8269352983540212</v>
      </c>
      <c r="CS58" s="100">
        <v>5682.268233222354</v>
      </c>
      <c r="CT58" s="100">
        <v>2.5814140548236355</v>
      </c>
      <c r="CU58" s="100">
        <v>3038.8406253383837</v>
      </c>
    </row>
    <row r="59" spans="2:99">
      <c r="C59" s="99" t="s">
        <v>225</v>
      </c>
      <c r="D59" s="100">
        <v>64</v>
      </c>
      <c r="E59" s="100">
        <v>19430.399999999998</v>
      </c>
      <c r="F59" s="100">
        <v>48</v>
      </c>
      <c r="G59" s="100">
        <v>14572.8</v>
      </c>
      <c r="H59" s="100">
        <v>63</v>
      </c>
      <c r="I59" s="100">
        <v>19126.8</v>
      </c>
      <c r="J59" s="100">
        <v>41</v>
      </c>
      <c r="K59" s="100">
        <v>12447.599999999999</v>
      </c>
      <c r="L59" s="100">
        <v>33</v>
      </c>
      <c r="M59" s="100">
        <v>10018.799999999999</v>
      </c>
      <c r="N59" s="100">
        <v>37</v>
      </c>
      <c r="O59" s="100">
        <v>11233.199999999999</v>
      </c>
      <c r="P59" s="100">
        <v>56</v>
      </c>
      <c r="Q59" s="100">
        <v>17001.599999999999</v>
      </c>
      <c r="R59" s="100">
        <v>58</v>
      </c>
      <c r="S59" s="100">
        <v>17608.8</v>
      </c>
      <c r="T59" s="100">
        <v>11</v>
      </c>
      <c r="U59" s="100">
        <v>3339.5999999999995</v>
      </c>
      <c r="V59" s="100">
        <v>7</v>
      </c>
      <c r="W59" s="100">
        <v>2125.1999999999998</v>
      </c>
      <c r="X59" s="100">
        <v>9</v>
      </c>
      <c r="Y59" s="100">
        <v>2732.3999999999996</v>
      </c>
      <c r="Z59" s="100">
        <v>7</v>
      </c>
      <c r="AA59" s="100">
        <v>2125.1999999999998</v>
      </c>
      <c r="AB59" s="100">
        <v>60</v>
      </c>
      <c r="AC59" s="100">
        <v>18215.999999999996</v>
      </c>
      <c r="AD59" s="100">
        <v>43</v>
      </c>
      <c r="AE59" s="100">
        <v>13054.8</v>
      </c>
      <c r="AF59" s="100">
        <v>72</v>
      </c>
      <c r="AG59" s="100">
        <v>21859.199999999997</v>
      </c>
      <c r="AH59" s="100">
        <v>44</v>
      </c>
      <c r="AI59" s="100">
        <v>13358.399999999998</v>
      </c>
      <c r="AJ59" s="100">
        <v>9</v>
      </c>
      <c r="AK59" s="100">
        <v>2732.3999999999996</v>
      </c>
      <c r="AL59" s="100">
        <v>9</v>
      </c>
      <c r="AM59" s="100">
        <v>2732.3999999999996</v>
      </c>
      <c r="AN59" s="100">
        <v>11</v>
      </c>
      <c r="AO59" s="100">
        <v>3339.5999999999995</v>
      </c>
      <c r="AP59" s="100">
        <v>8</v>
      </c>
      <c r="AQ59" s="100">
        <v>2428.7999999999997</v>
      </c>
      <c r="AR59" s="100">
        <v>10</v>
      </c>
      <c r="AS59" s="100">
        <v>3035.9999999999995</v>
      </c>
      <c r="AT59" s="100">
        <v>14</v>
      </c>
      <c r="AU59" s="100">
        <v>4250.3999999999996</v>
      </c>
      <c r="AV59" s="100">
        <v>15</v>
      </c>
      <c r="AW59" s="100">
        <v>4553.9999999999991</v>
      </c>
      <c r="AX59" s="100">
        <v>15</v>
      </c>
      <c r="AY59" s="100">
        <v>4553.9999999999991</v>
      </c>
      <c r="AZ59" s="100">
        <v>7</v>
      </c>
      <c r="BA59" s="100">
        <v>2125.1999999999998</v>
      </c>
      <c r="BB59" s="100">
        <v>6</v>
      </c>
      <c r="BC59" s="100">
        <v>1821.6</v>
      </c>
      <c r="BD59" s="100">
        <v>10</v>
      </c>
      <c r="BE59" s="100">
        <v>3035.9999999999995</v>
      </c>
      <c r="BF59" s="100">
        <v>10</v>
      </c>
      <c r="BG59" s="100">
        <v>3035.9999999999995</v>
      </c>
      <c r="BH59" s="100">
        <v>22</v>
      </c>
      <c r="BI59" s="100">
        <v>6679.1999999999989</v>
      </c>
      <c r="BJ59" s="100">
        <v>14</v>
      </c>
      <c r="BK59" s="100">
        <v>4250.3999999999996</v>
      </c>
      <c r="BL59" s="100">
        <v>13</v>
      </c>
      <c r="BM59" s="100">
        <v>3946.7999999999997</v>
      </c>
      <c r="BN59" s="100">
        <v>16</v>
      </c>
      <c r="BO59" s="100">
        <v>4857.5999999999995</v>
      </c>
      <c r="BP59" s="100">
        <v>15</v>
      </c>
      <c r="BQ59" s="100">
        <v>4553.9999999999991</v>
      </c>
      <c r="BR59" s="100">
        <v>12</v>
      </c>
      <c r="BS59" s="100">
        <v>3643.2</v>
      </c>
      <c r="BT59" s="100">
        <v>8</v>
      </c>
      <c r="BU59" s="100">
        <v>2428.7999999999997</v>
      </c>
      <c r="BV59" s="100">
        <v>16</v>
      </c>
      <c r="BW59" s="100">
        <v>4857.5999999999995</v>
      </c>
      <c r="BX59" s="100">
        <v>15</v>
      </c>
      <c r="BY59" s="100">
        <v>4553.9999999999991</v>
      </c>
      <c r="BZ59" s="100">
        <v>8</v>
      </c>
      <c r="CA59" s="100">
        <v>2428.7999999999997</v>
      </c>
      <c r="CB59" s="100">
        <v>13</v>
      </c>
      <c r="CC59" s="100">
        <v>3946.7999999999997</v>
      </c>
      <c r="CD59" s="100">
        <v>7</v>
      </c>
      <c r="CE59" s="100">
        <v>2125.1999999999998</v>
      </c>
      <c r="CF59" s="100">
        <v>7</v>
      </c>
      <c r="CG59" s="100">
        <v>2125.1999999999998</v>
      </c>
      <c r="CH59" s="100">
        <v>13</v>
      </c>
      <c r="CI59" s="100">
        <v>3946.7999999999997</v>
      </c>
      <c r="CJ59" s="100">
        <v>15</v>
      </c>
      <c r="CK59" s="100">
        <v>4553.9999999999991</v>
      </c>
      <c r="CL59" s="100">
        <v>9</v>
      </c>
      <c r="CM59" s="100">
        <v>2732.3999999999996</v>
      </c>
      <c r="CN59" s="100">
        <v>6</v>
      </c>
      <c r="CO59" s="100">
        <v>1821.6</v>
      </c>
      <c r="CP59" s="100">
        <v>6</v>
      </c>
      <c r="CQ59" s="100">
        <v>1821.6</v>
      </c>
      <c r="CR59" s="100">
        <v>9</v>
      </c>
      <c r="CS59" s="100">
        <v>2732.3999999999996</v>
      </c>
      <c r="CT59" s="100">
        <v>5</v>
      </c>
      <c r="CU59" s="100">
        <v>1517.9999999999998</v>
      </c>
    </row>
    <row r="60" spans="2:99">
      <c r="C60" s="99" t="s">
        <v>226</v>
      </c>
      <c r="D60" s="100">
        <v>55</v>
      </c>
      <c r="E60" s="100">
        <v>35838</v>
      </c>
      <c r="F60" s="100">
        <v>50</v>
      </c>
      <c r="G60" s="100">
        <v>32580</v>
      </c>
      <c r="H60" s="100">
        <v>50</v>
      </c>
      <c r="I60" s="100">
        <v>32580</v>
      </c>
      <c r="J60" s="100">
        <v>38</v>
      </c>
      <c r="K60" s="100">
        <v>24760.799999999999</v>
      </c>
      <c r="L60" s="100">
        <v>29</v>
      </c>
      <c r="M60" s="100">
        <v>18896.400000000001</v>
      </c>
      <c r="N60" s="100">
        <v>36</v>
      </c>
      <c r="O60" s="100">
        <v>23457.600000000002</v>
      </c>
      <c r="P60" s="100">
        <v>54</v>
      </c>
      <c r="Q60" s="100">
        <v>35186.400000000001</v>
      </c>
      <c r="R60" s="100">
        <v>51</v>
      </c>
      <c r="S60" s="100">
        <v>33231.599999999999</v>
      </c>
      <c r="T60" s="100">
        <v>12</v>
      </c>
      <c r="U60" s="100">
        <v>7819.2000000000007</v>
      </c>
      <c r="V60" s="100">
        <v>7</v>
      </c>
      <c r="W60" s="100">
        <v>4561.2</v>
      </c>
      <c r="X60" s="100">
        <v>8</v>
      </c>
      <c r="Y60" s="100">
        <v>5212.8</v>
      </c>
      <c r="Z60" s="100">
        <v>7</v>
      </c>
      <c r="AA60" s="100">
        <v>4561.2</v>
      </c>
      <c r="AB60" s="100">
        <v>54</v>
      </c>
      <c r="AC60" s="100">
        <v>35186.400000000001</v>
      </c>
      <c r="AD60" s="100">
        <v>41</v>
      </c>
      <c r="AE60" s="100">
        <v>26715.600000000002</v>
      </c>
      <c r="AF60" s="100">
        <v>68</v>
      </c>
      <c r="AG60" s="100">
        <v>44308.800000000003</v>
      </c>
      <c r="AH60" s="100">
        <v>42</v>
      </c>
      <c r="AI60" s="100">
        <v>27367.200000000001</v>
      </c>
      <c r="AJ60" s="100">
        <v>8</v>
      </c>
      <c r="AK60" s="100">
        <v>5212.8</v>
      </c>
      <c r="AL60" s="100">
        <v>7</v>
      </c>
      <c r="AM60" s="100">
        <v>4561.2</v>
      </c>
      <c r="AN60" s="100">
        <v>10</v>
      </c>
      <c r="AO60" s="100">
        <v>6516</v>
      </c>
      <c r="AP60" s="100">
        <v>7</v>
      </c>
      <c r="AQ60" s="100">
        <v>4561.2</v>
      </c>
      <c r="AR60" s="100">
        <v>9</v>
      </c>
      <c r="AS60" s="100">
        <v>5864.4000000000005</v>
      </c>
      <c r="AT60" s="100">
        <v>17</v>
      </c>
      <c r="AU60" s="100">
        <v>11077.2</v>
      </c>
      <c r="AV60" s="100">
        <v>16</v>
      </c>
      <c r="AW60" s="100">
        <v>10425.6</v>
      </c>
      <c r="AX60" s="100">
        <v>14</v>
      </c>
      <c r="AY60" s="100">
        <v>9122.4</v>
      </c>
      <c r="AZ60" s="100">
        <v>6</v>
      </c>
      <c r="BA60" s="100">
        <v>3909.6000000000004</v>
      </c>
      <c r="BB60" s="100">
        <v>6</v>
      </c>
      <c r="BC60" s="100">
        <v>3909.6000000000004</v>
      </c>
      <c r="BD60" s="100">
        <v>9</v>
      </c>
      <c r="BE60" s="100">
        <v>5864.4000000000005</v>
      </c>
      <c r="BF60" s="100">
        <v>9</v>
      </c>
      <c r="BG60" s="100">
        <v>5864.4000000000005</v>
      </c>
      <c r="BH60" s="100">
        <v>18</v>
      </c>
      <c r="BI60" s="100">
        <v>11728.800000000001</v>
      </c>
      <c r="BJ60" s="100">
        <v>11</v>
      </c>
      <c r="BK60" s="100">
        <v>7167.6</v>
      </c>
      <c r="BL60" s="100">
        <v>12</v>
      </c>
      <c r="BM60" s="100">
        <v>7819.2000000000007</v>
      </c>
      <c r="BN60" s="100">
        <v>14</v>
      </c>
      <c r="BO60" s="100">
        <v>9122.4</v>
      </c>
      <c r="BP60" s="100">
        <v>15</v>
      </c>
      <c r="BQ60" s="100">
        <v>9774</v>
      </c>
      <c r="BR60" s="100">
        <v>11</v>
      </c>
      <c r="BS60" s="100">
        <v>7167.6</v>
      </c>
      <c r="BT60" s="100">
        <v>8</v>
      </c>
      <c r="BU60" s="100">
        <v>5212.8</v>
      </c>
      <c r="BV60" s="100">
        <v>14</v>
      </c>
      <c r="BW60" s="100">
        <v>9122.4</v>
      </c>
      <c r="BX60" s="100">
        <v>12</v>
      </c>
      <c r="BY60" s="100">
        <v>7819.2000000000007</v>
      </c>
      <c r="BZ60" s="100">
        <v>7</v>
      </c>
      <c r="CA60" s="100">
        <v>4561.2</v>
      </c>
      <c r="CB60" s="100">
        <v>12</v>
      </c>
      <c r="CC60" s="100">
        <v>7819.2000000000007</v>
      </c>
      <c r="CD60" s="100">
        <v>7</v>
      </c>
      <c r="CE60" s="100">
        <v>4561.2</v>
      </c>
      <c r="CF60" s="100">
        <v>7</v>
      </c>
      <c r="CG60" s="100">
        <v>4561.2</v>
      </c>
      <c r="CH60" s="100">
        <v>14</v>
      </c>
      <c r="CI60" s="100">
        <v>9122.4</v>
      </c>
      <c r="CJ60" s="100">
        <v>14</v>
      </c>
      <c r="CK60" s="100">
        <v>9122.4</v>
      </c>
      <c r="CL60" s="100">
        <v>8</v>
      </c>
      <c r="CM60" s="100">
        <v>5212.8</v>
      </c>
      <c r="CN60" s="100">
        <v>7</v>
      </c>
      <c r="CO60" s="100">
        <v>4561.2</v>
      </c>
      <c r="CP60" s="100">
        <v>6</v>
      </c>
      <c r="CQ60" s="100">
        <v>3909.6000000000004</v>
      </c>
      <c r="CR60" s="100">
        <v>9</v>
      </c>
      <c r="CS60" s="100">
        <v>5864.4000000000005</v>
      </c>
      <c r="CT60" s="100">
        <v>5</v>
      </c>
      <c r="CU60" s="100">
        <v>3258</v>
      </c>
    </row>
    <row r="61" spans="2:99">
      <c r="C61" s="99" t="s">
        <v>227</v>
      </c>
      <c r="D61" s="100">
        <v>56</v>
      </c>
      <c r="E61" s="100">
        <v>53289.599999999991</v>
      </c>
      <c r="F61" s="100">
        <v>43</v>
      </c>
      <c r="G61" s="100">
        <v>40918.799999999996</v>
      </c>
      <c r="H61" s="100">
        <v>56</v>
      </c>
      <c r="I61" s="100">
        <v>53289.599999999991</v>
      </c>
      <c r="J61" s="100">
        <v>39</v>
      </c>
      <c r="K61" s="100">
        <v>37112.399999999994</v>
      </c>
      <c r="L61" s="100">
        <v>28</v>
      </c>
      <c r="M61" s="100">
        <v>26644.799999999996</v>
      </c>
      <c r="N61" s="100">
        <v>33</v>
      </c>
      <c r="O61" s="100">
        <v>31402.799999999996</v>
      </c>
      <c r="P61" s="100">
        <v>45</v>
      </c>
      <c r="Q61" s="100">
        <v>42821.999999999993</v>
      </c>
      <c r="R61" s="100">
        <v>50</v>
      </c>
      <c r="S61" s="100">
        <v>47579.999999999993</v>
      </c>
      <c r="T61" s="100">
        <v>12</v>
      </c>
      <c r="U61" s="100">
        <v>11419.199999999999</v>
      </c>
      <c r="V61" s="100">
        <v>8</v>
      </c>
      <c r="W61" s="100">
        <v>7612.7999999999993</v>
      </c>
      <c r="X61" s="100">
        <v>9</v>
      </c>
      <c r="Y61" s="100">
        <v>8564.4</v>
      </c>
      <c r="Z61" s="100">
        <v>6</v>
      </c>
      <c r="AA61" s="100">
        <v>5709.5999999999995</v>
      </c>
      <c r="AB61" s="100">
        <v>53</v>
      </c>
      <c r="AC61" s="100">
        <v>50434.799999999996</v>
      </c>
      <c r="AD61" s="100">
        <v>35</v>
      </c>
      <c r="AE61" s="100">
        <v>33306</v>
      </c>
      <c r="AF61" s="100">
        <v>56</v>
      </c>
      <c r="AG61" s="100">
        <v>53289.599999999991</v>
      </c>
      <c r="AH61" s="100">
        <v>42</v>
      </c>
      <c r="AI61" s="100">
        <v>39967.199999999997</v>
      </c>
      <c r="AJ61" s="100">
        <v>8</v>
      </c>
      <c r="AK61" s="100">
        <v>7612.7999999999993</v>
      </c>
      <c r="AL61" s="100">
        <v>7</v>
      </c>
      <c r="AM61" s="100">
        <v>6661.1999999999989</v>
      </c>
      <c r="AN61" s="100">
        <v>11</v>
      </c>
      <c r="AO61" s="100">
        <v>10467.599999999999</v>
      </c>
      <c r="AP61" s="100">
        <v>6</v>
      </c>
      <c r="AQ61" s="100">
        <v>5709.5999999999995</v>
      </c>
      <c r="AR61" s="100">
        <v>9</v>
      </c>
      <c r="AS61" s="100">
        <v>8564.4</v>
      </c>
      <c r="AT61" s="100">
        <v>15</v>
      </c>
      <c r="AU61" s="100">
        <v>14273.999999999998</v>
      </c>
      <c r="AV61" s="100">
        <v>14</v>
      </c>
      <c r="AW61" s="100">
        <v>13322.399999999998</v>
      </c>
      <c r="AX61" s="100">
        <v>15</v>
      </c>
      <c r="AY61" s="100">
        <v>14273.999999999998</v>
      </c>
      <c r="AZ61" s="100">
        <v>6</v>
      </c>
      <c r="BA61" s="100">
        <v>5709.5999999999995</v>
      </c>
      <c r="BB61" s="100">
        <v>6</v>
      </c>
      <c r="BC61" s="100">
        <v>5709.5999999999995</v>
      </c>
      <c r="BD61" s="100">
        <v>8</v>
      </c>
      <c r="BE61" s="100">
        <v>7612.7999999999993</v>
      </c>
      <c r="BF61" s="100">
        <v>9</v>
      </c>
      <c r="BG61" s="100">
        <v>8564.4</v>
      </c>
      <c r="BH61" s="100">
        <v>20</v>
      </c>
      <c r="BI61" s="100">
        <v>19032</v>
      </c>
      <c r="BJ61" s="100">
        <v>11</v>
      </c>
      <c r="BK61" s="100">
        <v>10467.599999999999</v>
      </c>
      <c r="BL61" s="100">
        <v>11</v>
      </c>
      <c r="BM61" s="100">
        <v>10467.599999999999</v>
      </c>
      <c r="BN61" s="100">
        <v>14</v>
      </c>
      <c r="BO61" s="100">
        <v>13322.399999999998</v>
      </c>
      <c r="BP61" s="100">
        <v>13</v>
      </c>
      <c r="BQ61" s="100">
        <v>12370.8</v>
      </c>
      <c r="BR61" s="100">
        <v>10</v>
      </c>
      <c r="BS61" s="100">
        <v>9516</v>
      </c>
      <c r="BT61" s="100">
        <v>8</v>
      </c>
      <c r="BU61" s="100">
        <v>7612.7999999999993</v>
      </c>
      <c r="BV61" s="100">
        <v>12</v>
      </c>
      <c r="BW61" s="100">
        <v>11419.199999999999</v>
      </c>
      <c r="BX61" s="100">
        <v>13</v>
      </c>
      <c r="BY61" s="100">
        <v>12370.8</v>
      </c>
      <c r="BZ61" s="100">
        <v>7</v>
      </c>
      <c r="CA61" s="100">
        <v>6661.1999999999989</v>
      </c>
      <c r="CB61" s="100">
        <v>11</v>
      </c>
      <c r="CC61" s="100">
        <v>10467.599999999999</v>
      </c>
      <c r="CD61" s="100">
        <v>7</v>
      </c>
      <c r="CE61" s="100">
        <v>6661.1999999999989</v>
      </c>
      <c r="CF61" s="100">
        <v>7</v>
      </c>
      <c r="CG61" s="100">
        <v>6661.1999999999989</v>
      </c>
      <c r="CH61" s="100">
        <v>14</v>
      </c>
      <c r="CI61" s="100">
        <v>13322.399999999998</v>
      </c>
      <c r="CJ61" s="100">
        <v>12</v>
      </c>
      <c r="CK61" s="100">
        <v>11419.199999999999</v>
      </c>
      <c r="CL61" s="100">
        <v>7</v>
      </c>
      <c r="CM61" s="100">
        <v>6661.1999999999989</v>
      </c>
      <c r="CN61" s="100">
        <v>6</v>
      </c>
      <c r="CO61" s="100">
        <v>5709.5999999999995</v>
      </c>
      <c r="CP61" s="100">
        <v>6</v>
      </c>
      <c r="CQ61" s="100">
        <v>5709.5999999999995</v>
      </c>
      <c r="CR61" s="100">
        <v>9</v>
      </c>
      <c r="CS61" s="100">
        <v>8564.4</v>
      </c>
      <c r="CT61" s="100">
        <v>4</v>
      </c>
      <c r="CU61" s="100">
        <v>3806.3999999999996</v>
      </c>
    </row>
    <row r="62" spans="2:99">
      <c r="C62" s="99" t="s">
        <v>228</v>
      </c>
      <c r="D62" s="100">
        <v>41</v>
      </c>
      <c r="E62" s="100">
        <v>69913.2</v>
      </c>
      <c r="F62" s="100">
        <v>39</v>
      </c>
      <c r="G62" s="100">
        <v>66502.8</v>
      </c>
      <c r="H62" s="100">
        <v>49</v>
      </c>
      <c r="I62" s="100">
        <v>83554.8</v>
      </c>
      <c r="J62" s="100">
        <v>29</v>
      </c>
      <c r="K62" s="100">
        <v>49450.8</v>
      </c>
      <c r="L62" s="100">
        <v>26</v>
      </c>
      <c r="M62" s="100">
        <v>44335.200000000004</v>
      </c>
      <c r="N62" s="100">
        <v>30</v>
      </c>
      <c r="O62" s="100">
        <v>51156</v>
      </c>
      <c r="P62" s="100">
        <v>38</v>
      </c>
      <c r="Q62" s="100">
        <v>64797.599999999999</v>
      </c>
      <c r="R62" s="100">
        <v>43</v>
      </c>
      <c r="S62" s="100">
        <v>73323.600000000006</v>
      </c>
      <c r="T62" s="100">
        <v>9</v>
      </c>
      <c r="U62" s="100">
        <v>15346.800000000001</v>
      </c>
      <c r="V62" s="100">
        <v>7</v>
      </c>
      <c r="W62" s="100">
        <v>11936.4</v>
      </c>
      <c r="X62" s="100">
        <v>8</v>
      </c>
      <c r="Y62" s="100">
        <v>13641.6</v>
      </c>
      <c r="Z62" s="100">
        <v>6</v>
      </c>
      <c r="AA62" s="100">
        <v>10231.200000000001</v>
      </c>
      <c r="AB62" s="100">
        <v>46</v>
      </c>
      <c r="AC62" s="100">
        <v>78439.199999999997</v>
      </c>
      <c r="AD62" s="100">
        <v>34</v>
      </c>
      <c r="AE62" s="100">
        <v>57976.800000000003</v>
      </c>
      <c r="AF62" s="100">
        <v>48</v>
      </c>
      <c r="AG62" s="100">
        <v>81849.600000000006</v>
      </c>
      <c r="AH62" s="100">
        <v>34</v>
      </c>
      <c r="AI62" s="100">
        <v>57976.800000000003</v>
      </c>
      <c r="AJ62" s="100">
        <v>7</v>
      </c>
      <c r="AK62" s="100">
        <v>11936.4</v>
      </c>
      <c r="AL62" s="100">
        <v>6</v>
      </c>
      <c r="AM62" s="100">
        <v>10231.200000000001</v>
      </c>
      <c r="AN62" s="100">
        <v>9</v>
      </c>
      <c r="AO62" s="100">
        <v>15346.800000000001</v>
      </c>
      <c r="AP62" s="100">
        <v>6</v>
      </c>
      <c r="AQ62" s="100">
        <v>10231.200000000001</v>
      </c>
      <c r="AR62" s="100">
        <v>8</v>
      </c>
      <c r="AS62" s="100">
        <v>13641.6</v>
      </c>
      <c r="AT62" s="100">
        <v>12</v>
      </c>
      <c r="AU62" s="100">
        <v>20462.400000000001</v>
      </c>
      <c r="AV62" s="100">
        <v>13</v>
      </c>
      <c r="AW62" s="100">
        <v>22167.600000000002</v>
      </c>
      <c r="AX62" s="100">
        <v>13</v>
      </c>
      <c r="AY62" s="100">
        <v>22167.600000000002</v>
      </c>
      <c r="AZ62" s="100">
        <v>6</v>
      </c>
      <c r="BA62" s="100">
        <v>10231.200000000001</v>
      </c>
      <c r="BB62" s="100">
        <v>6</v>
      </c>
      <c r="BC62" s="100">
        <v>10231.200000000001</v>
      </c>
      <c r="BD62" s="100">
        <v>8</v>
      </c>
      <c r="BE62" s="100">
        <v>13641.6</v>
      </c>
      <c r="BF62" s="100">
        <v>8</v>
      </c>
      <c r="BG62" s="100">
        <v>13641.6</v>
      </c>
      <c r="BH62" s="100">
        <v>17</v>
      </c>
      <c r="BI62" s="100">
        <v>28988.400000000001</v>
      </c>
      <c r="BJ62" s="100">
        <v>12</v>
      </c>
      <c r="BK62" s="100">
        <v>20462.400000000001</v>
      </c>
      <c r="BL62" s="100">
        <v>11</v>
      </c>
      <c r="BM62" s="100">
        <v>18757.2</v>
      </c>
      <c r="BN62" s="100">
        <v>12</v>
      </c>
      <c r="BO62" s="100">
        <v>20462.400000000001</v>
      </c>
      <c r="BP62" s="100">
        <v>13</v>
      </c>
      <c r="BQ62" s="100">
        <v>22167.600000000002</v>
      </c>
      <c r="BR62" s="100">
        <v>10</v>
      </c>
      <c r="BS62" s="100">
        <v>17052</v>
      </c>
      <c r="BT62" s="100">
        <v>8</v>
      </c>
      <c r="BU62" s="100">
        <v>13641.6</v>
      </c>
      <c r="BV62" s="100">
        <v>13</v>
      </c>
      <c r="BW62" s="100">
        <v>22167.600000000002</v>
      </c>
      <c r="BX62" s="100">
        <v>13</v>
      </c>
      <c r="BY62" s="100">
        <v>22167.600000000002</v>
      </c>
      <c r="BZ62" s="100">
        <v>7</v>
      </c>
      <c r="CA62" s="100">
        <v>11936.4</v>
      </c>
      <c r="CB62" s="100">
        <v>11</v>
      </c>
      <c r="CC62" s="100">
        <v>18757.2</v>
      </c>
      <c r="CD62" s="100">
        <v>7</v>
      </c>
      <c r="CE62" s="100">
        <v>11936.4</v>
      </c>
      <c r="CF62" s="100">
        <v>6</v>
      </c>
      <c r="CG62" s="100">
        <v>10231.200000000001</v>
      </c>
      <c r="CH62" s="100">
        <v>11</v>
      </c>
      <c r="CI62" s="100">
        <v>18757.2</v>
      </c>
      <c r="CJ62" s="100">
        <v>11</v>
      </c>
      <c r="CK62" s="100">
        <v>18757.2</v>
      </c>
      <c r="CL62" s="100">
        <v>7</v>
      </c>
      <c r="CM62" s="100">
        <v>11936.4</v>
      </c>
      <c r="CN62" s="100">
        <v>6</v>
      </c>
      <c r="CO62" s="100">
        <v>10231.200000000001</v>
      </c>
      <c r="CP62" s="100">
        <v>5</v>
      </c>
      <c r="CQ62" s="100">
        <v>8526</v>
      </c>
      <c r="CR62" s="100">
        <v>8</v>
      </c>
      <c r="CS62" s="100">
        <v>13641.6</v>
      </c>
      <c r="CT62" s="100">
        <v>5</v>
      </c>
      <c r="CU62" s="100">
        <v>8526</v>
      </c>
    </row>
    <row r="63" spans="2:99">
      <c r="C63" s="99" t="s">
        <v>229</v>
      </c>
      <c r="D63" s="100">
        <v>55</v>
      </c>
      <c r="E63" s="100">
        <v>43758</v>
      </c>
      <c r="F63" s="100">
        <v>49</v>
      </c>
      <c r="G63" s="100">
        <v>38984.400000000001</v>
      </c>
      <c r="H63" s="100">
        <v>56</v>
      </c>
      <c r="I63" s="100">
        <v>44553.599999999999</v>
      </c>
      <c r="J63" s="100">
        <v>37</v>
      </c>
      <c r="K63" s="100">
        <v>29437.200000000001</v>
      </c>
      <c r="L63" s="100">
        <v>30</v>
      </c>
      <c r="M63" s="100">
        <v>23868</v>
      </c>
      <c r="N63" s="100">
        <v>34</v>
      </c>
      <c r="O63" s="100">
        <v>27050.400000000001</v>
      </c>
      <c r="P63" s="100">
        <v>44</v>
      </c>
      <c r="Q63" s="100">
        <v>35006.400000000001</v>
      </c>
      <c r="R63" s="100">
        <v>53</v>
      </c>
      <c r="S63" s="100">
        <v>42166.8</v>
      </c>
      <c r="T63" s="100">
        <v>11</v>
      </c>
      <c r="U63" s="100">
        <v>8751.6</v>
      </c>
      <c r="V63" s="100">
        <v>7</v>
      </c>
      <c r="W63" s="100">
        <v>5569.2</v>
      </c>
      <c r="X63" s="100">
        <v>8</v>
      </c>
      <c r="Y63" s="100">
        <v>6364.8</v>
      </c>
      <c r="Z63" s="100">
        <v>7</v>
      </c>
      <c r="AA63" s="100">
        <v>5569.2</v>
      </c>
      <c r="AB63" s="100">
        <v>47</v>
      </c>
      <c r="AC63" s="100">
        <v>37393.200000000004</v>
      </c>
      <c r="AD63" s="100">
        <v>39</v>
      </c>
      <c r="AE63" s="100">
        <v>31028.400000000001</v>
      </c>
      <c r="AF63" s="100">
        <v>58</v>
      </c>
      <c r="AG63" s="100">
        <v>46144.800000000003</v>
      </c>
      <c r="AH63" s="100">
        <v>39</v>
      </c>
      <c r="AI63" s="100">
        <v>31028.400000000001</v>
      </c>
      <c r="AJ63" s="100">
        <v>7</v>
      </c>
      <c r="AK63" s="100">
        <v>5569.2</v>
      </c>
      <c r="AL63" s="100">
        <v>8</v>
      </c>
      <c r="AM63" s="100">
        <v>6364.8</v>
      </c>
      <c r="AN63" s="100">
        <v>10</v>
      </c>
      <c r="AO63" s="100">
        <v>7956</v>
      </c>
      <c r="AP63" s="100">
        <v>7</v>
      </c>
      <c r="AQ63" s="100">
        <v>5569.2</v>
      </c>
      <c r="AR63" s="100">
        <v>8</v>
      </c>
      <c r="AS63" s="100">
        <v>6364.8</v>
      </c>
      <c r="AT63" s="100">
        <v>16</v>
      </c>
      <c r="AU63" s="100">
        <v>12729.6</v>
      </c>
      <c r="AV63" s="100">
        <v>15</v>
      </c>
      <c r="AW63" s="100">
        <v>11934</v>
      </c>
      <c r="AX63" s="100">
        <v>15</v>
      </c>
      <c r="AY63" s="100">
        <v>11934</v>
      </c>
      <c r="AZ63" s="100">
        <v>7</v>
      </c>
      <c r="BA63" s="100">
        <v>5569.2</v>
      </c>
      <c r="BB63" s="100">
        <v>6</v>
      </c>
      <c r="BC63" s="100">
        <v>4773.6000000000004</v>
      </c>
      <c r="BD63" s="100">
        <v>9</v>
      </c>
      <c r="BE63" s="100">
        <v>7160.4000000000005</v>
      </c>
      <c r="BF63" s="100">
        <v>9</v>
      </c>
      <c r="BG63" s="100">
        <v>7160.4000000000005</v>
      </c>
      <c r="BH63" s="100">
        <v>18</v>
      </c>
      <c r="BI63" s="100">
        <v>14320.800000000001</v>
      </c>
      <c r="BJ63" s="100">
        <v>13</v>
      </c>
      <c r="BK63" s="100">
        <v>10342.800000000001</v>
      </c>
      <c r="BL63" s="100">
        <v>11</v>
      </c>
      <c r="BM63" s="100">
        <v>8751.6</v>
      </c>
      <c r="BN63" s="100">
        <v>13</v>
      </c>
      <c r="BO63" s="100">
        <v>10342.800000000001</v>
      </c>
      <c r="BP63" s="100">
        <v>14</v>
      </c>
      <c r="BQ63" s="100">
        <v>11138.4</v>
      </c>
      <c r="BR63" s="100">
        <v>12</v>
      </c>
      <c r="BS63" s="100">
        <v>9547.2000000000007</v>
      </c>
      <c r="BT63" s="100">
        <v>9</v>
      </c>
      <c r="BU63" s="100">
        <v>7160.4000000000005</v>
      </c>
      <c r="BV63" s="100">
        <v>14</v>
      </c>
      <c r="BW63" s="100">
        <v>11138.4</v>
      </c>
      <c r="BX63" s="100">
        <v>12</v>
      </c>
      <c r="BY63" s="100">
        <v>9547.2000000000007</v>
      </c>
      <c r="BZ63" s="100">
        <v>7</v>
      </c>
      <c r="CA63" s="100">
        <v>5569.2</v>
      </c>
      <c r="CB63" s="100">
        <v>12</v>
      </c>
      <c r="CC63" s="100">
        <v>9547.2000000000007</v>
      </c>
      <c r="CD63" s="100">
        <v>7</v>
      </c>
      <c r="CE63" s="100">
        <v>5569.2</v>
      </c>
      <c r="CF63" s="100">
        <v>7</v>
      </c>
      <c r="CG63" s="100">
        <v>5569.2</v>
      </c>
      <c r="CH63" s="100">
        <v>13</v>
      </c>
      <c r="CI63" s="100">
        <v>10342.800000000001</v>
      </c>
      <c r="CJ63" s="100">
        <v>13</v>
      </c>
      <c r="CK63" s="100">
        <v>10342.800000000001</v>
      </c>
      <c r="CL63" s="100">
        <v>7</v>
      </c>
      <c r="CM63" s="100">
        <v>5569.2</v>
      </c>
      <c r="CN63" s="100">
        <v>6</v>
      </c>
      <c r="CO63" s="100">
        <v>4773.6000000000004</v>
      </c>
      <c r="CP63" s="100">
        <v>7</v>
      </c>
      <c r="CQ63" s="100">
        <v>5569.2</v>
      </c>
      <c r="CR63" s="100">
        <v>8</v>
      </c>
      <c r="CS63" s="100">
        <v>6364.8</v>
      </c>
      <c r="CT63" s="100">
        <v>4</v>
      </c>
      <c r="CU63" s="100">
        <v>3182.4</v>
      </c>
    </row>
    <row r="64" spans="2:99">
      <c r="C64" s="99" t="s">
        <v>230</v>
      </c>
      <c r="D64" s="100">
        <v>52</v>
      </c>
      <c r="E64" s="100">
        <v>52478.399999999994</v>
      </c>
      <c r="F64" s="100">
        <v>44</v>
      </c>
      <c r="G64" s="100">
        <v>44404.799999999988</v>
      </c>
      <c r="H64" s="100">
        <v>49</v>
      </c>
      <c r="I64" s="100">
        <v>49450.799999999988</v>
      </c>
      <c r="J64" s="100">
        <v>33</v>
      </c>
      <c r="K64" s="100">
        <v>33303.599999999991</v>
      </c>
      <c r="L64" s="100">
        <v>29</v>
      </c>
      <c r="M64" s="100">
        <v>29266.799999999996</v>
      </c>
      <c r="N64" s="100">
        <v>30</v>
      </c>
      <c r="O64" s="100">
        <v>30275.999999999993</v>
      </c>
      <c r="P64" s="100">
        <v>50</v>
      </c>
      <c r="Q64" s="100">
        <v>50459.999999999993</v>
      </c>
      <c r="R64" s="100">
        <v>47</v>
      </c>
      <c r="S64" s="100">
        <v>47432.399999999994</v>
      </c>
      <c r="T64" s="100">
        <v>12</v>
      </c>
      <c r="U64" s="100">
        <v>12110.399999999998</v>
      </c>
      <c r="V64" s="100">
        <v>8</v>
      </c>
      <c r="W64" s="100">
        <v>8073.5999999999985</v>
      </c>
      <c r="X64" s="100">
        <v>9</v>
      </c>
      <c r="Y64" s="100">
        <v>9082.7999999999993</v>
      </c>
      <c r="Z64" s="100">
        <v>8</v>
      </c>
      <c r="AA64" s="100">
        <v>8073.5999999999985</v>
      </c>
      <c r="AB64" s="100">
        <v>47</v>
      </c>
      <c r="AC64" s="100">
        <v>47432.399999999994</v>
      </c>
      <c r="AD64" s="100">
        <v>37</v>
      </c>
      <c r="AE64" s="100">
        <v>37340.399999999994</v>
      </c>
      <c r="AF64" s="100">
        <v>56</v>
      </c>
      <c r="AG64" s="100">
        <v>56515.19999999999</v>
      </c>
      <c r="AH64" s="100">
        <v>39</v>
      </c>
      <c r="AI64" s="100">
        <v>39358.799999999996</v>
      </c>
      <c r="AJ64" s="100">
        <v>8</v>
      </c>
      <c r="AK64" s="100">
        <v>8073.5999999999985</v>
      </c>
      <c r="AL64" s="100">
        <v>8</v>
      </c>
      <c r="AM64" s="100">
        <v>8073.5999999999985</v>
      </c>
      <c r="AN64" s="100">
        <v>9</v>
      </c>
      <c r="AO64" s="100">
        <v>9082.7999999999993</v>
      </c>
      <c r="AP64" s="100">
        <v>8</v>
      </c>
      <c r="AQ64" s="100">
        <v>8073.5999999999985</v>
      </c>
      <c r="AR64" s="100">
        <v>9</v>
      </c>
      <c r="AS64" s="100">
        <v>9082.7999999999993</v>
      </c>
      <c r="AT64" s="100">
        <v>15</v>
      </c>
      <c r="AU64" s="100">
        <v>15137.999999999996</v>
      </c>
      <c r="AV64" s="100">
        <v>15</v>
      </c>
      <c r="AW64" s="100">
        <v>15137.999999999996</v>
      </c>
      <c r="AX64" s="100">
        <v>13</v>
      </c>
      <c r="AY64" s="100">
        <v>13119.599999999999</v>
      </c>
      <c r="AZ64" s="100">
        <v>6</v>
      </c>
      <c r="BA64" s="100">
        <v>6055.1999999999989</v>
      </c>
      <c r="BB64" s="100">
        <v>6</v>
      </c>
      <c r="BC64" s="100">
        <v>6055.1999999999989</v>
      </c>
      <c r="BD64" s="100">
        <v>9</v>
      </c>
      <c r="BE64" s="100">
        <v>9082.7999999999993</v>
      </c>
      <c r="BF64" s="100">
        <v>8</v>
      </c>
      <c r="BG64" s="100">
        <v>8073.5999999999985</v>
      </c>
      <c r="BH64" s="100">
        <v>17</v>
      </c>
      <c r="BI64" s="100">
        <v>17156.399999999998</v>
      </c>
      <c r="BJ64" s="100">
        <v>11</v>
      </c>
      <c r="BK64" s="100">
        <v>11101.199999999997</v>
      </c>
      <c r="BL64" s="100">
        <v>13</v>
      </c>
      <c r="BM64" s="100">
        <v>13119.599999999999</v>
      </c>
      <c r="BN64" s="100">
        <v>15</v>
      </c>
      <c r="BO64" s="100">
        <v>15137.999999999996</v>
      </c>
      <c r="BP64" s="100">
        <v>14</v>
      </c>
      <c r="BQ64" s="100">
        <v>14128.799999999997</v>
      </c>
      <c r="BR64" s="100">
        <v>12</v>
      </c>
      <c r="BS64" s="100">
        <v>12110.399999999998</v>
      </c>
      <c r="BT64" s="100">
        <v>8</v>
      </c>
      <c r="BU64" s="100">
        <v>8073.5999999999985</v>
      </c>
      <c r="BV64" s="100">
        <v>13</v>
      </c>
      <c r="BW64" s="100">
        <v>13119.599999999999</v>
      </c>
      <c r="BX64" s="100">
        <v>13</v>
      </c>
      <c r="BY64" s="100">
        <v>13119.599999999999</v>
      </c>
      <c r="BZ64" s="100">
        <v>7</v>
      </c>
      <c r="CA64" s="100">
        <v>7064.3999999999987</v>
      </c>
      <c r="CB64" s="100">
        <v>11</v>
      </c>
      <c r="CC64" s="100">
        <v>11101.199999999997</v>
      </c>
      <c r="CD64" s="100">
        <v>7</v>
      </c>
      <c r="CE64" s="100">
        <v>7064.3999999999987</v>
      </c>
      <c r="CF64" s="100">
        <v>7</v>
      </c>
      <c r="CG64" s="100">
        <v>7064.3999999999987</v>
      </c>
      <c r="CH64" s="100">
        <v>13</v>
      </c>
      <c r="CI64" s="100">
        <v>13119.599999999999</v>
      </c>
      <c r="CJ64" s="100">
        <v>13</v>
      </c>
      <c r="CK64" s="100">
        <v>13119.599999999999</v>
      </c>
      <c r="CL64" s="100">
        <v>7</v>
      </c>
      <c r="CM64" s="100">
        <v>7064.3999999999987</v>
      </c>
      <c r="CN64" s="100">
        <v>6</v>
      </c>
      <c r="CO64" s="100">
        <v>6055.1999999999989</v>
      </c>
      <c r="CP64" s="100">
        <v>7</v>
      </c>
      <c r="CQ64" s="100">
        <v>7064.3999999999987</v>
      </c>
      <c r="CR64" s="100">
        <v>9</v>
      </c>
      <c r="CS64" s="100">
        <v>9082.7999999999993</v>
      </c>
      <c r="CT64" s="100">
        <v>4</v>
      </c>
      <c r="CU64" s="100">
        <v>4036.7999999999993</v>
      </c>
    </row>
    <row r="65" spans="2:99">
      <c r="C65" s="99" t="s">
        <v>231</v>
      </c>
      <c r="D65" s="100">
        <v>54</v>
      </c>
      <c r="E65" s="100">
        <v>55404</v>
      </c>
      <c r="F65" s="100">
        <v>47</v>
      </c>
      <c r="G65" s="100">
        <v>48222</v>
      </c>
      <c r="H65" s="100">
        <v>54</v>
      </c>
      <c r="I65" s="100">
        <v>55404</v>
      </c>
      <c r="J65" s="100">
        <v>37</v>
      </c>
      <c r="K65" s="100">
        <v>37962</v>
      </c>
      <c r="L65" s="100">
        <v>27</v>
      </c>
      <c r="M65" s="100">
        <v>27702</v>
      </c>
      <c r="N65" s="100">
        <v>32</v>
      </c>
      <c r="O65" s="100">
        <v>32832</v>
      </c>
      <c r="P65" s="100">
        <v>50</v>
      </c>
      <c r="Q65" s="100">
        <v>51300</v>
      </c>
      <c r="R65" s="100">
        <v>48</v>
      </c>
      <c r="S65" s="100">
        <v>49248</v>
      </c>
      <c r="T65" s="100">
        <v>12</v>
      </c>
      <c r="U65" s="100">
        <v>12312</v>
      </c>
      <c r="V65" s="100">
        <v>8</v>
      </c>
      <c r="W65" s="100">
        <v>8208</v>
      </c>
      <c r="X65" s="100">
        <v>8</v>
      </c>
      <c r="Y65" s="100">
        <v>8208</v>
      </c>
      <c r="Z65" s="100">
        <v>6</v>
      </c>
      <c r="AA65" s="100">
        <v>6156</v>
      </c>
      <c r="AB65" s="100">
        <v>46</v>
      </c>
      <c r="AC65" s="100">
        <v>47196</v>
      </c>
      <c r="AD65" s="100">
        <v>36</v>
      </c>
      <c r="AE65" s="100">
        <v>36936</v>
      </c>
      <c r="AF65" s="100">
        <v>55</v>
      </c>
      <c r="AG65" s="100">
        <v>56430</v>
      </c>
      <c r="AH65" s="100">
        <v>44</v>
      </c>
      <c r="AI65" s="100">
        <v>45144</v>
      </c>
      <c r="AJ65" s="100">
        <v>7</v>
      </c>
      <c r="AK65" s="100">
        <v>7182</v>
      </c>
      <c r="AL65" s="100">
        <v>8</v>
      </c>
      <c r="AM65" s="100">
        <v>8208</v>
      </c>
      <c r="AN65" s="100">
        <v>10</v>
      </c>
      <c r="AO65" s="100">
        <v>10260</v>
      </c>
      <c r="AP65" s="100">
        <v>7</v>
      </c>
      <c r="AQ65" s="100">
        <v>7182</v>
      </c>
      <c r="AR65" s="100">
        <v>9</v>
      </c>
      <c r="AS65" s="100">
        <v>9234</v>
      </c>
      <c r="AT65" s="100">
        <v>14</v>
      </c>
      <c r="AU65" s="100">
        <v>14364</v>
      </c>
      <c r="AV65" s="100">
        <v>15</v>
      </c>
      <c r="AW65" s="100">
        <v>15390</v>
      </c>
      <c r="AX65" s="100">
        <v>14</v>
      </c>
      <c r="AY65" s="100">
        <v>14364</v>
      </c>
      <c r="AZ65" s="100">
        <v>6</v>
      </c>
      <c r="BA65" s="100">
        <v>6156</v>
      </c>
      <c r="BB65" s="100">
        <v>5</v>
      </c>
      <c r="BC65" s="100">
        <v>5130</v>
      </c>
      <c r="BD65" s="100">
        <v>9</v>
      </c>
      <c r="BE65" s="100">
        <v>9234</v>
      </c>
      <c r="BF65" s="100">
        <v>9</v>
      </c>
      <c r="BG65" s="100">
        <v>9234</v>
      </c>
      <c r="BH65" s="100">
        <v>18</v>
      </c>
      <c r="BI65" s="100">
        <v>18468</v>
      </c>
      <c r="BJ65" s="100">
        <v>11</v>
      </c>
      <c r="BK65" s="100">
        <v>11286</v>
      </c>
      <c r="BL65" s="100">
        <v>11</v>
      </c>
      <c r="BM65" s="100">
        <v>11286</v>
      </c>
      <c r="BN65" s="100">
        <v>14</v>
      </c>
      <c r="BO65" s="100">
        <v>14364</v>
      </c>
      <c r="BP65" s="100">
        <v>12</v>
      </c>
      <c r="BQ65" s="100">
        <v>12312</v>
      </c>
      <c r="BR65" s="100">
        <v>10</v>
      </c>
      <c r="BS65" s="100">
        <v>10260</v>
      </c>
      <c r="BT65" s="100">
        <v>9</v>
      </c>
      <c r="BU65" s="100">
        <v>9234</v>
      </c>
      <c r="BV65" s="100">
        <v>14</v>
      </c>
      <c r="BW65" s="100">
        <v>14364</v>
      </c>
      <c r="BX65" s="100">
        <v>12</v>
      </c>
      <c r="BY65" s="100">
        <v>12312</v>
      </c>
      <c r="BZ65" s="100">
        <v>7</v>
      </c>
      <c r="CA65" s="100">
        <v>7182</v>
      </c>
      <c r="CB65" s="100">
        <v>13</v>
      </c>
      <c r="CC65" s="100">
        <v>13338</v>
      </c>
      <c r="CD65" s="100">
        <v>7</v>
      </c>
      <c r="CE65" s="100">
        <v>7182</v>
      </c>
      <c r="CF65" s="100">
        <v>8</v>
      </c>
      <c r="CG65" s="100">
        <v>8208</v>
      </c>
      <c r="CH65" s="100">
        <v>12</v>
      </c>
      <c r="CI65" s="100">
        <v>12312</v>
      </c>
      <c r="CJ65" s="100">
        <v>13</v>
      </c>
      <c r="CK65" s="100">
        <v>13338</v>
      </c>
      <c r="CL65" s="100">
        <v>8</v>
      </c>
      <c r="CM65" s="100">
        <v>8208</v>
      </c>
      <c r="CN65" s="100">
        <v>6</v>
      </c>
      <c r="CO65" s="100">
        <v>6156</v>
      </c>
      <c r="CP65" s="100">
        <v>6</v>
      </c>
      <c r="CQ65" s="100">
        <v>6156</v>
      </c>
      <c r="CR65" s="100">
        <v>8</v>
      </c>
      <c r="CS65" s="100">
        <v>8208</v>
      </c>
      <c r="CT65" s="100">
        <v>5</v>
      </c>
      <c r="CU65" s="100">
        <v>5130</v>
      </c>
    </row>
    <row r="66" spans="2:99">
      <c r="C66" s="99" t="s">
        <v>232</v>
      </c>
      <c r="D66" s="100">
        <v>52</v>
      </c>
      <c r="E66" s="100">
        <v>61900.799999999996</v>
      </c>
      <c r="F66" s="100">
        <v>40</v>
      </c>
      <c r="G66" s="100">
        <v>47615.999999999993</v>
      </c>
      <c r="H66" s="100">
        <v>50</v>
      </c>
      <c r="I66" s="100">
        <v>59519.999999999993</v>
      </c>
      <c r="J66" s="100">
        <v>31</v>
      </c>
      <c r="K66" s="100">
        <v>36902.399999999994</v>
      </c>
      <c r="L66" s="100">
        <v>28</v>
      </c>
      <c r="M66" s="100">
        <v>33331.199999999997</v>
      </c>
      <c r="N66" s="100">
        <v>34</v>
      </c>
      <c r="O66" s="100">
        <v>40473.599999999999</v>
      </c>
      <c r="P66" s="100">
        <v>50</v>
      </c>
      <c r="Q66" s="100">
        <v>59519.999999999993</v>
      </c>
      <c r="R66" s="100">
        <v>42</v>
      </c>
      <c r="S66" s="100">
        <v>49996.799999999996</v>
      </c>
      <c r="T66" s="100">
        <v>10</v>
      </c>
      <c r="U66" s="100">
        <v>11903.999999999998</v>
      </c>
      <c r="V66" s="100">
        <v>6</v>
      </c>
      <c r="W66" s="100">
        <v>7142.4</v>
      </c>
      <c r="X66" s="100">
        <v>9</v>
      </c>
      <c r="Y66" s="100">
        <v>10713.599999999999</v>
      </c>
      <c r="Z66" s="100">
        <v>6</v>
      </c>
      <c r="AA66" s="100">
        <v>7142.4</v>
      </c>
      <c r="AB66" s="100">
        <v>50</v>
      </c>
      <c r="AC66" s="100">
        <v>59519.999999999993</v>
      </c>
      <c r="AD66" s="100">
        <v>36</v>
      </c>
      <c r="AE66" s="100">
        <v>42854.399999999994</v>
      </c>
      <c r="AF66" s="100">
        <v>56</v>
      </c>
      <c r="AG66" s="100">
        <v>66662.399999999994</v>
      </c>
      <c r="AH66" s="100">
        <v>39</v>
      </c>
      <c r="AI66" s="100">
        <v>46425.599999999991</v>
      </c>
      <c r="AJ66" s="100">
        <v>8</v>
      </c>
      <c r="AK66" s="100">
        <v>9523.1999999999989</v>
      </c>
      <c r="AL66" s="100">
        <v>7</v>
      </c>
      <c r="AM66" s="100">
        <v>8332.7999999999993</v>
      </c>
      <c r="AN66" s="100">
        <v>10</v>
      </c>
      <c r="AO66" s="100">
        <v>11903.999999999998</v>
      </c>
      <c r="AP66" s="100">
        <v>7</v>
      </c>
      <c r="AQ66" s="100">
        <v>8332.7999999999993</v>
      </c>
      <c r="AR66" s="100">
        <v>9</v>
      </c>
      <c r="AS66" s="100">
        <v>10713.599999999999</v>
      </c>
      <c r="AT66" s="100">
        <v>13</v>
      </c>
      <c r="AU66" s="100">
        <v>15475.199999999999</v>
      </c>
      <c r="AV66" s="100">
        <v>15</v>
      </c>
      <c r="AW66" s="100">
        <v>17855.999999999996</v>
      </c>
      <c r="AX66" s="100">
        <v>13</v>
      </c>
      <c r="AY66" s="100">
        <v>15475.199999999999</v>
      </c>
      <c r="AZ66" s="100">
        <v>6</v>
      </c>
      <c r="BA66" s="100">
        <v>7142.4</v>
      </c>
      <c r="BB66" s="100">
        <v>6</v>
      </c>
      <c r="BC66" s="100">
        <v>7142.4</v>
      </c>
      <c r="BD66" s="100">
        <v>9</v>
      </c>
      <c r="BE66" s="100">
        <v>10713.599999999999</v>
      </c>
      <c r="BF66" s="100">
        <v>9</v>
      </c>
      <c r="BG66" s="100">
        <v>10713.599999999999</v>
      </c>
      <c r="BH66" s="100">
        <v>19</v>
      </c>
      <c r="BI66" s="100">
        <v>22617.599999999999</v>
      </c>
      <c r="BJ66" s="100">
        <v>12</v>
      </c>
      <c r="BK66" s="100">
        <v>14284.8</v>
      </c>
      <c r="BL66" s="100">
        <v>11</v>
      </c>
      <c r="BM66" s="100">
        <v>13094.399999999998</v>
      </c>
      <c r="BN66" s="100">
        <v>14</v>
      </c>
      <c r="BO66" s="100">
        <v>16665.599999999999</v>
      </c>
      <c r="BP66" s="100">
        <v>13</v>
      </c>
      <c r="BQ66" s="100">
        <v>15475.199999999999</v>
      </c>
      <c r="BR66" s="100">
        <v>10</v>
      </c>
      <c r="BS66" s="100">
        <v>11903.999999999998</v>
      </c>
      <c r="BT66" s="100">
        <v>7</v>
      </c>
      <c r="BU66" s="100">
        <v>8332.7999999999993</v>
      </c>
      <c r="BV66" s="100">
        <v>14</v>
      </c>
      <c r="BW66" s="100">
        <v>16665.599999999999</v>
      </c>
      <c r="BX66" s="100">
        <v>11</v>
      </c>
      <c r="BY66" s="100">
        <v>13094.399999999998</v>
      </c>
      <c r="BZ66" s="100">
        <v>7</v>
      </c>
      <c r="CA66" s="100">
        <v>8332.7999999999993</v>
      </c>
      <c r="CB66" s="100">
        <v>11</v>
      </c>
      <c r="CC66" s="100">
        <v>13094.399999999998</v>
      </c>
      <c r="CD66" s="100">
        <v>6</v>
      </c>
      <c r="CE66" s="100">
        <v>7142.4</v>
      </c>
      <c r="CF66" s="100">
        <v>8</v>
      </c>
      <c r="CG66" s="100">
        <v>9523.1999999999989</v>
      </c>
      <c r="CH66" s="100">
        <v>14</v>
      </c>
      <c r="CI66" s="100">
        <v>16665.599999999999</v>
      </c>
      <c r="CJ66" s="100">
        <v>12</v>
      </c>
      <c r="CK66" s="100">
        <v>14284.8</v>
      </c>
      <c r="CL66" s="100">
        <v>7</v>
      </c>
      <c r="CM66" s="100">
        <v>8332.7999999999993</v>
      </c>
      <c r="CN66" s="100">
        <v>6</v>
      </c>
      <c r="CO66" s="100">
        <v>7142.4</v>
      </c>
      <c r="CP66" s="100">
        <v>7</v>
      </c>
      <c r="CQ66" s="100">
        <v>8332.7999999999993</v>
      </c>
      <c r="CR66" s="100">
        <v>9</v>
      </c>
      <c r="CS66" s="100">
        <v>10713.599999999999</v>
      </c>
      <c r="CT66" s="100">
        <v>5</v>
      </c>
      <c r="CU66" s="100">
        <v>5951.9999999999991</v>
      </c>
    </row>
    <row r="67" spans="2:99">
      <c r="C67" s="99" t="s">
        <v>233</v>
      </c>
      <c r="D67" s="100">
        <v>45</v>
      </c>
      <c r="E67" s="100">
        <v>50544</v>
      </c>
      <c r="F67" s="100">
        <v>42</v>
      </c>
      <c r="G67" s="100">
        <v>47174.400000000001</v>
      </c>
      <c r="H67" s="100">
        <v>50</v>
      </c>
      <c r="I67" s="100">
        <v>56160</v>
      </c>
      <c r="J67" s="100">
        <v>37</v>
      </c>
      <c r="K67" s="100">
        <v>41558.400000000001</v>
      </c>
      <c r="L67" s="100">
        <v>27</v>
      </c>
      <c r="M67" s="100">
        <v>30326.400000000001</v>
      </c>
      <c r="N67" s="100">
        <v>31</v>
      </c>
      <c r="O67" s="100">
        <v>34819.200000000004</v>
      </c>
      <c r="P67" s="100">
        <v>43</v>
      </c>
      <c r="Q67" s="100">
        <v>48297.599999999999</v>
      </c>
      <c r="R67" s="100">
        <v>51</v>
      </c>
      <c r="S67" s="100">
        <v>57283.200000000004</v>
      </c>
      <c r="T67" s="100">
        <v>10</v>
      </c>
      <c r="U67" s="100">
        <v>11232</v>
      </c>
      <c r="V67" s="100">
        <v>8</v>
      </c>
      <c r="W67" s="100">
        <v>8985.6</v>
      </c>
      <c r="X67" s="100">
        <v>9</v>
      </c>
      <c r="Y67" s="100">
        <v>10108.800000000001</v>
      </c>
      <c r="Z67" s="100">
        <v>7</v>
      </c>
      <c r="AA67" s="100">
        <v>7862.4000000000005</v>
      </c>
      <c r="AB67" s="100">
        <v>51</v>
      </c>
      <c r="AC67" s="100">
        <v>57283.200000000004</v>
      </c>
      <c r="AD67" s="100">
        <v>33</v>
      </c>
      <c r="AE67" s="100">
        <v>37065.599999999999</v>
      </c>
      <c r="AF67" s="100">
        <v>51</v>
      </c>
      <c r="AG67" s="100">
        <v>57283.200000000004</v>
      </c>
      <c r="AH67" s="100">
        <v>42</v>
      </c>
      <c r="AI67" s="100">
        <v>47174.400000000001</v>
      </c>
      <c r="AJ67" s="100">
        <v>7</v>
      </c>
      <c r="AK67" s="100">
        <v>7862.4000000000005</v>
      </c>
      <c r="AL67" s="100">
        <v>7</v>
      </c>
      <c r="AM67" s="100">
        <v>7862.4000000000005</v>
      </c>
      <c r="AN67" s="100">
        <v>9</v>
      </c>
      <c r="AO67" s="100">
        <v>10108.800000000001</v>
      </c>
      <c r="AP67" s="100">
        <v>6</v>
      </c>
      <c r="AQ67" s="100">
        <v>6739.2000000000007</v>
      </c>
      <c r="AR67" s="100">
        <v>9</v>
      </c>
      <c r="AS67" s="100">
        <v>10108.800000000001</v>
      </c>
      <c r="AT67" s="100">
        <v>15</v>
      </c>
      <c r="AU67" s="100">
        <v>16848</v>
      </c>
      <c r="AV67" s="100">
        <v>14</v>
      </c>
      <c r="AW67" s="100">
        <v>15724.800000000001</v>
      </c>
      <c r="AX67" s="100">
        <v>13</v>
      </c>
      <c r="AY67" s="100">
        <v>14601.6</v>
      </c>
      <c r="AZ67" s="100">
        <v>6</v>
      </c>
      <c r="BA67" s="100">
        <v>6739.2000000000007</v>
      </c>
      <c r="BB67" s="100">
        <v>6</v>
      </c>
      <c r="BC67" s="100">
        <v>6739.2000000000007</v>
      </c>
      <c r="BD67" s="100">
        <v>9</v>
      </c>
      <c r="BE67" s="100">
        <v>10108.800000000001</v>
      </c>
      <c r="BF67" s="100">
        <v>9</v>
      </c>
      <c r="BG67" s="100">
        <v>10108.800000000001</v>
      </c>
      <c r="BH67" s="100">
        <v>20</v>
      </c>
      <c r="BI67" s="100">
        <v>22464</v>
      </c>
      <c r="BJ67" s="100">
        <v>12</v>
      </c>
      <c r="BK67" s="100">
        <v>13478.400000000001</v>
      </c>
      <c r="BL67" s="100">
        <v>11</v>
      </c>
      <c r="BM67" s="100">
        <v>12355.2</v>
      </c>
      <c r="BN67" s="100">
        <v>14</v>
      </c>
      <c r="BO67" s="100">
        <v>15724.800000000001</v>
      </c>
      <c r="BP67" s="100">
        <v>13</v>
      </c>
      <c r="BQ67" s="100">
        <v>14601.6</v>
      </c>
      <c r="BR67" s="100">
        <v>10</v>
      </c>
      <c r="BS67" s="100">
        <v>11232</v>
      </c>
      <c r="BT67" s="100">
        <v>8</v>
      </c>
      <c r="BU67" s="100">
        <v>8985.6</v>
      </c>
      <c r="BV67" s="100">
        <v>12</v>
      </c>
      <c r="BW67" s="100">
        <v>13478.400000000001</v>
      </c>
      <c r="BX67" s="100">
        <v>11</v>
      </c>
      <c r="BY67" s="100">
        <v>12355.2</v>
      </c>
      <c r="BZ67" s="100">
        <v>7</v>
      </c>
      <c r="CA67" s="100">
        <v>7862.4000000000005</v>
      </c>
      <c r="CB67" s="100">
        <v>12</v>
      </c>
      <c r="CC67" s="100">
        <v>13478.400000000001</v>
      </c>
      <c r="CD67" s="100">
        <v>7</v>
      </c>
      <c r="CE67" s="100">
        <v>7862.4000000000005</v>
      </c>
      <c r="CF67" s="100">
        <v>7</v>
      </c>
      <c r="CG67" s="100">
        <v>7862.4000000000005</v>
      </c>
      <c r="CH67" s="100">
        <v>13</v>
      </c>
      <c r="CI67" s="100">
        <v>14601.6</v>
      </c>
      <c r="CJ67" s="100">
        <v>12</v>
      </c>
      <c r="CK67" s="100">
        <v>13478.400000000001</v>
      </c>
      <c r="CL67" s="100">
        <v>7</v>
      </c>
      <c r="CM67" s="100">
        <v>7862.4000000000005</v>
      </c>
      <c r="CN67" s="100">
        <v>6</v>
      </c>
      <c r="CO67" s="100">
        <v>6739.2000000000007</v>
      </c>
      <c r="CP67" s="100">
        <v>7</v>
      </c>
      <c r="CQ67" s="100">
        <v>7862.4000000000005</v>
      </c>
      <c r="CR67" s="100">
        <v>8</v>
      </c>
      <c r="CS67" s="100">
        <v>8985.6</v>
      </c>
      <c r="CT67" s="100">
        <v>5</v>
      </c>
      <c r="CU67" s="100">
        <v>5616</v>
      </c>
    </row>
    <row r="68" spans="2:99">
      <c r="C68" s="99" t="s">
        <v>234</v>
      </c>
      <c r="D68" s="100">
        <v>46</v>
      </c>
      <c r="E68" s="100">
        <v>47527.200000000004</v>
      </c>
      <c r="F68" s="100">
        <v>41</v>
      </c>
      <c r="G68" s="100">
        <v>42361.200000000004</v>
      </c>
      <c r="H68" s="100">
        <v>47</v>
      </c>
      <c r="I68" s="100">
        <v>48560.4</v>
      </c>
      <c r="J68" s="100">
        <v>35</v>
      </c>
      <c r="K68" s="100">
        <v>36162</v>
      </c>
      <c r="L68" s="100">
        <v>29</v>
      </c>
      <c r="M68" s="100">
        <v>29962.800000000003</v>
      </c>
      <c r="N68" s="100">
        <v>31</v>
      </c>
      <c r="O68" s="100">
        <v>32029.200000000001</v>
      </c>
      <c r="P68" s="100">
        <v>47</v>
      </c>
      <c r="Q68" s="100">
        <v>48560.4</v>
      </c>
      <c r="R68" s="100">
        <v>52</v>
      </c>
      <c r="S68" s="100">
        <v>53726.400000000001</v>
      </c>
      <c r="T68" s="100">
        <v>11</v>
      </c>
      <c r="U68" s="100">
        <v>11365.2</v>
      </c>
      <c r="V68" s="100">
        <v>7</v>
      </c>
      <c r="W68" s="100">
        <v>7232.4000000000005</v>
      </c>
      <c r="X68" s="100">
        <v>9</v>
      </c>
      <c r="Y68" s="100">
        <v>9298.8000000000011</v>
      </c>
      <c r="Z68" s="100">
        <v>7</v>
      </c>
      <c r="AA68" s="100">
        <v>7232.4000000000005</v>
      </c>
      <c r="AB68" s="100">
        <v>45</v>
      </c>
      <c r="AC68" s="100">
        <v>46494</v>
      </c>
      <c r="AD68" s="100">
        <v>36</v>
      </c>
      <c r="AE68" s="100">
        <v>37195.200000000004</v>
      </c>
      <c r="AF68" s="100">
        <v>55</v>
      </c>
      <c r="AG68" s="100">
        <v>56826</v>
      </c>
      <c r="AH68" s="100">
        <v>43</v>
      </c>
      <c r="AI68" s="100">
        <v>44427.6</v>
      </c>
      <c r="AJ68" s="100">
        <v>8</v>
      </c>
      <c r="AK68" s="100">
        <v>8265.6</v>
      </c>
      <c r="AL68" s="100">
        <v>7</v>
      </c>
      <c r="AM68" s="100">
        <v>7232.4000000000005</v>
      </c>
      <c r="AN68" s="100">
        <v>10</v>
      </c>
      <c r="AO68" s="100">
        <v>10332</v>
      </c>
      <c r="AP68" s="100">
        <v>7</v>
      </c>
      <c r="AQ68" s="100">
        <v>7232.4000000000005</v>
      </c>
      <c r="AR68" s="100">
        <v>9</v>
      </c>
      <c r="AS68" s="100">
        <v>9298.8000000000011</v>
      </c>
      <c r="AT68" s="100">
        <v>14</v>
      </c>
      <c r="AU68" s="100">
        <v>14464.800000000001</v>
      </c>
      <c r="AV68" s="100">
        <v>13</v>
      </c>
      <c r="AW68" s="100">
        <v>13431.6</v>
      </c>
      <c r="AX68" s="100">
        <v>15</v>
      </c>
      <c r="AY68" s="100">
        <v>15498</v>
      </c>
      <c r="AZ68" s="100">
        <v>7</v>
      </c>
      <c r="BA68" s="100">
        <v>7232.4000000000005</v>
      </c>
      <c r="BB68" s="100">
        <v>6</v>
      </c>
      <c r="BC68" s="100">
        <v>6199.2000000000007</v>
      </c>
      <c r="BD68" s="100">
        <v>8</v>
      </c>
      <c r="BE68" s="100">
        <v>8265.6</v>
      </c>
      <c r="BF68" s="100">
        <v>8</v>
      </c>
      <c r="BG68" s="100">
        <v>8265.6</v>
      </c>
      <c r="BH68" s="100">
        <v>19</v>
      </c>
      <c r="BI68" s="100">
        <v>19630.8</v>
      </c>
      <c r="BJ68" s="100">
        <v>12</v>
      </c>
      <c r="BK68" s="100">
        <v>12398.400000000001</v>
      </c>
      <c r="BL68" s="100">
        <v>11</v>
      </c>
      <c r="BM68" s="100">
        <v>11365.2</v>
      </c>
      <c r="BN68" s="100">
        <v>13</v>
      </c>
      <c r="BO68" s="100">
        <v>13431.6</v>
      </c>
      <c r="BP68" s="100">
        <v>12</v>
      </c>
      <c r="BQ68" s="100">
        <v>12398.400000000001</v>
      </c>
      <c r="BR68" s="100">
        <v>11</v>
      </c>
      <c r="BS68" s="100">
        <v>11365.2</v>
      </c>
      <c r="BT68" s="100">
        <v>7</v>
      </c>
      <c r="BU68" s="100">
        <v>7232.4000000000005</v>
      </c>
      <c r="BV68" s="100">
        <v>14</v>
      </c>
      <c r="BW68" s="100">
        <v>14464.800000000001</v>
      </c>
      <c r="BX68" s="100">
        <v>12</v>
      </c>
      <c r="BY68" s="100">
        <v>12398.400000000001</v>
      </c>
      <c r="BZ68" s="100">
        <v>7</v>
      </c>
      <c r="CA68" s="100">
        <v>7232.4000000000005</v>
      </c>
      <c r="CB68" s="100">
        <v>11</v>
      </c>
      <c r="CC68" s="100">
        <v>11365.2</v>
      </c>
      <c r="CD68" s="100">
        <v>7</v>
      </c>
      <c r="CE68" s="100">
        <v>7232.4000000000005</v>
      </c>
      <c r="CF68" s="100">
        <v>8</v>
      </c>
      <c r="CG68" s="100">
        <v>8265.6</v>
      </c>
      <c r="CH68" s="100">
        <v>12</v>
      </c>
      <c r="CI68" s="100">
        <v>12398.400000000001</v>
      </c>
      <c r="CJ68" s="100">
        <v>13</v>
      </c>
      <c r="CK68" s="100">
        <v>13431.6</v>
      </c>
      <c r="CL68" s="100">
        <v>7</v>
      </c>
      <c r="CM68" s="100">
        <v>7232.4000000000005</v>
      </c>
      <c r="CN68" s="100">
        <v>6</v>
      </c>
      <c r="CO68" s="100">
        <v>6199.2000000000007</v>
      </c>
      <c r="CP68" s="100">
        <v>6</v>
      </c>
      <c r="CQ68" s="100">
        <v>6199.2000000000007</v>
      </c>
      <c r="CR68" s="100">
        <v>8</v>
      </c>
      <c r="CS68" s="100">
        <v>8265.6</v>
      </c>
      <c r="CT68" s="100">
        <v>5</v>
      </c>
      <c r="CU68" s="100">
        <v>5166</v>
      </c>
    </row>
    <row r="69" spans="2:99">
      <c r="C69" s="99" t="s">
        <v>235</v>
      </c>
      <c r="D69" s="100">
        <v>56</v>
      </c>
      <c r="E69" s="100">
        <v>42470.400000000001</v>
      </c>
      <c r="F69" s="100">
        <v>43</v>
      </c>
      <c r="G69" s="100">
        <v>32611.200000000001</v>
      </c>
      <c r="H69" s="100">
        <v>48</v>
      </c>
      <c r="I69" s="100">
        <v>36403.199999999997</v>
      </c>
      <c r="J69" s="100">
        <v>39</v>
      </c>
      <c r="K69" s="100">
        <v>29577.599999999999</v>
      </c>
      <c r="L69" s="100">
        <v>31</v>
      </c>
      <c r="M69" s="100">
        <v>23510.399999999998</v>
      </c>
      <c r="N69" s="100">
        <v>34</v>
      </c>
      <c r="O69" s="100">
        <v>25785.599999999999</v>
      </c>
      <c r="P69" s="100">
        <v>49</v>
      </c>
      <c r="Q69" s="100">
        <v>37161.599999999999</v>
      </c>
      <c r="R69" s="100">
        <v>55</v>
      </c>
      <c r="S69" s="100">
        <v>41712</v>
      </c>
      <c r="T69" s="100">
        <v>12</v>
      </c>
      <c r="U69" s="100">
        <v>9100.7999999999993</v>
      </c>
      <c r="V69" s="100">
        <v>8</v>
      </c>
      <c r="W69" s="100">
        <v>6067.2</v>
      </c>
      <c r="X69" s="100">
        <v>9</v>
      </c>
      <c r="Y69" s="100">
        <v>6825.5999999999995</v>
      </c>
      <c r="Z69" s="100">
        <v>7</v>
      </c>
      <c r="AA69" s="100">
        <v>5308.8</v>
      </c>
      <c r="AB69" s="100">
        <v>54</v>
      </c>
      <c r="AC69" s="100">
        <v>40953.599999999999</v>
      </c>
      <c r="AD69" s="100">
        <v>37</v>
      </c>
      <c r="AE69" s="100">
        <v>28060.799999999999</v>
      </c>
      <c r="AF69" s="100">
        <v>64</v>
      </c>
      <c r="AG69" s="100">
        <v>48537.599999999999</v>
      </c>
      <c r="AH69" s="100">
        <v>44</v>
      </c>
      <c r="AI69" s="100">
        <v>33369.599999999999</v>
      </c>
      <c r="AJ69" s="100">
        <v>7</v>
      </c>
      <c r="AK69" s="100">
        <v>5308.8</v>
      </c>
      <c r="AL69" s="100">
        <v>8</v>
      </c>
      <c r="AM69" s="100">
        <v>6067.2</v>
      </c>
      <c r="AN69" s="100">
        <v>11</v>
      </c>
      <c r="AO69" s="100">
        <v>8342.4</v>
      </c>
      <c r="AP69" s="100">
        <v>8</v>
      </c>
      <c r="AQ69" s="100">
        <v>6067.2</v>
      </c>
      <c r="AR69" s="100">
        <v>9</v>
      </c>
      <c r="AS69" s="100">
        <v>6825.5999999999995</v>
      </c>
      <c r="AT69" s="100">
        <v>16</v>
      </c>
      <c r="AU69" s="100">
        <v>12134.4</v>
      </c>
      <c r="AV69" s="100">
        <v>16</v>
      </c>
      <c r="AW69" s="100">
        <v>12134.4</v>
      </c>
      <c r="AX69" s="100">
        <v>13</v>
      </c>
      <c r="AY69" s="100">
        <v>9859.1999999999989</v>
      </c>
      <c r="AZ69" s="100">
        <v>7</v>
      </c>
      <c r="BA69" s="100">
        <v>5308.8</v>
      </c>
      <c r="BB69" s="100">
        <v>6</v>
      </c>
      <c r="BC69" s="100">
        <v>4550.3999999999996</v>
      </c>
      <c r="BD69" s="100">
        <v>9</v>
      </c>
      <c r="BE69" s="100">
        <v>6825.5999999999995</v>
      </c>
      <c r="BF69" s="100">
        <v>9</v>
      </c>
      <c r="BG69" s="100">
        <v>6825.5999999999995</v>
      </c>
      <c r="BH69" s="100">
        <v>20</v>
      </c>
      <c r="BI69" s="100">
        <v>15168</v>
      </c>
      <c r="BJ69" s="100">
        <v>11</v>
      </c>
      <c r="BK69" s="100">
        <v>8342.4</v>
      </c>
      <c r="BL69" s="100">
        <v>12</v>
      </c>
      <c r="BM69" s="100">
        <v>9100.7999999999993</v>
      </c>
      <c r="BN69" s="100">
        <v>15</v>
      </c>
      <c r="BO69" s="100">
        <v>11376</v>
      </c>
      <c r="BP69" s="100">
        <v>13</v>
      </c>
      <c r="BQ69" s="100">
        <v>9859.1999999999989</v>
      </c>
      <c r="BR69" s="100">
        <v>10</v>
      </c>
      <c r="BS69" s="100">
        <v>7584</v>
      </c>
      <c r="BT69" s="100">
        <v>8</v>
      </c>
      <c r="BU69" s="100">
        <v>6067.2</v>
      </c>
      <c r="BV69" s="100">
        <v>14</v>
      </c>
      <c r="BW69" s="100">
        <v>10617.6</v>
      </c>
      <c r="BX69" s="100">
        <v>12</v>
      </c>
      <c r="BY69" s="100">
        <v>9100.7999999999993</v>
      </c>
      <c r="BZ69" s="100">
        <v>7</v>
      </c>
      <c r="CA69" s="100">
        <v>5308.8</v>
      </c>
      <c r="CB69" s="100">
        <v>13</v>
      </c>
      <c r="CC69" s="100">
        <v>9859.1999999999989</v>
      </c>
      <c r="CD69" s="100">
        <v>7</v>
      </c>
      <c r="CE69" s="100">
        <v>5308.8</v>
      </c>
      <c r="CF69" s="100">
        <v>8</v>
      </c>
      <c r="CG69" s="100">
        <v>6067.2</v>
      </c>
      <c r="CH69" s="100">
        <v>13</v>
      </c>
      <c r="CI69" s="100">
        <v>9859.1999999999989</v>
      </c>
      <c r="CJ69" s="100">
        <v>13</v>
      </c>
      <c r="CK69" s="100">
        <v>9859.1999999999989</v>
      </c>
      <c r="CL69" s="100">
        <v>8</v>
      </c>
      <c r="CM69" s="100">
        <v>6067.2</v>
      </c>
      <c r="CN69" s="100">
        <v>6</v>
      </c>
      <c r="CO69" s="100">
        <v>4550.3999999999996</v>
      </c>
      <c r="CP69" s="100">
        <v>6</v>
      </c>
      <c r="CQ69" s="100">
        <v>4550.3999999999996</v>
      </c>
      <c r="CR69" s="100">
        <v>8</v>
      </c>
      <c r="CS69" s="100">
        <v>6067.2</v>
      </c>
      <c r="CT69" s="100">
        <v>5</v>
      </c>
      <c r="CU69" s="100">
        <v>3792</v>
      </c>
    </row>
    <row r="70" spans="2:99">
      <c r="C70" s="99" t="s">
        <v>236</v>
      </c>
      <c r="D70" s="100">
        <v>53</v>
      </c>
      <c r="E70" s="100">
        <v>28365.599999999995</v>
      </c>
      <c r="F70" s="100">
        <v>48</v>
      </c>
      <c r="G70" s="100">
        <v>25689.599999999999</v>
      </c>
      <c r="H70" s="100">
        <v>51</v>
      </c>
      <c r="I70" s="100">
        <v>27295.199999999997</v>
      </c>
      <c r="J70" s="100">
        <v>37</v>
      </c>
      <c r="K70" s="100">
        <v>19802.399999999998</v>
      </c>
      <c r="L70" s="100">
        <v>31</v>
      </c>
      <c r="M70" s="100">
        <v>16591.199999999997</v>
      </c>
      <c r="N70" s="100">
        <v>34</v>
      </c>
      <c r="O70" s="100">
        <v>18196.8</v>
      </c>
      <c r="P70" s="100">
        <v>54</v>
      </c>
      <c r="Q70" s="100">
        <v>28900.799999999996</v>
      </c>
      <c r="R70" s="100">
        <v>53</v>
      </c>
      <c r="S70" s="100">
        <v>28365.599999999995</v>
      </c>
      <c r="T70" s="100">
        <v>12</v>
      </c>
      <c r="U70" s="100">
        <v>6422.4</v>
      </c>
      <c r="V70" s="100">
        <v>7</v>
      </c>
      <c r="W70" s="100">
        <v>3746.3999999999996</v>
      </c>
      <c r="X70" s="100">
        <v>10</v>
      </c>
      <c r="Y70" s="100">
        <v>5351.9999999999991</v>
      </c>
      <c r="Z70" s="100">
        <v>7</v>
      </c>
      <c r="AA70" s="100">
        <v>3746.3999999999996</v>
      </c>
      <c r="AB70" s="100">
        <v>55</v>
      </c>
      <c r="AC70" s="100">
        <v>29435.999999999996</v>
      </c>
      <c r="AD70" s="100">
        <v>37</v>
      </c>
      <c r="AE70" s="100">
        <v>19802.399999999998</v>
      </c>
      <c r="AF70" s="100">
        <v>65</v>
      </c>
      <c r="AG70" s="100">
        <v>34787.999999999993</v>
      </c>
      <c r="AH70" s="100">
        <v>45</v>
      </c>
      <c r="AI70" s="100">
        <v>24083.999999999996</v>
      </c>
      <c r="AJ70" s="100">
        <v>8</v>
      </c>
      <c r="AK70" s="100">
        <v>4281.5999999999995</v>
      </c>
      <c r="AL70" s="100">
        <v>7</v>
      </c>
      <c r="AM70" s="100">
        <v>3746.3999999999996</v>
      </c>
      <c r="AN70" s="100">
        <v>11</v>
      </c>
      <c r="AO70" s="100">
        <v>5887.1999999999989</v>
      </c>
      <c r="AP70" s="100">
        <v>7</v>
      </c>
      <c r="AQ70" s="100">
        <v>3746.3999999999996</v>
      </c>
      <c r="AR70" s="100">
        <v>10</v>
      </c>
      <c r="AS70" s="100">
        <v>5351.9999999999991</v>
      </c>
      <c r="AT70" s="100">
        <v>16</v>
      </c>
      <c r="AU70" s="100">
        <v>8563.1999999999989</v>
      </c>
      <c r="AV70" s="100">
        <v>15</v>
      </c>
      <c r="AW70" s="100">
        <v>8027.9999999999991</v>
      </c>
      <c r="AX70" s="100">
        <v>15</v>
      </c>
      <c r="AY70" s="100">
        <v>8027.9999999999991</v>
      </c>
      <c r="AZ70" s="100">
        <v>7</v>
      </c>
      <c r="BA70" s="100">
        <v>3746.3999999999996</v>
      </c>
      <c r="BB70" s="100">
        <v>6</v>
      </c>
      <c r="BC70" s="100">
        <v>3211.2</v>
      </c>
      <c r="BD70" s="100">
        <v>10</v>
      </c>
      <c r="BE70" s="100">
        <v>5351.9999999999991</v>
      </c>
      <c r="BF70" s="100">
        <v>9</v>
      </c>
      <c r="BG70" s="100">
        <v>4816.7999999999993</v>
      </c>
      <c r="BH70" s="100">
        <v>21</v>
      </c>
      <c r="BI70" s="100">
        <v>11239.199999999999</v>
      </c>
      <c r="BJ70" s="100">
        <v>13</v>
      </c>
      <c r="BK70" s="100">
        <v>6957.5999999999995</v>
      </c>
      <c r="BL70" s="100">
        <v>12</v>
      </c>
      <c r="BM70" s="100">
        <v>6422.4</v>
      </c>
      <c r="BN70" s="100">
        <v>14</v>
      </c>
      <c r="BO70" s="100">
        <v>7492.7999999999993</v>
      </c>
      <c r="BP70" s="100">
        <v>15</v>
      </c>
      <c r="BQ70" s="100">
        <v>8027.9999999999991</v>
      </c>
      <c r="BR70" s="100">
        <v>11</v>
      </c>
      <c r="BS70" s="100">
        <v>5887.1999999999989</v>
      </c>
      <c r="BT70" s="100">
        <v>10</v>
      </c>
      <c r="BU70" s="100">
        <v>5351.9999999999991</v>
      </c>
      <c r="BV70" s="100">
        <v>15</v>
      </c>
      <c r="BW70" s="100">
        <v>8027.9999999999991</v>
      </c>
      <c r="BX70" s="100">
        <v>13</v>
      </c>
      <c r="BY70" s="100">
        <v>6957.5999999999995</v>
      </c>
      <c r="BZ70" s="100">
        <v>7</v>
      </c>
      <c r="CA70" s="100">
        <v>3746.3999999999996</v>
      </c>
      <c r="CB70" s="100">
        <v>13</v>
      </c>
      <c r="CC70" s="100">
        <v>6957.5999999999995</v>
      </c>
      <c r="CD70" s="100">
        <v>8</v>
      </c>
      <c r="CE70" s="100">
        <v>4281.5999999999995</v>
      </c>
      <c r="CF70" s="100">
        <v>8</v>
      </c>
      <c r="CG70" s="100">
        <v>4281.5999999999995</v>
      </c>
      <c r="CH70" s="100">
        <v>14</v>
      </c>
      <c r="CI70" s="100">
        <v>7492.7999999999993</v>
      </c>
      <c r="CJ70" s="100">
        <v>13</v>
      </c>
      <c r="CK70" s="100">
        <v>6957.5999999999995</v>
      </c>
      <c r="CL70" s="100">
        <v>8</v>
      </c>
      <c r="CM70" s="100">
        <v>4281.5999999999995</v>
      </c>
      <c r="CN70" s="100">
        <v>6</v>
      </c>
      <c r="CO70" s="100">
        <v>3211.2</v>
      </c>
      <c r="CP70" s="100">
        <v>7</v>
      </c>
      <c r="CQ70" s="100">
        <v>3746.3999999999996</v>
      </c>
      <c r="CR70" s="100">
        <v>10</v>
      </c>
      <c r="CS70" s="100">
        <v>5351.9999999999991</v>
      </c>
      <c r="CT70" s="100">
        <v>5</v>
      </c>
      <c r="CU70" s="100">
        <v>2675.9999999999995</v>
      </c>
    </row>
    <row r="71" spans="2:99">
      <c r="B71" s="99" t="s">
        <v>130</v>
      </c>
      <c r="C71" s="99" t="s">
        <v>237</v>
      </c>
      <c r="D71" s="100">
        <v>17.093790565933592</v>
      </c>
      <c r="E71" s="100">
        <v>9640.8978791865466</v>
      </c>
      <c r="F71" s="100">
        <v>20.400894812786461</v>
      </c>
      <c r="G71" s="100">
        <v>11506.104674411565</v>
      </c>
      <c r="H71" s="100">
        <v>17.158324021112549</v>
      </c>
      <c r="I71" s="100">
        <v>9677.2947479074774</v>
      </c>
      <c r="J71" s="100">
        <v>18.416415543916141</v>
      </c>
      <c r="K71" s="100">
        <v>10386.858366768703</v>
      </c>
      <c r="L71" s="100">
        <v>4.3816419173174364</v>
      </c>
      <c r="M71" s="100">
        <v>2471.2460413670342</v>
      </c>
      <c r="N71" s="100">
        <v>4</v>
      </c>
      <c r="O71" s="100">
        <v>2256</v>
      </c>
      <c r="P71" s="100">
        <v>3.8705458507733819</v>
      </c>
      <c r="Q71" s="100">
        <v>2182.9878598361875</v>
      </c>
      <c r="R71" s="100">
        <v>4</v>
      </c>
      <c r="S71" s="100">
        <v>2256</v>
      </c>
      <c r="T71" s="100">
        <v>20.602982566494774</v>
      </c>
      <c r="U71" s="100">
        <v>11620.082167503053</v>
      </c>
      <c r="V71" s="100">
        <v>13.565718390767456</v>
      </c>
      <c r="W71" s="100">
        <v>7651.0651723928449</v>
      </c>
      <c r="X71" s="100">
        <v>14.887941445354707</v>
      </c>
      <c r="Y71" s="100">
        <v>8396.7989751800542</v>
      </c>
      <c r="Z71" s="100">
        <v>17.210491422911026</v>
      </c>
      <c r="AA71" s="100">
        <v>9706.7171625218198</v>
      </c>
      <c r="AB71" s="100">
        <v>10.922307777115737</v>
      </c>
      <c r="AC71" s="100">
        <v>6160.1815862932754</v>
      </c>
      <c r="AD71" s="100">
        <v>4</v>
      </c>
      <c r="AE71" s="100">
        <v>2256</v>
      </c>
      <c r="AF71" s="100">
        <v>9.6553838425806386</v>
      </c>
      <c r="AG71" s="100">
        <v>5445.63648721548</v>
      </c>
      <c r="AH71" s="100">
        <v>7.7633128096356385</v>
      </c>
      <c r="AI71" s="100">
        <v>4378.5084246345004</v>
      </c>
      <c r="AJ71" s="100">
        <v>17.033509168990886</v>
      </c>
      <c r="AK71" s="100">
        <v>9606.8991713108589</v>
      </c>
      <c r="AL71" s="100">
        <v>15.460765235129417</v>
      </c>
      <c r="AM71" s="100">
        <v>8719.8715926129917</v>
      </c>
      <c r="AN71" s="100">
        <v>19.070360663084685</v>
      </c>
      <c r="AO71" s="100">
        <v>10755.683413979763</v>
      </c>
      <c r="AP71" s="100">
        <v>14.739360782352939</v>
      </c>
      <c r="AQ71" s="100">
        <v>8312.9994812470577</v>
      </c>
      <c r="AR71" s="100">
        <v>5.6291995818360077</v>
      </c>
      <c r="AS71" s="100">
        <v>3174.8685641555085</v>
      </c>
      <c r="AT71" s="100">
        <v>4.9610687670325753</v>
      </c>
      <c r="AU71" s="100">
        <v>2798.0427846063726</v>
      </c>
      <c r="AV71" s="100">
        <v>6.0936095189322916</v>
      </c>
      <c r="AW71" s="100">
        <v>3436.7957686778127</v>
      </c>
      <c r="AX71" s="100">
        <v>5.5437346700798713</v>
      </c>
      <c r="AY71" s="100">
        <v>3126.6663539250476</v>
      </c>
      <c r="AZ71" s="100">
        <v>12.83770032379501</v>
      </c>
      <c r="BA71" s="100">
        <v>7240.4629826203854</v>
      </c>
      <c r="BB71" s="100">
        <v>18.158371678532532</v>
      </c>
      <c r="BC71" s="100">
        <v>10241.321626692348</v>
      </c>
      <c r="BD71" s="100">
        <v>13.34305976557631</v>
      </c>
      <c r="BE71" s="100">
        <v>7525.4857077850393</v>
      </c>
      <c r="BF71" s="100">
        <v>12</v>
      </c>
      <c r="BG71" s="100">
        <v>6768</v>
      </c>
      <c r="BH71" s="100">
        <v>19.069821847653277</v>
      </c>
      <c r="BI71" s="100">
        <v>10755.379522076448</v>
      </c>
      <c r="BJ71" s="100">
        <v>20.195595362241491</v>
      </c>
      <c r="BK71" s="100">
        <v>11390.315784304201</v>
      </c>
      <c r="BL71" s="100">
        <v>19.862901358925509</v>
      </c>
      <c r="BM71" s="100">
        <v>11202.676366433987</v>
      </c>
      <c r="BN71" s="100">
        <v>20.015725635394439</v>
      </c>
      <c r="BO71" s="100">
        <v>11288.869258362463</v>
      </c>
      <c r="BP71" s="100">
        <v>6.9308566201188766</v>
      </c>
      <c r="BQ71" s="100">
        <v>3909.0031337470464</v>
      </c>
      <c r="BR71" s="100">
        <v>6.3912251426323108</v>
      </c>
      <c r="BS71" s="100">
        <v>3604.6509804446232</v>
      </c>
      <c r="BT71" s="100">
        <v>7.2819533736537352</v>
      </c>
      <c r="BU71" s="100">
        <v>4107.021702740707</v>
      </c>
      <c r="BV71" s="100">
        <v>5.4239912372673871</v>
      </c>
      <c r="BW71" s="100">
        <v>3059.1310578188063</v>
      </c>
      <c r="BX71" s="100">
        <v>2.6784827254298298</v>
      </c>
      <c r="BY71" s="100">
        <v>1510.664257142424</v>
      </c>
      <c r="BZ71" s="100">
        <v>4</v>
      </c>
      <c r="CA71" s="100">
        <v>2256</v>
      </c>
      <c r="CB71" s="100">
        <v>2.8631783249819711</v>
      </c>
      <c r="CC71" s="100">
        <v>1614.8325752898318</v>
      </c>
      <c r="CD71" s="100">
        <v>3.9841130546588666</v>
      </c>
      <c r="CE71" s="100">
        <v>2247.039762827601</v>
      </c>
      <c r="CF71" s="100">
        <v>6.2370190217368364</v>
      </c>
      <c r="CG71" s="100">
        <v>3517.6787282595756</v>
      </c>
      <c r="CH71" s="100">
        <v>8.3875315020140384</v>
      </c>
      <c r="CI71" s="100">
        <v>4730.5677671359181</v>
      </c>
      <c r="CJ71" s="100">
        <v>9.9286257361727355</v>
      </c>
      <c r="CK71" s="100">
        <v>5599.7449152014224</v>
      </c>
      <c r="CL71" s="100">
        <v>7.8900446455685049</v>
      </c>
      <c r="CM71" s="100">
        <v>4449.9851801006371</v>
      </c>
      <c r="CN71" s="100">
        <v>22.528867354554006</v>
      </c>
      <c r="CO71" s="100">
        <v>12706.28118796846</v>
      </c>
      <c r="CP71" s="100">
        <v>16.028751510249453</v>
      </c>
      <c r="CQ71" s="100">
        <v>9040.2158517806911</v>
      </c>
      <c r="CR71" s="100">
        <v>15.034964042961425</v>
      </c>
      <c r="CS71" s="100">
        <v>8479.7197202302432</v>
      </c>
      <c r="CT71" s="100">
        <v>16.133837842647722</v>
      </c>
      <c r="CU71" s="100">
        <v>9099.4845432533148</v>
      </c>
    </row>
    <row r="72" spans="2:99">
      <c r="C72" s="99" t="s">
        <v>238</v>
      </c>
      <c r="D72" s="100">
        <v>19.535760646781249</v>
      </c>
      <c r="E72" s="100">
        <v>1453.4605921205248</v>
      </c>
      <c r="F72" s="100">
        <v>21.897637339804081</v>
      </c>
      <c r="G72" s="100">
        <v>1629.1842180814235</v>
      </c>
      <c r="H72" s="100">
        <v>21.080226654509701</v>
      </c>
      <c r="I72" s="100">
        <v>1568.3688630955216</v>
      </c>
      <c r="J72" s="100">
        <v>21.019438994544764</v>
      </c>
      <c r="K72" s="100">
        <v>1563.8462611941302</v>
      </c>
      <c r="L72" s="100">
        <v>4.3816419173174364</v>
      </c>
      <c r="M72" s="100">
        <v>325.99415864841723</v>
      </c>
      <c r="N72" s="100">
        <v>4</v>
      </c>
      <c r="O72" s="100">
        <v>297.59999999999997</v>
      </c>
      <c r="P72" s="100">
        <v>3.725454875644485</v>
      </c>
      <c r="Q72" s="100">
        <v>277.17384274794966</v>
      </c>
      <c r="R72" s="100">
        <v>4</v>
      </c>
      <c r="S72" s="100">
        <v>297.59999999999997</v>
      </c>
      <c r="T72" s="100">
        <v>23.88036147421861</v>
      </c>
      <c r="U72" s="100">
        <v>1776.6988936818643</v>
      </c>
      <c r="V72" s="100">
        <v>14.912878781544027</v>
      </c>
      <c r="W72" s="100">
        <v>1109.5181813468755</v>
      </c>
      <c r="X72" s="100">
        <v>16.824163705545175</v>
      </c>
      <c r="Y72" s="100">
        <v>1251.717779692561</v>
      </c>
      <c r="Z72" s="100">
        <v>16.018239274083747</v>
      </c>
      <c r="AA72" s="100">
        <v>1191.7570019918307</v>
      </c>
      <c r="AB72" s="100">
        <v>11.041116476723158</v>
      </c>
      <c r="AC72" s="100">
        <v>821.45906586820286</v>
      </c>
      <c r="AD72" s="100">
        <v>4</v>
      </c>
      <c r="AE72" s="100">
        <v>297.59999999999997</v>
      </c>
      <c r="AF72" s="100">
        <v>10.96870245765898</v>
      </c>
      <c r="AG72" s="100">
        <v>816.07146284982798</v>
      </c>
      <c r="AH72" s="100">
        <v>9.1770789822729313</v>
      </c>
      <c r="AI72" s="100">
        <v>682.77467628110605</v>
      </c>
      <c r="AJ72" s="100">
        <v>23.869511696166182</v>
      </c>
      <c r="AK72" s="100">
        <v>1775.8916701947637</v>
      </c>
      <c r="AL72" s="100">
        <v>17.448701767539035</v>
      </c>
      <c r="AM72" s="100">
        <v>1298.1834115049041</v>
      </c>
      <c r="AN72" s="100">
        <v>19.816116593740162</v>
      </c>
      <c r="AO72" s="100">
        <v>1474.3190745742679</v>
      </c>
      <c r="AP72" s="100">
        <v>15.837942219999997</v>
      </c>
      <c r="AQ72" s="100">
        <v>1178.3429011679996</v>
      </c>
      <c r="AR72" s="100">
        <v>5.6519122389626544</v>
      </c>
      <c r="AS72" s="100">
        <v>420.50227057882142</v>
      </c>
      <c r="AT72" s="100">
        <v>5.457175643735833</v>
      </c>
      <c r="AU72" s="100">
        <v>406.01386789394593</v>
      </c>
      <c r="AV72" s="100">
        <v>6.6014512975140889</v>
      </c>
      <c r="AW72" s="100">
        <v>491.14797653504814</v>
      </c>
      <c r="AX72" s="100">
        <v>5.5437346700798713</v>
      </c>
      <c r="AY72" s="100">
        <v>412.45385945394236</v>
      </c>
      <c r="AZ72" s="100">
        <v>12.930304849116879</v>
      </c>
      <c r="BA72" s="100">
        <v>962.0146807742957</v>
      </c>
      <c r="BB72" s="100">
        <v>21.506274878488696</v>
      </c>
      <c r="BC72" s="100">
        <v>1600.0668509595589</v>
      </c>
      <c r="BD72" s="100">
        <v>13.34305976557631</v>
      </c>
      <c r="BE72" s="100">
        <v>992.72364655887736</v>
      </c>
      <c r="BF72" s="100">
        <v>15</v>
      </c>
      <c r="BG72" s="100">
        <v>1115.9999999999998</v>
      </c>
      <c r="BH72" s="100">
        <v>18.585721242041451</v>
      </c>
      <c r="BI72" s="100">
        <v>1382.7776604078838</v>
      </c>
      <c r="BJ72" s="100">
        <v>20.195595362241491</v>
      </c>
      <c r="BK72" s="100">
        <v>1502.5522949507667</v>
      </c>
      <c r="BL72" s="100">
        <v>21.615164452006123</v>
      </c>
      <c r="BM72" s="100">
        <v>1608.1682352292553</v>
      </c>
      <c r="BN72" s="100">
        <v>22.521510753483504</v>
      </c>
      <c r="BO72" s="100">
        <v>1675.6004000591724</v>
      </c>
      <c r="BP72" s="100">
        <v>6.352441659509263</v>
      </c>
      <c r="BQ72" s="100">
        <v>472.62165946748911</v>
      </c>
      <c r="BR72" s="100">
        <v>6.3912251426323108</v>
      </c>
      <c r="BS72" s="100">
        <v>475.50715061184388</v>
      </c>
      <c r="BT72" s="100">
        <v>8.0205612554840666</v>
      </c>
      <c r="BU72" s="100">
        <v>596.72975740801451</v>
      </c>
      <c r="BV72" s="100">
        <v>4.6491353462291896</v>
      </c>
      <c r="BW72" s="100">
        <v>345.89566975945166</v>
      </c>
      <c r="BX72" s="100">
        <v>2.6784827254298298</v>
      </c>
      <c r="BY72" s="100">
        <v>199.27911477197932</v>
      </c>
      <c r="BZ72" s="100">
        <v>4</v>
      </c>
      <c r="CA72" s="100">
        <v>297.59999999999997</v>
      </c>
      <c r="CB72" s="100">
        <v>3.8631783249819711</v>
      </c>
      <c r="CC72" s="100">
        <v>287.4204673786586</v>
      </c>
      <c r="CD72" s="100">
        <v>5.1450659014296001</v>
      </c>
      <c r="CE72" s="100">
        <v>382.79290306636221</v>
      </c>
      <c r="CF72" s="100">
        <v>7.2370190217368364</v>
      </c>
      <c r="CG72" s="100">
        <v>538.43421521722053</v>
      </c>
      <c r="CH72" s="100">
        <v>8.5609729397657937</v>
      </c>
      <c r="CI72" s="100">
        <v>636.93638671857502</v>
      </c>
      <c r="CJ72" s="100">
        <v>10.577966511414056</v>
      </c>
      <c r="CK72" s="100">
        <v>787.00070844920572</v>
      </c>
      <c r="CL72" s="100">
        <v>7.8900446455685049</v>
      </c>
      <c r="CM72" s="100">
        <v>587.01932163029664</v>
      </c>
      <c r="CN72" s="100">
        <v>25.866477333006451</v>
      </c>
      <c r="CO72" s="100">
        <v>1924.4659135756797</v>
      </c>
      <c r="CP72" s="100">
        <v>17.023486832555196</v>
      </c>
      <c r="CQ72" s="100">
        <v>1266.5474203421065</v>
      </c>
      <c r="CR72" s="100">
        <v>16.15148938907117</v>
      </c>
      <c r="CS72" s="100">
        <v>1201.6708105468949</v>
      </c>
      <c r="CT72" s="100">
        <v>18.715251897471358</v>
      </c>
      <c r="CU72" s="100">
        <v>1392.4147411718689</v>
      </c>
    </row>
    <row r="73" spans="2:99">
      <c r="C73" s="99" t="s">
        <v>239</v>
      </c>
      <c r="D73" s="100">
        <v>18.314775606357419</v>
      </c>
      <c r="E73" s="100">
        <v>10241.622519075067</v>
      </c>
      <c r="F73" s="100">
        <v>20.400894812786461</v>
      </c>
      <c r="G73" s="100">
        <v>11408.180379310188</v>
      </c>
      <c r="H73" s="100">
        <v>19.609513166985767</v>
      </c>
      <c r="I73" s="100">
        <v>10965.639762978441</v>
      </c>
      <c r="J73" s="100">
        <v>20.761642398651961</v>
      </c>
      <c r="K73" s="100">
        <v>11609.910429326175</v>
      </c>
      <c r="L73" s="100">
        <v>4.3816419173174364</v>
      </c>
      <c r="M73" s="100">
        <v>2450.21416016391</v>
      </c>
      <c r="N73" s="100">
        <v>4</v>
      </c>
      <c r="O73" s="100">
        <v>2236.7999999999997</v>
      </c>
      <c r="P73" s="100">
        <v>2.725454875644485</v>
      </c>
      <c r="Q73" s="100">
        <v>1524.0743664603958</v>
      </c>
      <c r="R73" s="100">
        <v>4</v>
      </c>
      <c r="S73" s="100">
        <v>2236.7999999999997</v>
      </c>
      <c r="T73" s="100">
        <v>22.241672020356692</v>
      </c>
      <c r="U73" s="100">
        <v>12437.54299378346</v>
      </c>
      <c r="V73" s="100">
        <v>14.807521379291929</v>
      </c>
      <c r="W73" s="100">
        <v>8280.3659553000452</v>
      </c>
      <c r="X73" s="100">
        <v>14.247772183299617</v>
      </c>
      <c r="Y73" s="100">
        <v>7967.3542049011448</v>
      </c>
      <c r="Z73" s="100">
        <v>16.018239274083747</v>
      </c>
      <c r="AA73" s="100">
        <v>8957.3994020676309</v>
      </c>
      <c r="AB73" s="100">
        <v>10.91768939070292</v>
      </c>
      <c r="AC73" s="100">
        <v>6105.171907281072</v>
      </c>
      <c r="AD73" s="100">
        <v>4</v>
      </c>
      <c r="AE73" s="100">
        <v>2236.7999999999997</v>
      </c>
      <c r="AF73" s="100">
        <v>10.96870245765898</v>
      </c>
      <c r="AG73" s="100">
        <v>6133.698414322901</v>
      </c>
      <c r="AH73" s="100">
        <v>7.3732973737056247</v>
      </c>
      <c r="AI73" s="100">
        <v>4123.1478913761848</v>
      </c>
      <c r="AJ73" s="100">
        <v>19.992119370510846</v>
      </c>
      <c r="AK73" s="100">
        <v>11179.593151989664</v>
      </c>
      <c r="AL73" s="100">
        <v>15.41482846495798</v>
      </c>
      <c r="AM73" s="100">
        <v>8619.9720776045015</v>
      </c>
      <c r="AN73" s="100">
        <v>17.543310268715583</v>
      </c>
      <c r="AO73" s="100">
        <v>9810.2191022657535</v>
      </c>
      <c r="AP73" s="100">
        <v>15.788651501176469</v>
      </c>
      <c r="AQ73" s="100">
        <v>8829.0139194578805</v>
      </c>
      <c r="AR73" s="100">
        <v>6.103778832159314</v>
      </c>
      <c r="AS73" s="100">
        <v>3413.2331229434881</v>
      </c>
      <c r="AT73" s="100">
        <v>5.457175643735833</v>
      </c>
      <c r="AU73" s="100">
        <v>3051.6526199770774</v>
      </c>
      <c r="AV73" s="100">
        <v>6.6005953753282283</v>
      </c>
      <c r="AW73" s="100">
        <v>3691.0529338835449</v>
      </c>
      <c r="AX73" s="100">
        <v>5.5437346700798713</v>
      </c>
      <c r="AY73" s="100">
        <v>3100.0564275086635</v>
      </c>
      <c r="AZ73" s="100">
        <v>12.930304849116879</v>
      </c>
      <c r="BA73" s="100">
        <v>7230.6264716261585</v>
      </c>
      <c r="BB73" s="100">
        <v>19.703336398624096</v>
      </c>
      <c r="BC73" s="100">
        <v>11018.105714110592</v>
      </c>
      <c r="BD73" s="100">
        <v>11.34305976557631</v>
      </c>
      <c r="BE73" s="100">
        <v>6343.0390209102716</v>
      </c>
      <c r="BF73" s="100">
        <v>14</v>
      </c>
      <c r="BG73" s="100">
        <v>7828.7999999999993</v>
      </c>
      <c r="BH73" s="100">
        <v>19.187911791845778</v>
      </c>
      <c r="BI73" s="100">
        <v>10729.880274000157</v>
      </c>
      <c r="BJ73" s="100">
        <v>18.704231648755957</v>
      </c>
      <c r="BK73" s="100">
        <v>10459.40633798433</v>
      </c>
      <c r="BL73" s="100">
        <v>21.907861573743759</v>
      </c>
      <c r="BM73" s="100">
        <v>12250.876192037509</v>
      </c>
      <c r="BN73" s="100">
        <v>19.119676491387782</v>
      </c>
      <c r="BO73" s="100">
        <v>10691.723093984046</v>
      </c>
      <c r="BP73" s="100">
        <v>6.3576036578171156</v>
      </c>
      <c r="BQ73" s="100">
        <v>3555.1719654513304</v>
      </c>
      <c r="BR73" s="100">
        <v>6.3912251426323108</v>
      </c>
      <c r="BS73" s="100">
        <v>3573.9730997599877</v>
      </c>
      <c r="BT73" s="100">
        <v>6.7173901341316267</v>
      </c>
      <c r="BU73" s="100">
        <v>3756.3645630064052</v>
      </c>
      <c r="BV73" s="100">
        <v>4.6491353462291896</v>
      </c>
      <c r="BW73" s="100">
        <v>2599.7964856113626</v>
      </c>
      <c r="BX73" s="100">
        <v>2.6784827254298298</v>
      </c>
      <c r="BY73" s="100">
        <v>1497.8075400603607</v>
      </c>
      <c r="BZ73" s="100">
        <v>4</v>
      </c>
      <c r="CA73" s="100">
        <v>2236.7999999999997</v>
      </c>
      <c r="CB73" s="100">
        <v>2.9957318416737602</v>
      </c>
      <c r="CC73" s="100">
        <v>1675.2132458639664</v>
      </c>
      <c r="CD73" s="100">
        <v>4.9678086164038486</v>
      </c>
      <c r="CE73" s="100">
        <v>2777.9985782930316</v>
      </c>
      <c r="CF73" s="100">
        <v>6.2370190217368364</v>
      </c>
      <c r="CG73" s="100">
        <v>3487.7410369552385</v>
      </c>
      <c r="CH73" s="100">
        <v>8.5609729397657937</v>
      </c>
      <c r="CI73" s="100">
        <v>4787.296067917031</v>
      </c>
      <c r="CJ73" s="100">
        <v>10.753296123793396</v>
      </c>
      <c r="CK73" s="100">
        <v>6013.243192425266</v>
      </c>
      <c r="CL73" s="100">
        <v>6.8900446455685049</v>
      </c>
      <c r="CM73" s="100">
        <v>3852.9129658019074</v>
      </c>
      <c r="CN73" s="100">
        <v>22.528867354554006</v>
      </c>
      <c r="CO73" s="100">
        <v>12598.142624666598</v>
      </c>
      <c r="CP73" s="100">
        <v>16.103298355119779</v>
      </c>
      <c r="CQ73" s="100">
        <v>9004.9644401829792</v>
      </c>
      <c r="CR73" s="100">
        <v>15.111220302001708</v>
      </c>
      <c r="CS73" s="100">
        <v>8450.1943928793535</v>
      </c>
      <c r="CT73" s="100">
        <v>18.069898383765448</v>
      </c>
      <c r="CU73" s="100">
        <v>10104.687176201638</v>
      </c>
    </row>
    <row r="74" spans="2:99">
      <c r="C74" s="99" t="s">
        <v>240</v>
      </c>
      <c r="D74" s="100">
        <v>18.314775606357419</v>
      </c>
      <c r="E74" s="100">
        <v>7384.5175244833108</v>
      </c>
      <c r="F74" s="100">
        <v>21.819033843007624</v>
      </c>
      <c r="G74" s="100">
        <v>8797.434445500674</v>
      </c>
      <c r="H74" s="100">
        <v>19.609513166985767</v>
      </c>
      <c r="I74" s="100">
        <v>7906.5557089286613</v>
      </c>
      <c r="J74" s="100">
        <v>20.241037708526235</v>
      </c>
      <c r="K74" s="100">
        <v>8161.1864040777782</v>
      </c>
      <c r="L74" s="100">
        <v>4.477052396646795</v>
      </c>
      <c r="M74" s="100">
        <v>1805.1475263279876</v>
      </c>
      <c r="N74" s="100">
        <v>4</v>
      </c>
      <c r="O74" s="100">
        <v>1612.8</v>
      </c>
      <c r="P74" s="100">
        <v>3.8705458507733819</v>
      </c>
      <c r="Q74" s="100">
        <v>1560.6040870318275</v>
      </c>
      <c r="R74" s="100">
        <v>4</v>
      </c>
      <c r="S74" s="100">
        <v>1612.8</v>
      </c>
      <c r="T74" s="100">
        <v>20.602982566494774</v>
      </c>
      <c r="U74" s="100">
        <v>8307.1225708106922</v>
      </c>
      <c r="V74" s="100">
        <v>13.565718390767456</v>
      </c>
      <c r="W74" s="100">
        <v>5469.697655157438</v>
      </c>
      <c r="X74" s="100">
        <v>16.818925547536772</v>
      </c>
      <c r="Y74" s="100">
        <v>6781.3907807668265</v>
      </c>
      <c r="Z74" s="100">
        <v>16.614365348497383</v>
      </c>
      <c r="AA74" s="100">
        <v>6698.9121085141451</v>
      </c>
      <c r="AB74" s="100">
        <v>10.808117463921132</v>
      </c>
      <c r="AC74" s="100">
        <v>4357.8329614530003</v>
      </c>
      <c r="AD74" s="100">
        <v>4</v>
      </c>
      <c r="AE74" s="100">
        <v>1612.8</v>
      </c>
      <c r="AF74" s="100">
        <v>9.9687024576589796</v>
      </c>
      <c r="AG74" s="100">
        <v>4019.3808309281003</v>
      </c>
      <c r="AH74" s="100">
        <v>7.4664286007946625</v>
      </c>
      <c r="AI74" s="100">
        <v>3010.4640118404077</v>
      </c>
      <c r="AJ74" s="100">
        <v>21.288675060928469</v>
      </c>
      <c r="AK74" s="100">
        <v>8583.5937845663593</v>
      </c>
      <c r="AL74" s="100">
        <v>17.448701767539035</v>
      </c>
      <c r="AM74" s="100">
        <v>7035.3165526717385</v>
      </c>
      <c r="AN74" s="100">
        <v>19.105899196142829</v>
      </c>
      <c r="AO74" s="100">
        <v>7703.4985558847884</v>
      </c>
      <c r="AP74" s="100">
        <v>16.837942219999999</v>
      </c>
      <c r="AQ74" s="100">
        <v>6789.0583031039996</v>
      </c>
      <c r="AR74" s="100">
        <v>5.5837742675827151</v>
      </c>
      <c r="AS74" s="100">
        <v>2251.3777846893508</v>
      </c>
      <c r="AT74" s="100">
        <v>5.457175643735833</v>
      </c>
      <c r="AU74" s="100">
        <v>2200.333219554288</v>
      </c>
      <c r="AV74" s="100">
        <v>6.0936095189322916</v>
      </c>
      <c r="AW74" s="100">
        <v>2456.9433580334999</v>
      </c>
      <c r="AX74" s="100">
        <v>5.0817567809065478</v>
      </c>
      <c r="AY74" s="100">
        <v>2048.9643340615198</v>
      </c>
      <c r="AZ74" s="100">
        <v>11.864431764321836</v>
      </c>
      <c r="BA74" s="100">
        <v>4783.738887374564</v>
      </c>
      <c r="BB74" s="100">
        <v>18.545332318192088</v>
      </c>
      <c r="BC74" s="100">
        <v>7477.4779906950498</v>
      </c>
      <c r="BD74" s="100">
        <v>13.34305976557631</v>
      </c>
      <c r="BE74" s="100">
        <v>5379.9216974803685</v>
      </c>
      <c r="BF74" s="100">
        <v>13</v>
      </c>
      <c r="BG74" s="100">
        <v>5241.5999999999995</v>
      </c>
      <c r="BH74" s="100">
        <v>18.349541353656445</v>
      </c>
      <c r="BI74" s="100">
        <v>7398.5350737942781</v>
      </c>
      <c r="BJ74" s="100">
        <v>19.698474124412979</v>
      </c>
      <c r="BK74" s="100">
        <v>7942.4247669633123</v>
      </c>
      <c r="BL74" s="100">
        <v>23.587277022835398</v>
      </c>
      <c r="BM74" s="100">
        <v>9510.3900956072321</v>
      </c>
      <c r="BN74" s="100">
        <v>19.195579993694192</v>
      </c>
      <c r="BO74" s="100">
        <v>7739.6578534574983</v>
      </c>
      <c r="BP74" s="100">
        <v>6.3576036578171156</v>
      </c>
      <c r="BQ74" s="100">
        <v>2563.3857948318609</v>
      </c>
      <c r="BR74" s="100">
        <v>6.3912251426323108</v>
      </c>
      <c r="BS74" s="100">
        <v>2576.9419775093475</v>
      </c>
      <c r="BT74" s="100">
        <v>6.5433454918234002</v>
      </c>
      <c r="BU74" s="100">
        <v>2638.2769023031947</v>
      </c>
      <c r="BV74" s="100">
        <v>5.4239912372673871</v>
      </c>
      <c r="BW74" s="100">
        <v>2186.9532668662105</v>
      </c>
      <c r="BX74" s="100">
        <v>3.6802793941979104</v>
      </c>
      <c r="BY74" s="100">
        <v>1483.8886517405974</v>
      </c>
      <c r="BZ74" s="100">
        <v>3</v>
      </c>
      <c r="CA74" s="100">
        <v>1209.5999999999999</v>
      </c>
      <c r="CB74" s="100">
        <v>2.8541306950044731</v>
      </c>
      <c r="CC74" s="100">
        <v>1150.7854962258036</v>
      </c>
      <c r="CD74" s="100">
        <v>4.9841130546588666</v>
      </c>
      <c r="CE74" s="100">
        <v>2009.5943836384549</v>
      </c>
      <c r="CF74" s="100">
        <v>7.2370190217368364</v>
      </c>
      <c r="CG74" s="100">
        <v>2917.9660695642924</v>
      </c>
      <c r="CH74" s="100">
        <v>8.7344143775175489</v>
      </c>
      <c r="CI74" s="100">
        <v>3521.7158770150754</v>
      </c>
      <c r="CJ74" s="100">
        <v>9.577966511414056</v>
      </c>
      <c r="CK74" s="100">
        <v>3861.8360974021471</v>
      </c>
      <c r="CL74" s="100">
        <v>7.8900446455685049</v>
      </c>
      <c r="CM74" s="100">
        <v>3181.2660010932209</v>
      </c>
      <c r="CN74" s="100">
        <v>21.69446485994089</v>
      </c>
      <c r="CO74" s="100">
        <v>8747.2082315281659</v>
      </c>
      <c r="CP74" s="100">
        <v>18.866124934984096</v>
      </c>
      <c r="CQ74" s="100">
        <v>7606.8215737855871</v>
      </c>
      <c r="CR74" s="100">
        <v>15.555098586496156</v>
      </c>
      <c r="CS74" s="100">
        <v>6271.8157500752495</v>
      </c>
      <c r="CT74" s="100">
        <v>19.360605411177264</v>
      </c>
      <c r="CU74" s="100">
        <v>7806.1961017866724</v>
      </c>
    </row>
    <row r="75" spans="2:99">
      <c r="C75" s="99" t="s">
        <v>241</v>
      </c>
      <c r="D75" s="100">
        <v>17.704283086145505</v>
      </c>
      <c r="E75" s="100">
        <v>11387.394881008788</v>
      </c>
      <c r="F75" s="100">
        <v>19.219658302249655</v>
      </c>
      <c r="G75" s="100">
        <v>12362.084220006976</v>
      </c>
      <c r="H75" s="100">
        <v>17.648561850287191</v>
      </c>
      <c r="I75" s="100">
        <v>11351.554982104721</v>
      </c>
      <c r="J75" s="100">
        <v>19.978229614293312</v>
      </c>
      <c r="K75" s="100">
        <v>12849.997287913457</v>
      </c>
      <c r="L75" s="100">
        <v>4.3816419173174364</v>
      </c>
      <c r="M75" s="100">
        <v>2818.2720812185748</v>
      </c>
      <c r="N75" s="100">
        <v>4</v>
      </c>
      <c r="O75" s="100">
        <v>2572.7999999999997</v>
      </c>
      <c r="P75" s="100">
        <v>2.725454875644485</v>
      </c>
      <c r="Q75" s="100">
        <v>1753.0125760145324</v>
      </c>
      <c r="R75" s="100">
        <v>4</v>
      </c>
      <c r="S75" s="100">
        <v>2572.7999999999997</v>
      </c>
      <c r="T75" s="100">
        <v>19.783637839563816</v>
      </c>
      <c r="U75" s="100">
        <v>12724.835858407445</v>
      </c>
      <c r="V75" s="100">
        <v>15.428422873554165</v>
      </c>
      <c r="W75" s="100">
        <v>9923.5615922700381</v>
      </c>
      <c r="X75" s="100">
        <v>16.157803653448081</v>
      </c>
      <c r="Y75" s="100">
        <v>10392.699309897804</v>
      </c>
      <c r="Z75" s="100">
        <v>16.614365348497383</v>
      </c>
      <c r="AA75" s="100">
        <v>10686.359792153517</v>
      </c>
      <c r="AB75" s="100">
        <v>10.926926163528552</v>
      </c>
      <c r="AC75" s="100">
        <v>7028.1989083815643</v>
      </c>
      <c r="AD75" s="100">
        <v>4</v>
      </c>
      <c r="AE75" s="100">
        <v>2572.7999999999997</v>
      </c>
      <c r="AF75" s="100">
        <v>10.073141996018425</v>
      </c>
      <c r="AG75" s="100">
        <v>6479.0449318390502</v>
      </c>
      <c r="AH75" s="100">
        <v>7.5092402031924488</v>
      </c>
      <c r="AI75" s="100">
        <v>4829.9432986933825</v>
      </c>
      <c r="AJ75" s="100">
        <v>18.984069355473846</v>
      </c>
      <c r="AK75" s="100">
        <v>12210.553409440776</v>
      </c>
      <c r="AL75" s="100">
        <v>17.402764997367598</v>
      </c>
      <c r="AM75" s="100">
        <v>11193.458446306837</v>
      </c>
      <c r="AN75" s="100">
        <v>16.122875473520917</v>
      </c>
      <c r="AO75" s="100">
        <v>10370.233504568652</v>
      </c>
      <c r="AP75" s="100">
        <v>14.788651501176469</v>
      </c>
      <c r="AQ75" s="100">
        <v>9512.0606455567031</v>
      </c>
      <c r="AR75" s="100">
        <v>5.6064869247093618</v>
      </c>
      <c r="AS75" s="100">
        <v>3606.092389973061</v>
      </c>
      <c r="AT75" s="100">
        <v>4.9610687670325753</v>
      </c>
      <c r="AU75" s="100">
        <v>3190.9594309553522</v>
      </c>
      <c r="AV75" s="100">
        <v>5.9872619281929449</v>
      </c>
      <c r="AW75" s="100">
        <v>3851.0068722137016</v>
      </c>
      <c r="AX75" s="100">
        <v>5.0817567809065478</v>
      </c>
      <c r="AY75" s="100">
        <v>3268.5859614790911</v>
      </c>
      <c r="AZ75" s="100">
        <v>13.85727114592912</v>
      </c>
      <c r="BA75" s="100">
        <v>8912.9968010616085</v>
      </c>
      <c r="BB75" s="100">
        <v>19.832323278510614</v>
      </c>
      <c r="BC75" s="100">
        <v>12756.150332738025</v>
      </c>
      <c r="BD75" s="100">
        <v>11.34305976557631</v>
      </c>
      <c r="BE75" s="100">
        <v>7295.8560412186816</v>
      </c>
      <c r="BF75" s="100">
        <v>12</v>
      </c>
      <c r="BG75" s="100">
        <v>7718.4</v>
      </c>
      <c r="BH75" s="100">
        <v>19.069821847653277</v>
      </c>
      <c r="BI75" s="100">
        <v>12265.709412410586</v>
      </c>
      <c r="BJ75" s="100">
        <v>19.282139595277414</v>
      </c>
      <c r="BK75" s="100">
        <v>12402.272187682431</v>
      </c>
      <c r="BL75" s="100">
        <v>21.907861573743759</v>
      </c>
      <c r="BM75" s="100">
        <v>14091.136564231983</v>
      </c>
      <c r="BN75" s="100">
        <v>20.653508963163787</v>
      </c>
      <c r="BO75" s="100">
        <v>13284.336965106946</v>
      </c>
      <c r="BP75" s="100">
        <v>5.7791886972075019</v>
      </c>
      <c r="BQ75" s="100">
        <v>3717.1741700438647</v>
      </c>
      <c r="BR75" s="100">
        <v>5.5923219998032723</v>
      </c>
      <c r="BS75" s="100">
        <v>3596.9815102734642</v>
      </c>
      <c r="BT75" s="100">
        <v>6.670241979259548</v>
      </c>
      <c r="BU75" s="100">
        <v>4290.2996410597407</v>
      </c>
      <c r="BV75" s="100">
        <v>4.6491353462291896</v>
      </c>
      <c r="BW75" s="100">
        <v>2990.3238546946145</v>
      </c>
      <c r="BX75" s="100">
        <v>2.5106587128404527</v>
      </c>
      <c r="BY75" s="100">
        <v>1614.8556840989791</v>
      </c>
      <c r="BZ75" s="100">
        <v>3</v>
      </c>
      <c r="CA75" s="100">
        <v>1929.6</v>
      </c>
      <c r="CB75" s="100">
        <v>3.8631783249819711</v>
      </c>
      <c r="CC75" s="100">
        <v>2484.7962986284037</v>
      </c>
      <c r="CD75" s="100">
        <v>4.9678086164038486</v>
      </c>
      <c r="CE75" s="100">
        <v>3195.2945020709549</v>
      </c>
      <c r="CF75" s="100">
        <v>7.2370190217368364</v>
      </c>
      <c r="CG75" s="100">
        <v>4654.8506347811326</v>
      </c>
      <c r="CH75" s="100">
        <v>8.5609729397657937</v>
      </c>
      <c r="CI75" s="100">
        <v>5506.4177948573579</v>
      </c>
      <c r="CJ75" s="100">
        <v>9.7532961237933957</v>
      </c>
      <c r="CK75" s="100">
        <v>6273.3200668239115</v>
      </c>
      <c r="CL75" s="100">
        <v>7.8900446455685049</v>
      </c>
      <c r="CM75" s="100">
        <v>5074.876716029662</v>
      </c>
      <c r="CN75" s="100">
        <v>20.025659870714669</v>
      </c>
      <c r="CO75" s="100">
        <v>12880.504428843675</v>
      </c>
      <c r="CP75" s="100">
        <v>17.023486832555196</v>
      </c>
      <c r="CQ75" s="100">
        <v>10949.506730699501</v>
      </c>
      <c r="CR75" s="100">
        <v>15.478842327455876</v>
      </c>
      <c r="CS75" s="100">
        <v>9955.991385019619</v>
      </c>
      <c r="CT75" s="100">
        <v>15.488484328941812</v>
      </c>
      <c r="CU75" s="100">
        <v>9962.193120375372</v>
      </c>
    </row>
    <row r="76" spans="2:99">
      <c r="C76" s="99" t="s">
        <v>242</v>
      </c>
      <c r="D76" s="100">
        <v>17.704283086145505</v>
      </c>
      <c r="E76" s="100">
        <v>13788.095667490119</v>
      </c>
      <c r="F76" s="100">
        <v>18.352835778898669</v>
      </c>
      <c r="G76" s="100">
        <v>14293.188504606282</v>
      </c>
      <c r="H76" s="100">
        <v>16.177848362763257</v>
      </c>
      <c r="I76" s="100">
        <v>12599.308304920023</v>
      </c>
      <c r="J76" s="100">
        <v>17.983413551868058</v>
      </c>
      <c r="K76" s="100">
        <v>14005.482474194843</v>
      </c>
      <c r="L76" s="100">
        <v>4.3816419173174364</v>
      </c>
      <c r="M76" s="100">
        <v>3412.4227252068195</v>
      </c>
      <c r="N76" s="100">
        <v>4</v>
      </c>
      <c r="O76" s="100">
        <v>3115.2</v>
      </c>
      <c r="P76" s="100">
        <v>2.8705458507733819</v>
      </c>
      <c r="Q76" s="100">
        <v>2235.5811085823098</v>
      </c>
      <c r="R76" s="100">
        <v>4</v>
      </c>
      <c r="S76" s="100">
        <v>3115.2</v>
      </c>
      <c r="T76" s="100">
        <v>20.602982566494774</v>
      </c>
      <c r="U76" s="100">
        <v>16045.602822786128</v>
      </c>
      <c r="V76" s="100">
        <v>14.186619885029693</v>
      </c>
      <c r="W76" s="100">
        <v>11048.539566461124</v>
      </c>
      <c r="X76" s="100">
        <v>15.538587023426595</v>
      </c>
      <c r="Y76" s="100">
        <v>12101.451573844632</v>
      </c>
      <c r="Z76" s="100">
        <v>15.546196649829469</v>
      </c>
      <c r="AA76" s="100">
        <v>12107.37795088719</v>
      </c>
      <c r="AB76" s="100">
        <v>9.8219726231595796</v>
      </c>
      <c r="AC76" s="100">
        <v>7649.35227891668</v>
      </c>
      <c r="AD76" s="100">
        <v>4</v>
      </c>
      <c r="AE76" s="100">
        <v>3115.2</v>
      </c>
      <c r="AF76" s="100">
        <v>10.864262919299531</v>
      </c>
      <c r="AG76" s="100">
        <v>8461.0879615504746</v>
      </c>
      <c r="AH76" s="100">
        <v>7.5033025190156293</v>
      </c>
      <c r="AI76" s="100">
        <v>5843.5720018093716</v>
      </c>
      <c r="AJ76" s="100">
        <v>19.57133264928159</v>
      </c>
      <c r="AK76" s="100">
        <v>15242.153867260502</v>
      </c>
      <c r="AL76" s="100">
        <v>16.454733501334228</v>
      </c>
      <c r="AM76" s="100">
        <v>12814.946450839096</v>
      </c>
      <c r="AN76" s="100">
        <v>18.28906619937106</v>
      </c>
      <c r="AO76" s="100">
        <v>14243.524756070181</v>
      </c>
      <c r="AP76" s="100">
        <v>13.739360782352939</v>
      </c>
      <c r="AQ76" s="100">
        <v>10700.214177296468</v>
      </c>
      <c r="AR76" s="100">
        <v>6.0810661750326682</v>
      </c>
      <c r="AS76" s="100">
        <v>4735.9343371154418</v>
      </c>
      <c r="AT76" s="100">
        <v>5.457175643735833</v>
      </c>
      <c r="AU76" s="100">
        <v>4250.0483913414664</v>
      </c>
      <c r="AV76" s="100">
        <v>5.9872619281929449</v>
      </c>
      <c r="AW76" s="100">
        <v>4662.8795896766651</v>
      </c>
      <c r="AX76" s="100">
        <v>5.0817567809065478</v>
      </c>
      <c r="AY76" s="100">
        <v>3957.6721809700193</v>
      </c>
      <c r="AZ76" s="100">
        <v>12.83770032379501</v>
      </c>
      <c r="BA76" s="100">
        <v>9998.0010121715532</v>
      </c>
      <c r="BB76" s="100">
        <v>16.994611921007195</v>
      </c>
      <c r="BC76" s="100">
        <v>13235.403764080402</v>
      </c>
      <c r="BD76" s="100">
        <v>13.34305976557631</v>
      </c>
      <c r="BE76" s="100">
        <v>10391.57494543083</v>
      </c>
      <c r="BF76" s="100">
        <v>13</v>
      </c>
      <c r="BG76" s="100">
        <v>10124.4</v>
      </c>
      <c r="BH76" s="100">
        <v>16.306789815858462</v>
      </c>
      <c r="BI76" s="100">
        <v>12699.72790859057</v>
      </c>
      <c r="BJ76" s="100">
        <v>21.270624546591463</v>
      </c>
      <c r="BK76" s="100">
        <v>16565.562396885431</v>
      </c>
      <c r="BL76" s="100">
        <v>20.519836700608025</v>
      </c>
      <c r="BM76" s="100">
        <v>15980.848822433529</v>
      </c>
      <c r="BN76" s="100">
        <v>20.577605460857377</v>
      </c>
      <c r="BO76" s="100">
        <v>16025.839132915724</v>
      </c>
      <c r="BP76" s="100">
        <v>6.9308566201188766</v>
      </c>
      <c r="BQ76" s="100">
        <v>5397.751135748581</v>
      </c>
      <c r="BR76" s="100">
        <v>5.5923219998032723</v>
      </c>
      <c r="BS76" s="100">
        <v>4355.3003734467884</v>
      </c>
      <c r="BT76" s="100">
        <v>7.2819533736537352</v>
      </c>
      <c r="BU76" s="100">
        <v>5671.1852874015285</v>
      </c>
      <c r="BV76" s="100">
        <v>4.6491353462291896</v>
      </c>
      <c r="BW76" s="100">
        <v>3620.7466076432925</v>
      </c>
      <c r="BX76" s="100">
        <v>2.6802793941979104</v>
      </c>
      <c r="BY76" s="100">
        <v>2087.4015922013323</v>
      </c>
      <c r="BZ76" s="100">
        <v>3</v>
      </c>
      <c r="CA76" s="100">
        <v>2336.3999999999996</v>
      </c>
      <c r="CB76" s="100">
        <v>2.9866842116962626</v>
      </c>
      <c r="CC76" s="100">
        <v>2326.0296640690494</v>
      </c>
      <c r="CD76" s="100">
        <v>4.9759608355313576</v>
      </c>
      <c r="CE76" s="100">
        <v>3875.2782987118212</v>
      </c>
      <c r="CF76" s="100">
        <v>6.4137360248420983</v>
      </c>
      <c r="CG76" s="100">
        <v>4995.0176161470263</v>
      </c>
      <c r="CH76" s="100">
        <v>7.734414377517548</v>
      </c>
      <c r="CI76" s="100">
        <v>6023.5619172106663</v>
      </c>
      <c r="CJ76" s="100">
        <v>9.7532961237933957</v>
      </c>
      <c r="CK76" s="100">
        <v>7595.8670212102961</v>
      </c>
      <c r="CL76" s="100">
        <v>7.8900446455685049</v>
      </c>
      <c r="CM76" s="100">
        <v>6144.7667699687509</v>
      </c>
      <c r="CN76" s="100">
        <v>19.191257376101557</v>
      </c>
      <c r="CO76" s="100">
        <v>14946.151244507892</v>
      </c>
      <c r="CP76" s="100">
        <v>16.103298355119779</v>
      </c>
      <c r="CQ76" s="100">
        <v>12541.248758967284</v>
      </c>
      <c r="CR76" s="100">
        <v>17.115502217100353</v>
      </c>
      <c r="CS76" s="100">
        <v>13329.553126677754</v>
      </c>
      <c r="CT76" s="100">
        <v>15.488484328941812</v>
      </c>
      <c r="CU76" s="100">
        <v>12062.431595379883</v>
      </c>
    </row>
    <row r="77" spans="2:99">
      <c r="C77" s="99" t="s">
        <v>243</v>
      </c>
      <c r="D77" s="100">
        <v>18.314775606357419</v>
      </c>
      <c r="E77" s="100">
        <v>5098.8335288099051</v>
      </c>
      <c r="F77" s="100">
        <v>21.819033843007624</v>
      </c>
      <c r="G77" s="100">
        <v>6074.4190218933218</v>
      </c>
      <c r="H77" s="100">
        <v>20.099750996160413</v>
      </c>
      <c r="I77" s="100">
        <v>5595.7706773310583</v>
      </c>
      <c r="J77" s="100">
        <v>21.019438994544764</v>
      </c>
      <c r="K77" s="100">
        <v>5851.8118160812619</v>
      </c>
      <c r="L77" s="100">
        <v>4.477052396646795</v>
      </c>
      <c r="M77" s="100">
        <v>1246.4113872264677</v>
      </c>
      <c r="N77" s="100">
        <v>4</v>
      </c>
      <c r="O77" s="100">
        <v>1113.5999999999999</v>
      </c>
      <c r="P77" s="100">
        <v>2.725454875644485</v>
      </c>
      <c r="Q77" s="100">
        <v>758.76663737942454</v>
      </c>
      <c r="R77" s="100">
        <v>4</v>
      </c>
      <c r="S77" s="100">
        <v>1113.5999999999999</v>
      </c>
      <c r="T77" s="100">
        <v>22.241672020356692</v>
      </c>
      <c r="U77" s="100">
        <v>6192.0814904673025</v>
      </c>
      <c r="V77" s="100">
        <v>16.670225862078638</v>
      </c>
      <c r="W77" s="100">
        <v>4640.9908800026924</v>
      </c>
      <c r="X77" s="100">
        <v>16.16304181145648</v>
      </c>
      <c r="Y77" s="100">
        <v>4499.7908403094834</v>
      </c>
      <c r="Z77" s="100">
        <v>17.334574873070391</v>
      </c>
      <c r="AA77" s="100">
        <v>4825.9456446627964</v>
      </c>
      <c r="AB77" s="100">
        <v>10.132214857853683</v>
      </c>
      <c r="AC77" s="100">
        <v>2820.8086164264651</v>
      </c>
      <c r="AD77" s="100">
        <v>4</v>
      </c>
      <c r="AE77" s="100">
        <v>1113.5999999999999</v>
      </c>
      <c r="AF77" s="100">
        <v>11.490900149456213</v>
      </c>
      <c r="AG77" s="100">
        <v>3199.0666016086093</v>
      </c>
      <c r="AH77" s="100">
        <v>8.2907937018101769</v>
      </c>
      <c r="AI77" s="100">
        <v>2308.1569665839529</v>
      </c>
      <c r="AJ77" s="100">
        <v>17.97981435729746</v>
      </c>
      <c r="AK77" s="100">
        <v>5005.5803170716126</v>
      </c>
      <c r="AL77" s="100">
        <v>16.454733501334228</v>
      </c>
      <c r="AM77" s="100">
        <v>4580.9978067714492</v>
      </c>
      <c r="AN77" s="100">
        <v>19.816116593740162</v>
      </c>
      <c r="AO77" s="100">
        <v>5516.8068596972607</v>
      </c>
      <c r="AP77" s="100">
        <v>14.788651501176469</v>
      </c>
      <c r="AQ77" s="100">
        <v>4117.1605779275287</v>
      </c>
      <c r="AR77" s="100">
        <v>6.103778832159314</v>
      </c>
      <c r="AS77" s="100">
        <v>1699.292026873153</v>
      </c>
      <c r="AT77" s="100">
        <v>5.457175643735833</v>
      </c>
      <c r="AU77" s="100">
        <v>1519.2776992160557</v>
      </c>
      <c r="AV77" s="100">
        <v>6.7082268493463655</v>
      </c>
      <c r="AW77" s="100">
        <v>1867.5703548580279</v>
      </c>
      <c r="AX77" s="100">
        <v>5.0817567809065478</v>
      </c>
      <c r="AY77" s="100">
        <v>1414.7610878043829</v>
      </c>
      <c r="AZ77" s="100">
        <v>13.85727114592912</v>
      </c>
      <c r="BA77" s="100">
        <v>3857.8642870266667</v>
      </c>
      <c r="BB77" s="100">
        <v>16.994611921007195</v>
      </c>
      <c r="BC77" s="100">
        <v>4731.2999588084031</v>
      </c>
      <c r="BD77" s="100">
        <v>13.34305976557631</v>
      </c>
      <c r="BE77" s="100">
        <v>3714.7078387364445</v>
      </c>
      <c r="BF77" s="100">
        <v>14</v>
      </c>
      <c r="BG77" s="100">
        <v>3897.5999999999995</v>
      </c>
      <c r="BH77" s="100">
        <v>19.069821847653277</v>
      </c>
      <c r="BI77" s="100">
        <v>5309.0384023866718</v>
      </c>
      <c r="BJ77" s="100">
        <v>21.767745784419976</v>
      </c>
      <c r="BK77" s="100">
        <v>6060.1404263825207</v>
      </c>
      <c r="BL77" s="100">
        <v>20.081444290892435</v>
      </c>
      <c r="BM77" s="100">
        <v>5590.6740905844536</v>
      </c>
      <c r="BN77" s="100">
        <v>21.625461609476847</v>
      </c>
      <c r="BO77" s="100">
        <v>6020.5285120783537</v>
      </c>
      <c r="BP77" s="100">
        <v>6.3627656561249664</v>
      </c>
      <c r="BQ77" s="100">
        <v>1771.3939586651904</v>
      </c>
      <c r="BR77" s="100">
        <v>6.3912251426323108</v>
      </c>
      <c r="BS77" s="100">
        <v>1779.3170797088351</v>
      </c>
      <c r="BT77" s="100">
        <v>7.3338163440130204</v>
      </c>
      <c r="BU77" s="100">
        <v>2041.7344701732247</v>
      </c>
      <c r="BV77" s="100">
        <v>5.4239912372673871</v>
      </c>
      <c r="BW77" s="100">
        <v>1510.0391604552403</v>
      </c>
      <c r="BX77" s="100">
        <v>2.6784827254298298</v>
      </c>
      <c r="BY77" s="100">
        <v>745.6895907596645</v>
      </c>
      <c r="BZ77" s="100">
        <v>4</v>
      </c>
      <c r="CA77" s="100">
        <v>1113.5999999999999</v>
      </c>
      <c r="CB77" s="100">
        <v>3.9866842116962626</v>
      </c>
      <c r="CC77" s="100">
        <v>1109.8928845362395</v>
      </c>
      <c r="CD77" s="100">
        <v>4.9678086164038486</v>
      </c>
      <c r="CE77" s="100">
        <v>1383.0379188068314</v>
      </c>
      <c r="CF77" s="100">
        <v>6.2370190217368364</v>
      </c>
      <c r="CG77" s="100">
        <v>1736.386095651535</v>
      </c>
      <c r="CH77" s="100">
        <v>8.5609729397657937</v>
      </c>
      <c r="CI77" s="100">
        <v>2383.3748664307968</v>
      </c>
      <c r="CJ77" s="100">
        <v>9.7532961237933957</v>
      </c>
      <c r="CK77" s="100">
        <v>2715.3176408640811</v>
      </c>
      <c r="CL77" s="100">
        <v>8.0680535746822049</v>
      </c>
      <c r="CM77" s="100">
        <v>2246.1461151915255</v>
      </c>
      <c r="CN77" s="100">
        <v>23.363269849167114</v>
      </c>
      <c r="CO77" s="100">
        <v>6504.3343260081238</v>
      </c>
      <c r="CP77" s="100">
        <v>17.023486832555196</v>
      </c>
      <c r="CQ77" s="100">
        <v>4739.3387341833659</v>
      </c>
      <c r="CR77" s="100">
        <v>15.631354845536439</v>
      </c>
      <c r="CS77" s="100">
        <v>4351.7691889973439</v>
      </c>
      <c r="CT77" s="100">
        <v>18.069898383765448</v>
      </c>
      <c r="CU77" s="100">
        <v>5030.6597100403005</v>
      </c>
    </row>
    <row r="78" spans="2:99">
      <c r="C78" s="99" t="s">
        <v>244</v>
      </c>
      <c r="D78" s="100">
        <v>18.925268126569332</v>
      </c>
      <c r="E78" s="100">
        <v>10446.748005866271</v>
      </c>
      <c r="F78" s="100">
        <v>20.952211319656637</v>
      </c>
      <c r="G78" s="100">
        <v>11565.620648450464</v>
      </c>
      <c r="H78" s="100">
        <v>17.158324021112549</v>
      </c>
      <c r="I78" s="100">
        <v>9471.3948596541268</v>
      </c>
      <c r="J78" s="100">
        <v>18.328812845838499</v>
      </c>
      <c r="K78" s="100">
        <v>10117.504690902852</v>
      </c>
      <c r="L78" s="100">
        <v>4.3816419173174364</v>
      </c>
      <c r="M78" s="100">
        <v>2418.6663383592249</v>
      </c>
      <c r="N78" s="100">
        <v>4</v>
      </c>
      <c r="O78" s="100">
        <v>2208</v>
      </c>
      <c r="P78" s="100">
        <v>2.8705458507733819</v>
      </c>
      <c r="Q78" s="100">
        <v>1584.5413096269067</v>
      </c>
      <c r="R78" s="100">
        <v>4</v>
      </c>
      <c r="S78" s="100">
        <v>2208</v>
      </c>
      <c r="T78" s="100">
        <v>18.144948385701898</v>
      </c>
      <c r="U78" s="100">
        <v>10016.011508907448</v>
      </c>
      <c r="V78" s="100">
        <v>14.186619885029693</v>
      </c>
      <c r="W78" s="100">
        <v>7831.0141765363906</v>
      </c>
      <c r="X78" s="100">
        <v>17.443380335566662</v>
      </c>
      <c r="Y78" s="100">
        <v>9628.7459452327967</v>
      </c>
      <c r="Z78" s="100">
        <v>16.018239274083747</v>
      </c>
      <c r="AA78" s="100">
        <v>8842.0680792942276</v>
      </c>
      <c r="AB78" s="100">
        <v>9.6259207016600818</v>
      </c>
      <c r="AC78" s="100">
        <v>5313.5082273163653</v>
      </c>
      <c r="AD78" s="100">
        <v>4</v>
      </c>
      <c r="AE78" s="100">
        <v>2208</v>
      </c>
      <c r="AF78" s="100">
        <v>11.282021072737319</v>
      </c>
      <c r="AG78" s="100">
        <v>6227.6756321510002</v>
      </c>
      <c r="AH78" s="100">
        <v>7.7751881779892775</v>
      </c>
      <c r="AI78" s="100">
        <v>4291.9038742500816</v>
      </c>
      <c r="AJ78" s="100">
        <v>21.571942588579784</v>
      </c>
      <c r="AK78" s="100">
        <v>11907.712308896042</v>
      </c>
      <c r="AL78" s="100">
        <v>15.368891694786541</v>
      </c>
      <c r="AM78" s="100">
        <v>8483.6282155221706</v>
      </c>
      <c r="AN78" s="100">
        <v>16.087336940462773</v>
      </c>
      <c r="AO78" s="100">
        <v>8880.2099911354508</v>
      </c>
      <c r="AP78" s="100">
        <v>15.837942219999997</v>
      </c>
      <c r="AQ78" s="100">
        <v>8742.544105439998</v>
      </c>
      <c r="AR78" s="100">
        <v>6.103778832159314</v>
      </c>
      <c r="AS78" s="100">
        <v>3369.2859153519412</v>
      </c>
      <c r="AT78" s="100">
        <v>5.457175643735833</v>
      </c>
      <c r="AU78" s="100">
        <v>3012.3609553421798</v>
      </c>
      <c r="AV78" s="100">
        <v>6.7077988882534347</v>
      </c>
      <c r="AW78" s="100">
        <v>3702.7049863158959</v>
      </c>
      <c r="AX78" s="100">
        <v>5.0817567809065478</v>
      </c>
      <c r="AY78" s="100">
        <v>2805.1297430604145</v>
      </c>
      <c r="AZ78" s="100">
        <v>12.884002586455946</v>
      </c>
      <c r="BA78" s="100">
        <v>7111.9694277236822</v>
      </c>
      <c r="BB78" s="100">
        <v>16.222129560961417</v>
      </c>
      <c r="BC78" s="100">
        <v>8954.6155176507018</v>
      </c>
      <c r="BD78" s="100">
        <v>13.34305976557631</v>
      </c>
      <c r="BE78" s="100">
        <v>7365.3689905981228</v>
      </c>
      <c r="BF78" s="100">
        <v>12</v>
      </c>
      <c r="BG78" s="100">
        <v>6624</v>
      </c>
      <c r="BH78" s="100">
        <v>17.747350803852118</v>
      </c>
      <c r="BI78" s="100">
        <v>9796.5376437263694</v>
      </c>
      <c r="BJ78" s="100">
        <v>18.207110410927442</v>
      </c>
      <c r="BK78" s="100">
        <v>10050.324946831948</v>
      </c>
      <c r="BL78" s="100">
        <v>21.396621520039197</v>
      </c>
      <c r="BM78" s="100">
        <v>11810.935079061637</v>
      </c>
      <c r="BN78" s="100">
        <v>21.063581784013909</v>
      </c>
      <c r="BO78" s="100">
        <v>11627.097144775678</v>
      </c>
      <c r="BP78" s="100">
        <v>6.9360186184267283</v>
      </c>
      <c r="BQ78" s="100">
        <v>3828.6822773715539</v>
      </c>
      <c r="BR78" s="100">
        <v>6.3912251426323108</v>
      </c>
      <c r="BS78" s="100">
        <v>3527.9562787330356</v>
      </c>
      <c r="BT78" s="100">
        <v>7.2819533736537352</v>
      </c>
      <c r="BU78" s="100">
        <v>4019.6382622568617</v>
      </c>
      <c r="BV78" s="100">
        <v>5.4239912372673871</v>
      </c>
      <c r="BW78" s="100">
        <v>2994.0431629715977</v>
      </c>
      <c r="BX78" s="100">
        <v>2.6766860566617496</v>
      </c>
      <c r="BY78" s="100">
        <v>1477.5307032772857</v>
      </c>
      <c r="BZ78" s="100">
        <v>3</v>
      </c>
      <c r="CA78" s="100">
        <v>1656</v>
      </c>
      <c r="CB78" s="100">
        <v>3.8586545099932223</v>
      </c>
      <c r="CC78" s="100">
        <v>2129.9772895162587</v>
      </c>
      <c r="CD78" s="100">
        <v>5.136913682302092</v>
      </c>
      <c r="CE78" s="100">
        <v>2835.5763526307546</v>
      </c>
      <c r="CF78" s="100">
        <v>6.4137360248420983</v>
      </c>
      <c r="CG78" s="100">
        <v>3540.3822857128384</v>
      </c>
      <c r="CH78" s="100">
        <v>8.5609729397657937</v>
      </c>
      <c r="CI78" s="100">
        <v>4725.6570627507181</v>
      </c>
      <c r="CJ78" s="100">
        <v>10.577966511414056</v>
      </c>
      <c r="CK78" s="100">
        <v>5839.0375143005585</v>
      </c>
      <c r="CL78" s="100">
        <v>8.8900446455685049</v>
      </c>
      <c r="CM78" s="100">
        <v>4907.3046443538151</v>
      </c>
      <c r="CN78" s="100">
        <v>22.528867354554006</v>
      </c>
      <c r="CO78" s="100">
        <v>12435.934779713811</v>
      </c>
      <c r="CP78" s="100">
        <v>14.723015638966654</v>
      </c>
      <c r="CQ78" s="100">
        <v>8127.1046327095928</v>
      </c>
      <c r="CR78" s="100">
        <v>16.671623932605904</v>
      </c>
      <c r="CS78" s="100">
        <v>9202.7364107984595</v>
      </c>
      <c r="CT78" s="100">
        <v>18.069898383765448</v>
      </c>
      <c r="CU78" s="100">
        <v>9974.583907838527</v>
      </c>
    </row>
    <row r="79" spans="2:99">
      <c r="C79" s="99" t="s">
        <v>245</v>
      </c>
      <c r="D79" s="100">
        <v>17.093790565933592</v>
      </c>
      <c r="E79" s="100">
        <v>12943.418216524915</v>
      </c>
      <c r="F79" s="100">
        <v>17.801519272028496</v>
      </c>
      <c r="G79" s="100">
        <v>13479.310392779977</v>
      </c>
      <c r="H79" s="100">
        <v>17.158324021112549</v>
      </c>
      <c r="I79" s="100">
        <v>12992.28294878642</v>
      </c>
      <c r="J79" s="100">
        <v>18.328812845838499</v>
      </c>
      <c r="K79" s="100">
        <v>13878.577086868911</v>
      </c>
      <c r="L79" s="100">
        <v>4.3816419173174364</v>
      </c>
      <c r="M79" s="100">
        <v>3317.7792597927623</v>
      </c>
      <c r="N79" s="100">
        <v>4</v>
      </c>
      <c r="O79" s="100">
        <v>3028.7999999999997</v>
      </c>
      <c r="P79" s="100">
        <v>3.8705458507733819</v>
      </c>
      <c r="Q79" s="100">
        <v>2930.7773182056044</v>
      </c>
      <c r="R79" s="100">
        <v>4</v>
      </c>
      <c r="S79" s="100">
        <v>3028.7999999999997</v>
      </c>
      <c r="T79" s="100">
        <v>19.783637839563816</v>
      </c>
      <c r="U79" s="100">
        <v>14980.17057211772</v>
      </c>
      <c r="V79" s="100">
        <v>15.428422873554165</v>
      </c>
      <c r="W79" s="100">
        <v>11682.401799855214</v>
      </c>
      <c r="X79" s="100">
        <v>14.253010341308018</v>
      </c>
      <c r="Y79" s="100">
        <v>10792.37943043843</v>
      </c>
      <c r="Z79" s="100">
        <v>16.018239274083747</v>
      </c>
      <c r="AA79" s="100">
        <v>12129.010778336213</v>
      </c>
      <c r="AB79" s="100">
        <v>10.022642931071893</v>
      </c>
      <c r="AC79" s="100">
        <v>7589.1452274076364</v>
      </c>
      <c r="AD79" s="100">
        <v>4</v>
      </c>
      <c r="AE79" s="100">
        <v>3028.7999999999997</v>
      </c>
      <c r="AF79" s="100">
        <v>10.864262919299531</v>
      </c>
      <c r="AG79" s="100">
        <v>8226.4198824936047</v>
      </c>
      <c r="AH79" s="100">
        <v>7.3614220053519857</v>
      </c>
      <c r="AI79" s="100">
        <v>5574.0687424525231</v>
      </c>
      <c r="AJ79" s="100">
        <v>21.578979186448006</v>
      </c>
      <c r="AK79" s="100">
        <v>16339.603039978429</v>
      </c>
      <c r="AL79" s="100">
        <v>14.374923428581729</v>
      </c>
      <c r="AM79" s="100">
        <v>10884.692020122084</v>
      </c>
      <c r="AN79" s="100">
        <v>16.051798407404629</v>
      </c>
      <c r="AO79" s="100">
        <v>12154.421754086783</v>
      </c>
      <c r="AP79" s="100">
        <v>15.788651501176469</v>
      </c>
      <c r="AQ79" s="100">
        <v>11955.166916690821</v>
      </c>
      <c r="AR79" s="100">
        <v>5.6291995818360077</v>
      </c>
      <c r="AS79" s="100">
        <v>4262.429923366225</v>
      </c>
      <c r="AT79" s="100">
        <v>5.457175643735833</v>
      </c>
      <c r="AU79" s="100">
        <v>4132.1733974367726</v>
      </c>
      <c r="AV79" s="100">
        <v>6.7082268493463655</v>
      </c>
      <c r="AW79" s="100">
        <v>5079.4693703250678</v>
      </c>
      <c r="AX79" s="100">
        <v>5.0817567809065478</v>
      </c>
      <c r="AY79" s="100">
        <v>3847.9062345024377</v>
      </c>
      <c r="AZ79" s="100">
        <v>11.864431764321836</v>
      </c>
      <c r="BA79" s="100">
        <v>8983.7477319444934</v>
      </c>
      <c r="BB79" s="100">
        <v>18.029384798646014</v>
      </c>
      <c r="BC79" s="100">
        <v>13651.85016953476</v>
      </c>
      <c r="BD79" s="100">
        <v>13.34305976557631</v>
      </c>
      <c r="BE79" s="100">
        <v>10103.364854494381</v>
      </c>
      <c r="BF79" s="100">
        <v>14</v>
      </c>
      <c r="BG79" s="100">
        <v>10600.8</v>
      </c>
      <c r="BH79" s="100">
        <v>16.908980365662785</v>
      </c>
      <c r="BI79" s="100">
        <v>12803.47993287986</v>
      </c>
      <c r="BJ79" s="100">
        <v>19.698474124412979</v>
      </c>
      <c r="BK79" s="100">
        <v>14915.684607005505</v>
      </c>
      <c r="BL79" s="100">
        <v>19.058964183483308</v>
      </c>
      <c r="BM79" s="100">
        <v>14431.447679733559</v>
      </c>
      <c r="BN79" s="100">
        <v>18.557796665924844</v>
      </c>
      <c r="BO79" s="100">
        <v>14051.963635438291</v>
      </c>
      <c r="BP79" s="100">
        <v>6.3576036578171156</v>
      </c>
      <c r="BQ79" s="100">
        <v>4813.9774896991194</v>
      </c>
      <c r="BR79" s="100">
        <v>6.3912251426323108</v>
      </c>
      <c r="BS79" s="100">
        <v>4839.4356780011849</v>
      </c>
      <c r="BT79" s="100">
        <v>7.4512832004747525</v>
      </c>
      <c r="BU79" s="100">
        <v>5642.1116393994816</v>
      </c>
      <c r="BV79" s="100">
        <v>4.6491353462291896</v>
      </c>
      <c r="BW79" s="100">
        <v>3520.3252841647422</v>
      </c>
      <c r="BX79" s="100">
        <v>2.6766860566617496</v>
      </c>
      <c r="BY79" s="100">
        <v>2026.7866821042767</v>
      </c>
      <c r="BZ79" s="100">
        <v>3</v>
      </c>
      <c r="CA79" s="100">
        <v>2271.6</v>
      </c>
      <c r="CB79" s="100">
        <v>2.8586545099932223</v>
      </c>
      <c r="CC79" s="100">
        <v>2164.573194966868</v>
      </c>
      <c r="CD79" s="100">
        <v>4.9596563972763397</v>
      </c>
      <c r="CE79" s="100">
        <v>3755.451824017644</v>
      </c>
      <c r="CF79" s="100">
        <v>7.2370190217368364</v>
      </c>
      <c r="CG79" s="100">
        <v>5479.8708032591321</v>
      </c>
      <c r="CH79" s="100">
        <v>8.5609729397657937</v>
      </c>
      <c r="CI79" s="100">
        <v>6482.3687099906583</v>
      </c>
      <c r="CJ79" s="100">
        <v>10.928625736172735</v>
      </c>
      <c r="CK79" s="100">
        <v>8275.1554074299947</v>
      </c>
      <c r="CL79" s="100">
        <v>7.8900446455685049</v>
      </c>
      <c r="CM79" s="100">
        <v>5974.3418056244718</v>
      </c>
      <c r="CN79" s="100">
        <v>22.528867354554006</v>
      </c>
      <c r="CO79" s="100">
        <v>17058.858360868293</v>
      </c>
      <c r="CP79" s="100">
        <v>16.563392593837488</v>
      </c>
      <c r="CQ79" s="100">
        <v>12541.800872053745</v>
      </c>
      <c r="CR79" s="100">
        <v>16.595367673565622</v>
      </c>
      <c r="CS79" s="100">
        <v>12566.012402423888</v>
      </c>
      <c r="CT79" s="100">
        <v>18.715251897471358</v>
      </c>
      <c r="CU79" s="100">
        <v>14171.188736765311</v>
      </c>
    </row>
    <row r="80" spans="2:99">
      <c r="C80" s="99" t="s">
        <v>246</v>
      </c>
      <c r="D80" s="100">
        <v>16.483298045721678</v>
      </c>
      <c r="E80" s="100">
        <v>13272.351586415094</v>
      </c>
      <c r="F80" s="100">
        <v>17.958726265621404</v>
      </c>
      <c r="G80" s="100">
        <v>14460.366389078354</v>
      </c>
      <c r="H80" s="100">
        <v>18.138799679461837</v>
      </c>
      <c r="I80" s="100">
        <v>14605.361501902669</v>
      </c>
      <c r="J80" s="100">
        <v>18.416415543916141</v>
      </c>
      <c r="K80" s="100">
        <v>14828.897795961275</v>
      </c>
      <c r="L80" s="100">
        <v>4.3816419173174364</v>
      </c>
      <c r="M80" s="100">
        <v>3528.0980718239994</v>
      </c>
      <c r="N80" s="100">
        <v>4</v>
      </c>
      <c r="O80" s="100">
        <v>3220.7999999999997</v>
      </c>
      <c r="P80" s="100">
        <v>3.725454875644485</v>
      </c>
      <c r="Q80" s="100">
        <v>2999.736265868939</v>
      </c>
      <c r="R80" s="100">
        <v>3</v>
      </c>
      <c r="S80" s="100">
        <v>2415.6</v>
      </c>
      <c r="T80" s="100">
        <v>19.783637839563816</v>
      </c>
      <c r="U80" s="100">
        <v>15929.785188416783</v>
      </c>
      <c r="V80" s="100">
        <v>13.565718390767456</v>
      </c>
      <c r="W80" s="100">
        <v>10923.116448245955</v>
      </c>
      <c r="X80" s="100">
        <v>14.242534025291215</v>
      </c>
      <c r="Y80" s="100">
        <v>11468.088397164485</v>
      </c>
      <c r="Z80" s="100">
        <v>14.825987125256466</v>
      </c>
      <c r="AA80" s="100">
        <v>11937.884833256505</v>
      </c>
      <c r="AB80" s="100">
        <v>9.6166839288344512</v>
      </c>
      <c r="AC80" s="100">
        <v>7743.3538994974997</v>
      </c>
      <c r="AD80" s="100">
        <v>4</v>
      </c>
      <c r="AE80" s="100">
        <v>3220.7999999999997</v>
      </c>
      <c r="AF80" s="100">
        <v>11.073141996018425</v>
      </c>
      <c r="AG80" s="100">
        <v>8916.0939351940342</v>
      </c>
      <c r="AH80" s="100">
        <v>7.6333076643256339</v>
      </c>
      <c r="AI80" s="100">
        <v>6146.339331315</v>
      </c>
      <c r="AJ80" s="100">
        <v>16.990496014043881</v>
      </c>
      <c r="AK80" s="100">
        <v>13680.747390508132</v>
      </c>
      <c r="AL80" s="100">
        <v>15.41482846495798</v>
      </c>
      <c r="AM80" s="100">
        <v>12412.019879984164</v>
      </c>
      <c r="AN80" s="100">
        <v>17.543310268715583</v>
      </c>
      <c r="AO80" s="100">
        <v>14125.873428369787</v>
      </c>
      <c r="AP80" s="100">
        <v>14.739360782352939</v>
      </c>
      <c r="AQ80" s="100">
        <v>11868.133301950586</v>
      </c>
      <c r="AR80" s="100">
        <v>5.6291995818360077</v>
      </c>
      <c r="AS80" s="100">
        <v>4532.631503294353</v>
      </c>
      <c r="AT80" s="100">
        <v>4.4649618903293176</v>
      </c>
      <c r="AU80" s="100">
        <v>3595.1873140931662</v>
      </c>
      <c r="AV80" s="100">
        <v>5.9864060060070843</v>
      </c>
      <c r="AW80" s="100">
        <v>4820.2541160369037</v>
      </c>
      <c r="AX80" s="100">
        <v>5.0817567809065478</v>
      </c>
      <c r="AY80" s="100">
        <v>4091.8305599859518</v>
      </c>
      <c r="AZ80" s="100">
        <v>12.05056185855913</v>
      </c>
      <c r="BA80" s="100">
        <v>9703.1124085118099</v>
      </c>
      <c r="BB80" s="100">
        <v>18.801867158691792</v>
      </c>
      <c r="BC80" s="100">
        <v>15139.263436178629</v>
      </c>
      <c r="BD80" s="100">
        <v>11.30494201384561</v>
      </c>
      <c r="BE80" s="100">
        <v>9102.739309548484</v>
      </c>
      <c r="BF80" s="100">
        <v>13</v>
      </c>
      <c r="BG80" s="100">
        <v>10467.599999999999</v>
      </c>
      <c r="BH80" s="100">
        <v>18.349541353656445</v>
      </c>
      <c r="BI80" s="100">
        <v>14775.050697964169</v>
      </c>
      <c r="BJ80" s="100">
        <v>18.12632370223449</v>
      </c>
      <c r="BK80" s="100">
        <v>14595.315845039211</v>
      </c>
      <c r="BL80" s="100">
        <v>21.542316808017148</v>
      </c>
      <c r="BM80" s="100">
        <v>17345.873493815405</v>
      </c>
      <c r="BN80" s="100">
        <v>19.043772989081376</v>
      </c>
      <c r="BO80" s="100">
        <v>15334.046010808323</v>
      </c>
      <c r="BP80" s="100">
        <v>5.7740266988996503</v>
      </c>
      <c r="BQ80" s="100">
        <v>4649.2462979539978</v>
      </c>
      <c r="BR80" s="100">
        <v>5.5923219998032723</v>
      </c>
      <c r="BS80" s="100">
        <v>4502.9376742415943</v>
      </c>
      <c r="BT80" s="100">
        <v>6.670241979259548</v>
      </c>
      <c r="BU80" s="100">
        <v>5370.8788416997877</v>
      </c>
      <c r="BV80" s="100">
        <v>4.6491353462291896</v>
      </c>
      <c r="BW80" s="100">
        <v>3743.483780783743</v>
      </c>
      <c r="BX80" s="100">
        <v>2.6784827254298298</v>
      </c>
      <c r="BY80" s="100">
        <v>2156.7142905160986</v>
      </c>
      <c r="BZ80" s="100">
        <v>3</v>
      </c>
      <c r="CA80" s="100">
        <v>2415.6</v>
      </c>
      <c r="CB80" s="100">
        <v>3.9821603967075134</v>
      </c>
      <c r="CC80" s="100">
        <v>3206.4355514288895</v>
      </c>
      <c r="CD80" s="100">
        <v>5.1532181205571099</v>
      </c>
      <c r="CE80" s="100">
        <v>4149.3712306725847</v>
      </c>
      <c r="CF80" s="100">
        <v>7.4137360248420983</v>
      </c>
      <c r="CG80" s="100">
        <v>5969.5402472028572</v>
      </c>
      <c r="CH80" s="100">
        <v>8.5609729397657937</v>
      </c>
      <c r="CI80" s="100">
        <v>6893.295411099416</v>
      </c>
      <c r="CJ80" s="100">
        <v>10.577966511414056</v>
      </c>
      <c r="CK80" s="100">
        <v>8517.3786349905968</v>
      </c>
      <c r="CL80" s="100">
        <v>7.8900446455685049</v>
      </c>
      <c r="CM80" s="100">
        <v>6353.0639486117598</v>
      </c>
      <c r="CN80" s="100">
        <v>23.363269849167114</v>
      </c>
      <c r="CO80" s="100">
        <v>18812.10488254936</v>
      </c>
      <c r="CP80" s="100">
        <v>17.792320472691884</v>
      </c>
      <c r="CQ80" s="100">
        <v>14326.376444611504</v>
      </c>
      <c r="CR80" s="100">
        <v>15.478842327455876</v>
      </c>
      <c r="CS80" s="100">
        <v>12463.56384206747</v>
      </c>
      <c r="CT80" s="100">
        <v>18.069898383765448</v>
      </c>
      <c r="CU80" s="100">
        <v>14549.882178607937</v>
      </c>
    </row>
    <row r="81" spans="2:99">
      <c r="C81" s="99" t="s">
        <v>247</v>
      </c>
      <c r="D81" s="100">
        <v>18.925268126569332</v>
      </c>
      <c r="E81" s="100">
        <v>14262.082060182649</v>
      </c>
      <c r="F81" s="100">
        <v>18.668341795379483</v>
      </c>
      <c r="G81" s="100">
        <v>14068.462376997979</v>
      </c>
      <c r="H81" s="100">
        <v>18.629037508636479</v>
      </c>
      <c r="I81" s="100">
        <v>14038.842666508452</v>
      </c>
      <c r="J81" s="100">
        <v>20.411231606341396</v>
      </c>
      <c r="K81" s="100">
        <v>15381.904138538875</v>
      </c>
      <c r="L81" s="100">
        <v>4.3816419173174364</v>
      </c>
      <c r="M81" s="100">
        <v>3302.00534889042</v>
      </c>
      <c r="N81" s="100">
        <v>3</v>
      </c>
      <c r="O81" s="100">
        <v>2260.8000000000002</v>
      </c>
      <c r="P81" s="100">
        <v>3.725454875644485</v>
      </c>
      <c r="Q81" s="100">
        <v>2807.5027942856841</v>
      </c>
      <c r="R81" s="100">
        <v>4</v>
      </c>
      <c r="S81" s="100">
        <v>3014.4</v>
      </c>
      <c r="T81" s="100">
        <v>18.964293112632859</v>
      </c>
      <c r="U81" s="100">
        <v>14291.491289680123</v>
      </c>
      <c r="V81" s="100">
        <v>15.003592013865173</v>
      </c>
      <c r="W81" s="100">
        <v>11306.706941648796</v>
      </c>
      <c r="X81" s="100">
        <v>14.168802741051113</v>
      </c>
      <c r="Y81" s="100">
        <v>10677.60974565612</v>
      </c>
      <c r="Z81" s="100">
        <v>15.422113199670104</v>
      </c>
      <c r="AA81" s="100">
        <v>11622.104507271391</v>
      </c>
      <c r="AB81" s="100">
        <v>10.899215845051657</v>
      </c>
      <c r="AC81" s="100">
        <v>8213.6490608309286</v>
      </c>
      <c r="AD81" s="100">
        <v>4</v>
      </c>
      <c r="AE81" s="100">
        <v>3014.4</v>
      </c>
      <c r="AF81" s="100">
        <v>9.8642629192995308</v>
      </c>
      <c r="AG81" s="100">
        <v>7433.7085359841267</v>
      </c>
      <c r="AH81" s="100">
        <v>7.3732973737056247</v>
      </c>
      <c r="AI81" s="100">
        <v>5556.5169008245593</v>
      </c>
      <c r="AJ81" s="100">
        <v>20.428396182515897</v>
      </c>
      <c r="AK81" s="100">
        <v>15394.839363143979</v>
      </c>
      <c r="AL81" s="100">
        <v>15.41482846495798</v>
      </c>
      <c r="AM81" s="100">
        <v>11616.614731192334</v>
      </c>
      <c r="AN81" s="100">
        <v>16.087336940462773</v>
      </c>
      <c r="AO81" s="100">
        <v>12123.417118332745</v>
      </c>
      <c r="AP81" s="100">
        <v>14.788651501176469</v>
      </c>
      <c r="AQ81" s="100">
        <v>11144.727771286587</v>
      </c>
      <c r="AR81" s="100">
        <v>6.1318657314724661</v>
      </c>
      <c r="AS81" s="100">
        <v>4620.9740152376507</v>
      </c>
      <c r="AT81" s="100">
        <v>5.457175643735833</v>
      </c>
      <c r="AU81" s="100">
        <v>4112.5275651193242</v>
      </c>
      <c r="AV81" s="100">
        <v>6.6014512975140889</v>
      </c>
      <c r="AW81" s="100">
        <v>4974.8536978066177</v>
      </c>
      <c r="AX81" s="100">
        <v>5.5437346700798713</v>
      </c>
      <c r="AY81" s="100">
        <v>4177.7584473721909</v>
      </c>
      <c r="AZ81" s="100">
        <v>13.764666620607253</v>
      </c>
      <c r="BA81" s="100">
        <v>10373.052765289625</v>
      </c>
      <c r="BB81" s="100">
        <v>19.059840918464836</v>
      </c>
      <c r="BC81" s="100">
        <v>14363.4961161551</v>
      </c>
      <c r="BD81" s="100">
        <v>13.34305976557631</v>
      </c>
      <c r="BE81" s="100">
        <v>10055.329839338308</v>
      </c>
      <c r="BF81" s="100">
        <v>14</v>
      </c>
      <c r="BG81" s="100">
        <v>10550.4</v>
      </c>
      <c r="BH81" s="100">
        <v>17.629260859659617</v>
      </c>
      <c r="BI81" s="100">
        <v>13285.410983839487</v>
      </c>
      <c r="BJ81" s="100">
        <v>18.704231648755957</v>
      </c>
      <c r="BK81" s="100">
        <v>14095.508970502489</v>
      </c>
      <c r="BL81" s="100">
        <v>22.053556861721709</v>
      </c>
      <c r="BM81" s="100">
        <v>16619.560450993482</v>
      </c>
      <c r="BN81" s="100">
        <v>17.509940517305374</v>
      </c>
      <c r="BO81" s="100">
        <v>13195.49117384133</v>
      </c>
      <c r="BP81" s="100">
        <v>6.352441659509263</v>
      </c>
      <c r="BQ81" s="100">
        <v>4787.2000346061805</v>
      </c>
      <c r="BR81" s="100">
        <v>6.3912251426323108</v>
      </c>
      <c r="BS81" s="100">
        <v>4816.4272674877093</v>
      </c>
      <c r="BT81" s="100">
        <v>6.5433454918234002</v>
      </c>
      <c r="BU81" s="100">
        <v>4931.0651626381141</v>
      </c>
      <c r="BV81" s="100">
        <v>4.6491353462291896</v>
      </c>
      <c r="BW81" s="100">
        <v>3503.5883969183174</v>
      </c>
      <c r="BX81" s="100">
        <v>2.5124553816085333</v>
      </c>
      <c r="BY81" s="100">
        <v>1893.3863755801908</v>
      </c>
      <c r="BZ81" s="100">
        <v>4</v>
      </c>
      <c r="CA81" s="100">
        <v>3014.4</v>
      </c>
      <c r="CB81" s="100">
        <v>2.8586545099932223</v>
      </c>
      <c r="CC81" s="100">
        <v>2154.2820387308925</v>
      </c>
      <c r="CD81" s="100">
        <v>3.9759608355313576</v>
      </c>
      <c r="CE81" s="100">
        <v>2996.2840856564312</v>
      </c>
      <c r="CF81" s="100">
        <v>6.2370190217368364</v>
      </c>
      <c r="CG81" s="100">
        <v>4700.2175347808798</v>
      </c>
      <c r="CH81" s="100">
        <v>8.5609729397657937</v>
      </c>
      <c r="CI81" s="100">
        <v>6451.5492074075019</v>
      </c>
      <c r="CJ81" s="100">
        <v>10.753296123793396</v>
      </c>
      <c r="CK81" s="100">
        <v>8103.6839588907033</v>
      </c>
      <c r="CL81" s="100">
        <v>7.8900446455685049</v>
      </c>
      <c r="CM81" s="100">
        <v>5945.9376449004258</v>
      </c>
      <c r="CN81" s="100">
        <v>20.860062365327781</v>
      </c>
      <c r="CO81" s="100">
        <v>15720.142998511017</v>
      </c>
      <c r="CP81" s="100">
        <v>16.103298355119779</v>
      </c>
      <c r="CQ81" s="100">
        <v>12135.445640418266</v>
      </c>
      <c r="CR81" s="100">
        <v>15.555098586496156</v>
      </c>
      <c r="CS81" s="100">
        <v>11722.322294783504</v>
      </c>
      <c r="CT81" s="100">
        <v>16.133837842647722</v>
      </c>
      <c r="CU81" s="100">
        <v>12158.460198219324</v>
      </c>
    </row>
    <row r="82" spans="2:99">
      <c r="C82" s="99" t="s">
        <v>248</v>
      </c>
      <c r="D82" s="100">
        <v>19.535760646781249</v>
      </c>
      <c r="E82" s="100">
        <v>9939.7950170822969</v>
      </c>
      <c r="F82" s="100">
        <v>21.661826849414716</v>
      </c>
      <c r="G82" s="100">
        <v>11021.537500982206</v>
      </c>
      <c r="H82" s="100">
        <v>19.119275337811125</v>
      </c>
      <c r="I82" s="100">
        <v>9727.8872918782981</v>
      </c>
      <c r="J82" s="100">
        <v>21.715249080825771</v>
      </c>
      <c r="K82" s="100">
        <v>11048.718732324151</v>
      </c>
      <c r="L82" s="100">
        <v>4.3816419173174364</v>
      </c>
      <c r="M82" s="100">
        <v>2229.3794075311112</v>
      </c>
      <c r="N82" s="100">
        <v>4</v>
      </c>
      <c r="O82" s="100">
        <v>2035.1999999999996</v>
      </c>
      <c r="P82" s="100">
        <v>3.8705458507733819</v>
      </c>
      <c r="Q82" s="100">
        <v>1969.3337288734963</v>
      </c>
      <c r="R82" s="100">
        <v>4</v>
      </c>
      <c r="S82" s="100">
        <v>2035.1999999999996</v>
      </c>
      <c r="T82" s="100">
        <v>21.556428596304556</v>
      </c>
      <c r="U82" s="100">
        <v>10967.910869799756</v>
      </c>
      <c r="V82" s="100">
        <v>13.565718390767456</v>
      </c>
      <c r="W82" s="100">
        <v>6902.2375172224802</v>
      </c>
      <c r="X82" s="100">
        <v>14.903655919379906</v>
      </c>
      <c r="Y82" s="100">
        <v>7582.980131780495</v>
      </c>
      <c r="Z82" s="100">
        <v>16.018239274083747</v>
      </c>
      <c r="AA82" s="100">
        <v>8150.0801426538092</v>
      </c>
      <c r="AB82" s="100">
        <v>9.7354926284418717</v>
      </c>
      <c r="AC82" s="100">
        <v>4953.4186493512234</v>
      </c>
      <c r="AD82" s="100">
        <v>4</v>
      </c>
      <c r="AE82" s="100">
        <v>2035.1999999999996</v>
      </c>
      <c r="AF82" s="100">
        <v>10.386460611096766</v>
      </c>
      <c r="AG82" s="100">
        <v>5284.6311589260331</v>
      </c>
      <c r="AH82" s="100">
        <v>8.6214322959719958</v>
      </c>
      <c r="AI82" s="100">
        <v>4386.5847521905507</v>
      </c>
      <c r="AJ82" s="100">
        <v>20.13989050713527</v>
      </c>
      <c r="AK82" s="100">
        <v>10247.176290030424</v>
      </c>
      <c r="AL82" s="100">
        <v>16.454733501334228</v>
      </c>
      <c r="AM82" s="100">
        <v>8372.1684054788529</v>
      </c>
      <c r="AN82" s="100">
        <v>16.83309287111825</v>
      </c>
      <c r="AO82" s="100">
        <v>8564.6776528249648</v>
      </c>
      <c r="AP82" s="100">
        <v>16.788651501176467</v>
      </c>
      <c r="AQ82" s="100">
        <v>8542.0658837985848</v>
      </c>
      <c r="AR82" s="100">
        <v>5.1546203315127013</v>
      </c>
      <c r="AS82" s="100">
        <v>2622.6708246736621</v>
      </c>
      <c r="AT82" s="100">
        <v>4.9610687670325753</v>
      </c>
      <c r="AU82" s="100">
        <v>2524.1917886661736</v>
      </c>
      <c r="AV82" s="100">
        <v>6.6005953753282283</v>
      </c>
      <c r="AW82" s="100">
        <v>3358.3829269670018</v>
      </c>
      <c r="AX82" s="100">
        <v>5.0817567809065478</v>
      </c>
      <c r="AY82" s="100">
        <v>2585.5978501252512</v>
      </c>
      <c r="AZ82" s="100">
        <v>13.85727114592912</v>
      </c>
      <c r="BA82" s="100">
        <v>7050.5795590487351</v>
      </c>
      <c r="BB82" s="100">
        <v>20.991766278215952</v>
      </c>
      <c r="BC82" s="100">
        <v>10680.610682356275</v>
      </c>
      <c r="BD82" s="100">
        <v>13.381177517307012</v>
      </c>
      <c r="BE82" s="100">
        <v>6808.3431208058064</v>
      </c>
      <c r="BF82" s="100">
        <v>14</v>
      </c>
      <c r="BG82" s="100">
        <v>7123.1999999999989</v>
      </c>
      <c r="BH82" s="100">
        <v>17.02707030985529</v>
      </c>
      <c r="BI82" s="100">
        <v>8663.3733736543691</v>
      </c>
      <c r="BJ82" s="100">
        <v>19.617687415720027</v>
      </c>
      <c r="BK82" s="100">
        <v>9981.4793571183473</v>
      </c>
      <c r="BL82" s="100">
        <v>20.519836700608025</v>
      </c>
      <c r="BM82" s="100">
        <v>10440.492913269361</v>
      </c>
      <c r="BN82" s="100">
        <v>19.119676491387782</v>
      </c>
      <c r="BO82" s="100">
        <v>9728.0913988181019</v>
      </c>
      <c r="BP82" s="100">
        <v>6.352441659509263</v>
      </c>
      <c r="BQ82" s="100">
        <v>3232.1223163583122</v>
      </c>
      <c r="BR82" s="100">
        <v>5.5923219998032723</v>
      </c>
      <c r="BS82" s="100">
        <v>2845.3734334999044</v>
      </c>
      <c r="BT82" s="100">
        <v>8.1946058977922931</v>
      </c>
      <c r="BU82" s="100">
        <v>4169.4154807967179</v>
      </c>
      <c r="BV82" s="100">
        <v>5.4239912372673871</v>
      </c>
      <c r="BW82" s="100">
        <v>2759.7267415216461</v>
      </c>
      <c r="BX82" s="100">
        <v>2.6784827254298298</v>
      </c>
      <c r="BY82" s="100">
        <v>1362.8120106986971</v>
      </c>
      <c r="BZ82" s="100">
        <v>4</v>
      </c>
      <c r="CA82" s="100">
        <v>2035.1999999999996</v>
      </c>
      <c r="CB82" s="100">
        <v>3.9866842116962626</v>
      </c>
      <c r="CC82" s="100">
        <v>2028.424926911058</v>
      </c>
      <c r="CD82" s="100">
        <v>4.9596563972763397</v>
      </c>
      <c r="CE82" s="100">
        <v>2523.4731749342013</v>
      </c>
      <c r="CF82" s="100">
        <v>7.4137360248420983</v>
      </c>
      <c r="CG82" s="100">
        <v>3772.1088894396589</v>
      </c>
      <c r="CH82" s="100">
        <v>8.5609729397657937</v>
      </c>
      <c r="CI82" s="100">
        <v>4355.823031752835</v>
      </c>
      <c r="CJ82" s="100">
        <v>9.577966511414056</v>
      </c>
      <c r="CK82" s="100">
        <v>4873.2693610074703</v>
      </c>
      <c r="CL82" s="100">
        <v>7.8900446455685049</v>
      </c>
      <c r="CM82" s="100">
        <v>4014.4547156652543</v>
      </c>
      <c r="CN82" s="100">
        <v>24.126117465142233</v>
      </c>
      <c r="CO82" s="100">
        <v>12275.368566264366</v>
      </c>
      <c r="CP82" s="100">
        <v>17.023486832555196</v>
      </c>
      <c r="CQ82" s="100">
        <v>8661.5501004040816</v>
      </c>
      <c r="CR82" s="100">
        <v>16.671623932605904</v>
      </c>
      <c r="CS82" s="100">
        <v>8482.5222569098823</v>
      </c>
      <c r="CT82" s="100">
        <v>18.715251897471358</v>
      </c>
      <c r="CU82" s="100">
        <v>9522.3201654334243</v>
      </c>
    </row>
    <row r="83" spans="2:99">
      <c r="C83" s="99" t="s">
        <v>249</v>
      </c>
      <c r="D83" s="100">
        <v>18.925268126569332</v>
      </c>
      <c r="E83" s="100">
        <v>16283.300696100252</v>
      </c>
      <c r="F83" s="100">
        <v>20.873607822860183</v>
      </c>
      <c r="G83" s="100">
        <v>17959.652170788901</v>
      </c>
      <c r="H83" s="100">
        <v>18.138799679461837</v>
      </c>
      <c r="I83" s="100">
        <v>15606.623244208964</v>
      </c>
      <c r="J83" s="100">
        <v>20.065832312370954</v>
      </c>
      <c r="K83" s="100">
        <v>17264.642121563968</v>
      </c>
      <c r="L83" s="100">
        <v>4.3816419173174364</v>
      </c>
      <c r="M83" s="100">
        <v>3769.9647056599219</v>
      </c>
      <c r="N83" s="100">
        <v>4</v>
      </c>
      <c r="O83" s="100">
        <v>3441.6</v>
      </c>
      <c r="P83" s="100">
        <v>2.725454875644485</v>
      </c>
      <c r="Q83" s="100">
        <v>2344.9813750045146</v>
      </c>
      <c r="R83" s="100">
        <v>4</v>
      </c>
      <c r="S83" s="100">
        <v>3441.6</v>
      </c>
      <c r="T83" s="100">
        <v>19.649536536684995</v>
      </c>
      <c r="U83" s="100">
        <v>16906.46123616377</v>
      </c>
      <c r="V83" s="100">
        <v>14.186619885029693</v>
      </c>
      <c r="W83" s="100">
        <v>12206.167749079546</v>
      </c>
      <c r="X83" s="100">
        <v>14.153088267025911</v>
      </c>
      <c r="Y83" s="100">
        <v>12177.317144949093</v>
      </c>
      <c r="Z83" s="100">
        <v>16.614365348497383</v>
      </c>
      <c r="AA83" s="100">
        <v>14294.999945847148</v>
      </c>
      <c r="AB83" s="100">
        <v>9.4298687801605858</v>
      </c>
      <c r="AC83" s="100">
        <v>8113.4590984501674</v>
      </c>
      <c r="AD83" s="100">
        <v>3</v>
      </c>
      <c r="AE83" s="100">
        <v>2581.1999999999998</v>
      </c>
      <c r="AF83" s="100">
        <v>10.864262919299531</v>
      </c>
      <c r="AG83" s="100">
        <v>9347.6118157653164</v>
      </c>
      <c r="AH83" s="100">
        <v>7.3554843211751662</v>
      </c>
      <c r="AI83" s="100">
        <v>6328.6587099391127</v>
      </c>
      <c r="AJ83" s="100">
        <v>19.858421429622865</v>
      </c>
      <c r="AK83" s="100">
        <v>17086.185798047514</v>
      </c>
      <c r="AL83" s="100">
        <v>13.380955162376921</v>
      </c>
      <c r="AM83" s="100">
        <v>11512.973821709102</v>
      </c>
      <c r="AN83" s="100">
        <v>17.543310268715583</v>
      </c>
      <c r="AO83" s="100">
        <v>15094.264155202887</v>
      </c>
      <c r="AP83" s="100">
        <v>15.788651501176469</v>
      </c>
      <c r="AQ83" s="100">
        <v>13584.555751612234</v>
      </c>
      <c r="AR83" s="100">
        <v>5.1319076743860554</v>
      </c>
      <c r="AS83" s="100">
        <v>4415.4933630417618</v>
      </c>
      <c r="AT83" s="100">
        <v>4.9610687670325753</v>
      </c>
      <c r="AU83" s="100">
        <v>4268.5035671548276</v>
      </c>
      <c r="AV83" s="100">
        <v>5.9864060060070843</v>
      </c>
      <c r="AW83" s="100">
        <v>5150.7037275684952</v>
      </c>
      <c r="AX83" s="100">
        <v>5.0817567809065478</v>
      </c>
      <c r="AY83" s="100">
        <v>4372.3435342919938</v>
      </c>
      <c r="AZ83" s="100">
        <v>12.791398061134077</v>
      </c>
      <c r="BA83" s="100">
        <v>11005.718891799759</v>
      </c>
      <c r="BB83" s="100">
        <v>19.059840918464836</v>
      </c>
      <c r="BC83" s="100">
        <v>16399.087126247145</v>
      </c>
      <c r="BD83" s="100">
        <v>13.30494201384561</v>
      </c>
      <c r="BE83" s="100">
        <v>11447.572108712762</v>
      </c>
      <c r="BF83" s="100">
        <v>14</v>
      </c>
      <c r="BG83" s="100">
        <v>12045.6</v>
      </c>
      <c r="BH83" s="100">
        <v>16.908980365662785</v>
      </c>
      <c r="BI83" s="100">
        <v>14548.486706616261</v>
      </c>
      <c r="BJ83" s="100">
        <v>19.698474124412979</v>
      </c>
      <c r="BK83" s="100">
        <v>16948.567136644928</v>
      </c>
      <c r="BL83" s="100">
        <v>19.058964183483308</v>
      </c>
      <c r="BM83" s="100">
        <v>16398.332783469039</v>
      </c>
      <c r="BN83" s="100">
        <v>17.099867696455252</v>
      </c>
      <c r="BO83" s="100">
        <v>14712.726166030099</v>
      </c>
      <c r="BP83" s="100">
        <v>6.352441659509263</v>
      </c>
      <c r="BQ83" s="100">
        <v>5465.6408038417694</v>
      </c>
      <c r="BR83" s="100">
        <v>6.3912251426323108</v>
      </c>
      <c r="BS83" s="100">
        <v>5499.01011272084</v>
      </c>
      <c r="BT83" s="100">
        <v>7.2819533736537352</v>
      </c>
      <c r="BU83" s="100">
        <v>6265.3926826916731</v>
      </c>
      <c r="BV83" s="100">
        <v>4.6491353462291896</v>
      </c>
      <c r="BW83" s="100">
        <v>4000.1160518955944</v>
      </c>
      <c r="BX83" s="100">
        <v>2.6784827254298298</v>
      </c>
      <c r="BY83" s="100">
        <v>2304.5665369598255</v>
      </c>
      <c r="BZ83" s="100">
        <v>3</v>
      </c>
      <c r="CA83" s="100">
        <v>2581.1999999999998</v>
      </c>
      <c r="CB83" s="100">
        <v>2.8541306950044731</v>
      </c>
      <c r="CC83" s="100">
        <v>2455.6940499818488</v>
      </c>
      <c r="CD83" s="100">
        <v>4.9678086164038486</v>
      </c>
      <c r="CE83" s="100">
        <v>4274.3025335538714</v>
      </c>
      <c r="CF83" s="100">
        <v>6.2370190217368364</v>
      </c>
      <c r="CG83" s="100">
        <v>5366.3311663023742</v>
      </c>
      <c r="CH83" s="100">
        <v>7.734414377517548</v>
      </c>
      <c r="CI83" s="100">
        <v>6654.6901304160983</v>
      </c>
      <c r="CJ83" s="100">
        <v>10.577966511414056</v>
      </c>
      <c r="CK83" s="100">
        <v>9101.282386420653</v>
      </c>
      <c r="CL83" s="100">
        <v>7.8900446455685049</v>
      </c>
      <c r="CM83" s="100">
        <v>6788.5944130471416</v>
      </c>
      <c r="CN83" s="100">
        <v>23.363269849167114</v>
      </c>
      <c r="CO83" s="100">
        <v>20101.757378223385</v>
      </c>
      <c r="CP83" s="100">
        <v>14.723015638966654</v>
      </c>
      <c r="CQ83" s="100">
        <v>12667.682655766908</v>
      </c>
      <c r="CR83" s="100">
        <v>17.115502217100353</v>
      </c>
      <c r="CS83" s="100">
        <v>14726.178107593143</v>
      </c>
      <c r="CT83" s="100">
        <v>18.069898383765448</v>
      </c>
      <c r="CU83" s="100">
        <v>15547.34056939179</v>
      </c>
    </row>
    <row r="84" spans="2:99">
      <c r="C84" s="99" t="s">
        <v>250</v>
      </c>
      <c r="D84" s="100">
        <v>16.483298045721678</v>
      </c>
      <c r="E84" s="100">
        <v>12876.752433317773</v>
      </c>
      <c r="F84" s="100">
        <v>19.141054805453201</v>
      </c>
      <c r="G84" s="100">
        <v>14952.992014020039</v>
      </c>
      <c r="H84" s="100">
        <v>18.629037508636479</v>
      </c>
      <c r="I84" s="100">
        <v>14553.004101746816</v>
      </c>
      <c r="J84" s="100">
        <v>20.411231606341396</v>
      </c>
      <c r="K84" s="100">
        <v>15945.254130873896</v>
      </c>
      <c r="L84" s="100">
        <v>4.3816419173174364</v>
      </c>
      <c r="M84" s="100">
        <v>3422.9386658083808</v>
      </c>
      <c r="N84" s="100">
        <v>4</v>
      </c>
      <c r="O84" s="100">
        <v>3124.7999999999997</v>
      </c>
      <c r="P84" s="100">
        <v>2.8705458507733819</v>
      </c>
      <c r="Q84" s="100">
        <v>2242.4704186241656</v>
      </c>
      <c r="R84" s="100">
        <v>4</v>
      </c>
      <c r="S84" s="100">
        <v>3124.7999999999997</v>
      </c>
      <c r="T84" s="100">
        <v>18.010847082823076</v>
      </c>
      <c r="U84" s="100">
        <v>14070.073741101387</v>
      </c>
      <c r="V84" s="100">
        <v>14.807521379291929</v>
      </c>
      <c r="W84" s="100">
        <v>11567.635701502853</v>
      </c>
      <c r="X84" s="100">
        <v>14.908894077388306</v>
      </c>
      <c r="Y84" s="100">
        <v>11646.828053255744</v>
      </c>
      <c r="Z84" s="100">
        <v>15.422113199670104</v>
      </c>
      <c r="AA84" s="100">
        <v>12047.754831582284</v>
      </c>
      <c r="AB84" s="100">
        <v>9.7262558556162393</v>
      </c>
      <c r="AC84" s="100">
        <v>7598.1510744074058</v>
      </c>
      <c r="AD84" s="100">
        <v>4</v>
      </c>
      <c r="AE84" s="100">
        <v>3124.7999999999997</v>
      </c>
      <c r="AF84" s="100">
        <v>10.55094430422119</v>
      </c>
      <c r="AG84" s="100">
        <v>8242.397690457592</v>
      </c>
      <c r="AH84" s="100">
        <v>7.1251624514392553</v>
      </c>
      <c r="AI84" s="100">
        <v>5566.1769070643459</v>
      </c>
      <c r="AJ84" s="100">
        <v>19.85138483175464</v>
      </c>
      <c r="AK84" s="100">
        <v>15507.901830566723</v>
      </c>
      <c r="AL84" s="100">
        <v>14.42086019875317</v>
      </c>
      <c r="AM84" s="100">
        <v>11265.575987265975</v>
      </c>
      <c r="AN84" s="100">
        <v>17.578848801773727</v>
      </c>
      <c r="AO84" s="100">
        <v>13732.596683945634</v>
      </c>
      <c r="AP84" s="100">
        <v>14.788651501176469</v>
      </c>
      <c r="AQ84" s="100">
        <v>11552.894552719057</v>
      </c>
      <c r="AR84" s="100">
        <v>5.6064869247093618</v>
      </c>
      <c r="AS84" s="100">
        <v>4379.7875855829534</v>
      </c>
      <c r="AT84" s="100">
        <v>4.9610687670325753</v>
      </c>
      <c r="AU84" s="100">
        <v>3875.5869208058475</v>
      </c>
      <c r="AV84" s="100">
        <v>6.4942477845888815</v>
      </c>
      <c r="AW84" s="100">
        <v>5073.3063693208342</v>
      </c>
      <c r="AX84" s="100">
        <v>5.5437346700798713</v>
      </c>
      <c r="AY84" s="100">
        <v>4330.765524266395</v>
      </c>
      <c r="AZ84" s="100">
        <v>11.123595561746889</v>
      </c>
      <c r="BA84" s="100">
        <v>8689.7528528366693</v>
      </c>
      <c r="BB84" s="100">
        <v>17.38588931848675</v>
      </c>
      <c r="BC84" s="100">
        <v>13581.856735601848</v>
      </c>
      <c r="BD84" s="100">
        <v>12.30494201384561</v>
      </c>
      <c r="BE84" s="100">
        <v>9612.6207012161885</v>
      </c>
      <c r="BF84" s="100">
        <v>13</v>
      </c>
      <c r="BG84" s="100">
        <v>10155.599999999999</v>
      </c>
      <c r="BH84" s="100">
        <v>17.747350803852118</v>
      </c>
      <c r="BI84" s="100">
        <v>13864.230447969274</v>
      </c>
      <c r="BJ84" s="100">
        <v>17.709989173098929</v>
      </c>
      <c r="BK84" s="100">
        <v>13835.043542024881</v>
      </c>
      <c r="BL84" s="100">
        <v>18.32918119781182</v>
      </c>
      <c r="BM84" s="100">
        <v>14318.756351730593</v>
      </c>
      <c r="BN84" s="100">
        <v>20.425798456244561</v>
      </c>
      <c r="BO84" s="100">
        <v>15956.63375401825</v>
      </c>
      <c r="BP84" s="100">
        <v>6.2491072454423398</v>
      </c>
      <c r="BQ84" s="100">
        <v>4881.8025801395552</v>
      </c>
      <c r="BR84" s="100">
        <v>5.5923219998032723</v>
      </c>
      <c r="BS84" s="100">
        <v>4368.7219462463163</v>
      </c>
      <c r="BT84" s="100">
        <v>7.2819533736537352</v>
      </c>
      <c r="BU84" s="100">
        <v>5688.6619754982976</v>
      </c>
      <c r="BV84" s="100">
        <v>5.4239912372673871</v>
      </c>
      <c r="BW84" s="100">
        <v>4237.2219545532826</v>
      </c>
      <c r="BX84" s="100">
        <v>2.6784827254298298</v>
      </c>
      <c r="BY84" s="100">
        <v>2092.4307051057826</v>
      </c>
      <c r="BZ84" s="100">
        <v>3</v>
      </c>
      <c r="CA84" s="100">
        <v>2343.6</v>
      </c>
      <c r="CB84" s="100">
        <v>2.9912080266850114</v>
      </c>
      <c r="CC84" s="100">
        <v>2336.7317104463309</v>
      </c>
      <c r="CD84" s="100">
        <v>3.9596563972763397</v>
      </c>
      <c r="CE84" s="100">
        <v>3093.2835775522763</v>
      </c>
      <c r="CF84" s="100">
        <v>6.4137360248420983</v>
      </c>
      <c r="CG84" s="100">
        <v>5010.410582606647</v>
      </c>
      <c r="CH84" s="100">
        <v>8.3875315020140384</v>
      </c>
      <c r="CI84" s="100">
        <v>6552.3396093733663</v>
      </c>
      <c r="CJ84" s="100">
        <v>9.7532961237933957</v>
      </c>
      <c r="CK84" s="100">
        <v>7619.2749319074001</v>
      </c>
      <c r="CL84" s="100">
        <v>7.8900446455685049</v>
      </c>
      <c r="CM84" s="100">
        <v>6163.7028771181158</v>
      </c>
      <c r="CN84" s="100">
        <v>23.363269849167114</v>
      </c>
      <c r="CO84" s="100">
        <v>18251.386406169349</v>
      </c>
      <c r="CP84" s="100">
        <v>15.643204116402071</v>
      </c>
      <c r="CQ84" s="100">
        <v>12220.471055733296</v>
      </c>
      <c r="CR84" s="100">
        <v>14.958707783921142</v>
      </c>
      <c r="CS84" s="100">
        <v>11685.742520799195</v>
      </c>
      <c r="CT84" s="100">
        <v>16.779191356353632</v>
      </c>
      <c r="CU84" s="100">
        <v>13107.904287583457</v>
      </c>
    </row>
    <row r="85" spans="2:99">
      <c r="C85" s="99" t="s">
        <v>251</v>
      </c>
      <c r="D85" s="100">
        <v>20.146253166993162</v>
      </c>
      <c r="E85" s="100">
        <v>3021.9379750489743</v>
      </c>
      <c r="F85" s="100">
        <v>20.322291315990007</v>
      </c>
      <c r="G85" s="100">
        <v>3048.3436973985013</v>
      </c>
      <c r="H85" s="100">
        <v>19.609513166985767</v>
      </c>
      <c r="I85" s="100">
        <v>2941.4269750478652</v>
      </c>
      <c r="J85" s="100">
        <v>23.364665849280588</v>
      </c>
      <c r="K85" s="100">
        <v>3504.6998773920882</v>
      </c>
      <c r="L85" s="100">
        <v>4.3816419173174364</v>
      </c>
      <c r="M85" s="100">
        <v>657.24628759761549</v>
      </c>
      <c r="N85" s="100">
        <v>4</v>
      </c>
      <c r="O85" s="100">
        <v>600</v>
      </c>
      <c r="P85" s="100">
        <v>3.8705458507733819</v>
      </c>
      <c r="Q85" s="100">
        <v>580.58187761600732</v>
      </c>
      <c r="R85" s="100">
        <v>4</v>
      </c>
      <c r="S85" s="100">
        <v>600</v>
      </c>
      <c r="T85" s="100">
        <v>21.422327293425734</v>
      </c>
      <c r="U85" s="100">
        <v>3213.3490940138604</v>
      </c>
      <c r="V85" s="100">
        <v>17.291127356340873</v>
      </c>
      <c r="W85" s="100">
        <v>2593.6691034511309</v>
      </c>
      <c r="X85" s="100">
        <v>17.443380335566662</v>
      </c>
      <c r="Y85" s="100">
        <v>2616.5070503349993</v>
      </c>
      <c r="Z85" s="100">
        <v>18.402743571738306</v>
      </c>
      <c r="AA85" s="100">
        <v>2760.4115357607457</v>
      </c>
      <c r="AB85" s="100">
        <v>11.013406158246262</v>
      </c>
      <c r="AC85" s="100">
        <v>1652.0109237369393</v>
      </c>
      <c r="AD85" s="100">
        <v>4</v>
      </c>
      <c r="AE85" s="100">
        <v>600</v>
      </c>
      <c r="AF85" s="100">
        <v>10.864262919299531</v>
      </c>
      <c r="AG85" s="100">
        <v>1629.6394378949296</v>
      </c>
      <c r="AH85" s="100">
        <v>7.8695672182383651</v>
      </c>
      <c r="AI85" s="100">
        <v>1180.4350827357548</v>
      </c>
      <c r="AJ85" s="100">
        <v>22.868498278997411</v>
      </c>
      <c r="AK85" s="100">
        <v>3430.2747418496115</v>
      </c>
      <c r="AL85" s="100">
        <v>17.402764997367598</v>
      </c>
      <c r="AM85" s="100">
        <v>2610.4147496051396</v>
      </c>
      <c r="AN85" s="100">
        <v>19.070360663084685</v>
      </c>
      <c r="AO85" s="100">
        <v>2860.5540994627027</v>
      </c>
      <c r="AP85" s="100">
        <v>15.788651501176469</v>
      </c>
      <c r="AQ85" s="100">
        <v>2368.2977251764705</v>
      </c>
      <c r="AR85" s="100">
        <v>5.6291995818360077</v>
      </c>
      <c r="AS85" s="100">
        <v>844.37993727540118</v>
      </c>
      <c r="AT85" s="100">
        <v>4.9610687670325753</v>
      </c>
      <c r="AU85" s="100">
        <v>744.16031505488627</v>
      </c>
      <c r="AV85" s="100">
        <v>6.7082268493463655</v>
      </c>
      <c r="AW85" s="100">
        <v>1006.2340274019548</v>
      </c>
      <c r="AX85" s="100">
        <v>5.5437346700798713</v>
      </c>
      <c r="AY85" s="100">
        <v>831.56020051198072</v>
      </c>
      <c r="AZ85" s="100">
        <v>12.930304849116879</v>
      </c>
      <c r="BA85" s="100">
        <v>1939.545727367532</v>
      </c>
      <c r="BB85" s="100">
        <v>18.539576641098762</v>
      </c>
      <c r="BC85" s="100">
        <v>2780.9364961648143</v>
      </c>
      <c r="BD85" s="100">
        <v>12.381177517307012</v>
      </c>
      <c r="BE85" s="100">
        <v>1857.176627596052</v>
      </c>
      <c r="BF85" s="100">
        <v>13</v>
      </c>
      <c r="BG85" s="100">
        <v>1950</v>
      </c>
      <c r="BH85" s="100">
        <v>20.510382835646936</v>
      </c>
      <c r="BI85" s="100">
        <v>3076.5574253470404</v>
      </c>
      <c r="BJ85" s="100">
        <v>19.698474124412979</v>
      </c>
      <c r="BK85" s="100">
        <v>2954.7711186619467</v>
      </c>
      <c r="BL85" s="100">
        <v>21.542316808017148</v>
      </c>
      <c r="BM85" s="100">
        <v>3231.3475212025724</v>
      </c>
      <c r="BN85" s="100">
        <v>20.501701958550971</v>
      </c>
      <c r="BO85" s="100">
        <v>3075.2552937826458</v>
      </c>
      <c r="BP85" s="100">
        <v>6.9308566201188766</v>
      </c>
      <c r="BQ85" s="100">
        <v>1039.6284930178315</v>
      </c>
      <c r="BR85" s="100">
        <v>5.5923219998032723</v>
      </c>
      <c r="BS85" s="100">
        <v>838.84829997049087</v>
      </c>
      <c r="BT85" s="100">
        <v>8.1474577429202153</v>
      </c>
      <c r="BU85" s="100">
        <v>1222.1186614380324</v>
      </c>
      <c r="BV85" s="100">
        <v>5.4239912372673871</v>
      </c>
      <c r="BW85" s="100">
        <v>813.59868559010806</v>
      </c>
      <c r="BX85" s="100">
        <v>3.5124553816085333</v>
      </c>
      <c r="BY85" s="100">
        <v>526.86830724128004</v>
      </c>
      <c r="BZ85" s="100">
        <v>3</v>
      </c>
      <c r="CA85" s="100">
        <v>450</v>
      </c>
      <c r="CB85" s="100">
        <v>2.8631783249819711</v>
      </c>
      <c r="CC85" s="100">
        <v>429.47674874729569</v>
      </c>
      <c r="CD85" s="100">
        <v>3.9759608355313576</v>
      </c>
      <c r="CE85" s="100">
        <v>596.39412532970368</v>
      </c>
      <c r="CF85" s="100">
        <v>7.4137360248420983</v>
      </c>
      <c r="CG85" s="100">
        <v>1112.0604037263147</v>
      </c>
      <c r="CH85" s="100">
        <v>7.5609729397657937</v>
      </c>
      <c r="CI85" s="100">
        <v>1134.1459409648689</v>
      </c>
      <c r="CJ85" s="100">
        <v>10.928625736172735</v>
      </c>
      <c r="CK85" s="100">
        <v>1639.2938604259102</v>
      </c>
      <c r="CL85" s="100">
        <v>7.8900446455685049</v>
      </c>
      <c r="CM85" s="100">
        <v>1183.5066968352758</v>
      </c>
      <c r="CN85" s="100">
        <v>25.032074838393335</v>
      </c>
      <c r="CO85" s="100">
        <v>3754.8112257590001</v>
      </c>
      <c r="CP85" s="100">
        <v>15.643204116402071</v>
      </c>
      <c r="CQ85" s="100">
        <v>2346.4806174603104</v>
      </c>
      <c r="CR85" s="100">
        <v>17.78814927871565</v>
      </c>
      <c r="CS85" s="100">
        <v>2668.2223918073478</v>
      </c>
      <c r="CT85" s="100">
        <v>20.005958924883174</v>
      </c>
      <c r="CU85" s="100">
        <v>3000.8938387324761</v>
      </c>
    </row>
    <row r="86" spans="2:99">
      <c r="C86" s="99" t="s">
        <v>252</v>
      </c>
      <c r="D86" s="100">
        <v>19.535760646781249</v>
      </c>
      <c r="E86" s="100">
        <v>10549.310749261875</v>
      </c>
      <c r="F86" s="100">
        <v>20.479498309582919</v>
      </c>
      <c r="G86" s="100">
        <v>11058.929087174776</v>
      </c>
      <c r="H86" s="100">
        <v>17.158324021112549</v>
      </c>
      <c r="I86" s="100">
        <v>9265.4949714007762</v>
      </c>
      <c r="J86" s="100">
        <v>21.019438994544764</v>
      </c>
      <c r="K86" s="100">
        <v>11350.497057054172</v>
      </c>
      <c r="L86" s="100">
        <v>4.3816419173174364</v>
      </c>
      <c r="M86" s="100">
        <v>2366.0866353514157</v>
      </c>
      <c r="N86" s="100">
        <v>4</v>
      </c>
      <c r="O86" s="100">
        <v>2160</v>
      </c>
      <c r="P86" s="100">
        <v>3.8705458507733819</v>
      </c>
      <c r="Q86" s="100">
        <v>2090.0947594176264</v>
      </c>
      <c r="R86" s="100">
        <v>4</v>
      </c>
      <c r="S86" s="100">
        <v>2160</v>
      </c>
      <c r="T86" s="100">
        <v>18.964293112632859</v>
      </c>
      <c r="U86" s="100">
        <v>10240.718280821744</v>
      </c>
      <c r="V86" s="100">
        <v>15.003592013865173</v>
      </c>
      <c r="W86" s="100">
        <v>8101.9396874871936</v>
      </c>
      <c r="X86" s="100">
        <v>16.178756285481683</v>
      </c>
      <c r="Y86" s="100">
        <v>8736.5283941601083</v>
      </c>
      <c r="Z86" s="100">
        <v>15.422113199670104</v>
      </c>
      <c r="AA86" s="100">
        <v>8327.9411278218558</v>
      </c>
      <c r="AB86" s="100">
        <v>11.109122925789602</v>
      </c>
      <c r="AC86" s="100">
        <v>5998.9263799263854</v>
      </c>
      <c r="AD86" s="100">
        <v>4</v>
      </c>
      <c r="AE86" s="100">
        <v>2160</v>
      </c>
      <c r="AF86" s="100">
        <v>10.655383842580639</v>
      </c>
      <c r="AG86" s="100">
        <v>5753.9072749935449</v>
      </c>
      <c r="AH86" s="100">
        <v>7.74549975710518</v>
      </c>
      <c r="AI86" s="100">
        <v>4182.5698688367975</v>
      </c>
      <c r="AJ86" s="100">
        <v>20.474624682641167</v>
      </c>
      <c r="AK86" s="100">
        <v>11056.29732862623</v>
      </c>
      <c r="AL86" s="100">
        <v>15.41482846495798</v>
      </c>
      <c r="AM86" s="100">
        <v>8324.0073710773086</v>
      </c>
      <c r="AN86" s="100">
        <v>16.122875473520917</v>
      </c>
      <c r="AO86" s="100">
        <v>8706.3527557012949</v>
      </c>
      <c r="AP86" s="100">
        <v>15.788651501176469</v>
      </c>
      <c r="AQ86" s="100">
        <v>8525.8718106352935</v>
      </c>
      <c r="AR86" s="100">
        <v>5.6291995818360077</v>
      </c>
      <c r="AS86" s="100">
        <v>3039.767774191444</v>
      </c>
      <c r="AT86" s="100">
        <v>4.9610687670325753</v>
      </c>
      <c r="AU86" s="100">
        <v>2678.9771341975907</v>
      </c>
      <c r="AV86" s="100">
        <v>6.6014512975140889</v>
      </c>
      <c r="AW86" s="100">
        <v>3564.7837006576078</v>
      </c>
      <c r="AX86" s="100">
        <v>5.0817567809065478</v>
      </c>
      <c r="AY86" s="100">
        <v>2744.1486616895359</v>
      </c>
      <c r="AZ86" s="100">
        <v>11.91073402698277</v>
      </c>
      <c r="BA86" s="100">
        <v>6431.7963745706957</v>
      </c>
      <c r="BB86" s="100">
        <v>16.994611921007195</v>
      </c>
      <c r="BC86" s="100">
        <v>9177.0904373438843</v>
      </c>
      <c r="BD86" s="100">
        <v>14.34305976557631</v>
      </c>
      <c r="BE86" s="100">
        <v>7745.2522734112072</v>
      </c>
      <c r="BF86" s="100">
        <v>13</v>
      </c>
      <c r="BG86" s="100">
        <v>7020</v>
      </c>
      <c r="BH86" s="100">
        <v>18.46763129784895</v>
      </c>
      <c r="BI86" s="100">
        <v>9972.5209008384336</v>
      </c>
      <c r="BJ86" s="100">
        <v>19.698474124412979</v>
      </c>
      <c r="BK86" s="100">
        <v>10637.176027183008</v>
      </c>
      <c r="BL86" s="100">
        <v>20.00859664690346</v>
      </c>
      <c r="BM86" s="100">
        <v>10804.642189327868</v>
      </c>
      <c r="BN86" s="100">
        <v>19.681556316850724</v>
      </c>
      <c r="BO86" s="100">
        <v>10628.040411099391</v>
      </c>
      <c r="BP86" s="100">
        <v>6.3576036578171156</v>
      </c>
      <c r="BQ86" s="100">
        <v>3433.1059752212423</v>
      </c>
      <c r="BR86" s="100">
        <v>6.3912251426323108</v>
      </c>
      <c r="BS86" s="100">
        <v>3451.2615770214479</v>
      </c>
      <c r="BT86" s="100">
        <v>7.3291015285258112</v>
      </c>
      <c r="BU86" s="100">
        <v>3957.714825403938</v>
      </c>
      <c r="BV86" s="100">
        <v>4.6491353462291896</v>
      </c>
      <c r="BW86" s="100">
        <v>2510.5330869637623</v>
      </c>
      <c r="BX86" s="100">
        <v>2.6784827254298298</v>
      </c>
      <c r="BY86" s="100">
        <v>1446.3806717321081</v>
      </c>
      <c r="BZ86" s="100">
        <v>4</v>
      </c>
      <c r="CA86" s="100">
        <v>2160</v>
      </c>
      <c r="CB86" s="100">
        <v>2.9957318416737602</v>
      </c>
      <c r="CC86" s="100">
        <v>1617.6951945038304</v>
      </c>
      <c r="CD86" s="100">
        <v>5.136913682302092</v>
      </c>
      <c r="CE86" s="100">
        <v>2773.9333884431298</v>
      </c>
      <c r="CF86" s="100">
        <v>6.4137360248420983</v>
      </c>
      <c r="CG86" s="100">
        <v>3463.4174534147332</v>
      </c>
      <c r="CH86" s="100">
        <v>8.7344143775175489</v>
      </c>
      <c r="CI86" s="100">
        <v>4716.5837638594767</v>
      </c>
      <c r="CJ86" s="100">
        <v>10.753296123793396</v>
      </c>
      <c r="CK86" s="100">
        <v>5806.7799068484337</v>
      </c>
      <c r="CL86" s="100">
        <v>8.0680535746822049</v>
      </c>
      <c r="CM86" s="100">
        <v>4356.748930328391</v>
      </c>
      <c r="CN86" s="100">
        <v>20.025659870714669</v>
      </c>
      <c r="CO86" s="100">
        <v>10813.856330185921</v>
      </c>
      <c r="CP86" s="100">
        <v>16.103298355119779</v>
      </c>
      <c r="CQ86" s="100">
        <v>8695.7811117646816</v>
      </c>
      <c r="CR86" s="100">
        <v>16.671623932605904</v>
      </c>
      <c r="CS86" s="100">
        <v>9002.6769236071887</v>
      </c>
      <c r="CT86" s="100">
        <v>18.069898383765448</v>
      </c>
      <c r="CU86" s="100">
        <v>9757.7451272333419</v>
      </c>
    </row>
    <row r="87" spans="2:99">
      <c r="B87" s="99" t="s">
        <v>131</v>
      </c>
      <c r="C87" s="99" t="s">
        <v>253</v>
      </c>
      <c r="D87" s="100">
        <v>4.273447641483398</v>
      </c>
      <c r="E87" s="100">
        <v>8353.7354495717464</v>
      </c>
      <c r="F87" s="100">
        <v>3.0150387493612065</v>
      </c>
      <c r="G87" s="100">
        <v>5893.7977472512866</v>
      </c>
      <c r="H87" s="100">
        <v>3.1813887183151257</v>
      </c>
      <c r="I87" s="100">
        <v>6218.9786665624079</v>
      </c>
      <c r="J87" s="100">
        <v>5.128467199859851</v>
      </c>
      <c r="K87" s="100">
        <v>10025.127682286036</v>
      </c>
      <c r="L87" s="100">
        <v>8</v>
      </c>
      <c r="M87" s="100">
        <v>15638.4</v>
      </c>
      <c r="N87" s="100">
        <v>8</v>
      </c>
      <c r="O87" s="100">
        <v>15638.4</v>
      </c>
      <c r="P87" s="100">
        <v>13.015636825902279</v>
      </c>
      <c r="Q87" s="100">
        <v>25442.966867273775</v>
      </c>
      <c r="R87" s="100">
        <v>11</v>
      </c>
      <c r="S87" s="100">
        <v>21502.799999999999</v>
      </c>
      <c r="T87" s="100">
        <v>24.760122955738289</v>
      </c>
      <c r="U87" s="100">
        <v>48401.08835387721</v>
      </c>
      <c r="V87" s="100">
        <v>18.627044827867088</v>
      </c>
      <c r="W87" s="100">
        <v>36412.147229514587</v>
      </c>
      <c r="X87" s="100">
        <v>13.96848428902714</v>
      </c>
      <c r="Y87" s="100">
        <v>27305.593088190253</v>
      </c>
      <c r="Z87" s="100">
        <v>18.892763984231394</v>
      </c>
      <c r="AA87" s="100">
        <v>36931.575036375529</v>
      </c>
      <c r="AB87" s="100">
        <v>6.4714317576013869</v>
      </c>
      <c r="AC87" s="100">
        <v>12650.35479975919</v>
      </c>
      <c r="AD87" s="100">
        <v>5</v>
      </c>
      <c r="AE87" s="100">
        <v>9774</v>
      </c>
      <c r="AF87" s="100">
        <v>8.5714791308214853</v>
      </c>
      <c r="AG87" s="100">
        <v>16755.527404929839</v>
      </c>
      <c r="AH87" s="100">
        <v>5.5743021536109758</v>
      </c>
      <c r="AI87" s="100">
        <v>10896.645849878736</v>
      </c>
      <c r="AJ87" s="100">
        <v>12.181039354862646</v>
      </c>
      <c r="AK87" s="100">
        <v>23811.495730885501</v>
      </c>
      <c r="AL87" s="100">
        <v>11.898872205591886</v>
      </c>
      <c r="AM87" s="100">
        <v>23259.915387491019</v>
      </c>
      <c r="AN87" s="100">
        <v>13.005587773511778</v>
      </c>
      <c r="AO87" s="100">
        <v>25423.322979660821</v>
      </c>
      <c r="AP87" s="100">
        <v>12.125507354359465</v>
      </c>
      <c r="AQ87" s="100">
        <v>23702.941776301883</v>
      </c>
      <c r="AR87" s="100">
        <v>5.3793603534428964</v>
      </c>
      <c r="AS87" s="100">
        <v>10515.573618910174</v>
      </c>
      <c r="AT87" s="100">
        <v>10.418244410768409</v>
      </c>
      <c r="AU87" s="100">
        <v>20365.584174170086</v>
      </c>
      <c r="AV87" s="100">
        <v>11.669598017101723</v>
      </c>
      <c r="AW87" s="100">
        <v>22811.730203830448</v>
      </c>
      <c r="AX87" s="100">
        <v>9.2395577834664522</v>
      </c>
      <c r="AY87" s="100">
        <v>18061.48755512022</v>
      </c>
      <c r="AZ87" s="100">
        <v>7.3655214915452749</v>
      </c>
      <c r="BA87" s="100">
        <v>14398.121411672702</v>
      </c>
      <c r="BB87" s="100">
        <v>5.7957760792533595</v>
      </c>
      <c r="BC87" s="100">
        <v>11329.583079724467</v>
      </c>
      <c r="BD87" s="100">
        <v>7.9650062234880599</v>
      </c>
      <c r="BE87" s="100">
        <v>15569.99416567446</v>
      </c>
      <c r="BF87" s="100">
        <v>7</v>
      </c>
      <c r="BG87" s="100">
        <v>13683.6</v>
      </c>
      <c r="BH87" s="100">
        <v>6.2111220710610366</v>
      </c>
      <c r="BI87" s="100">
        <v>12141.501424510114</v>
      </c>
      <c r="BJ87" s="100">
        <v>6.8293066782229861</v>
      </c>
      <c r="BK87" s="100">
        <v>13349.928694590293</v>
      </c>
      <c r="BL87" s="100">
        <v>4.96278561172248</v>
      </c>
      <c r="BM87" s="100">
        <v>9701.2533137951032</v>
      </c>
      <c r="BN87" s="100">
        <v>6.5296402823062865</v>
      </c>
      <c r="BO87" s="100">
        <v>12764.140823852329</v>
      </c>
      <c r="BP87" s="100">
        <v>32.128189163456561</v>
      </c>
      <c r="BQ87" s="100">
        <v>62804.184176724884</v>
      </c>
      <c r="BR87" s="100">
        <v>34.352835141648669</v>
      </c>
      <c r="BS87" s="100">
        <v>67152.922134894819</v>
      </c>
      <c r="BT87" s="100">
        <v>26.918310733910126</v>
      </c>
      <c r="BU87" s="100">
        <v>52619.913822647512</v>
      </c>
      <c r="BV87" s="100">
        <v>37.967938660871717</v>
      </c>
      <c r="BW87" s="100">
        <v>74219.726494272036</v>
      </c>
      <c r="BX87" s="100">
        <v>5.6641093752851877</v>
      </c>
      <c r="BY87" s="100">
        <v>11072.201006807485</v>
      </c>
      <c r="BZ87" s="100">
        <v>3</v>
      </c>
      <c r="CA87" s="100">
        <v>5864.4</v>
      </c>
      <c r="CB87" s="100">
        <v>5.6627675834589466</v>
      </c>
      <c r="CC87" s="100">
        <v>11069.578072145549</v>
      </c>
      <c r="CD87" s="100">
        <v>4.3856640998520673</v>
      </c>
      <c r="CE87" s="100">
        <v>8573.0961823908201</v>
      </c>
      <c r="CF87" s="100">
        <v>11</v>
      </c>
      <c r="CG87" s="100">
        <v>21502.799999999999</v>
      </c>
      <c r="CH87" s="100">
        <v>11</v>
      </c>
      <c r="CI87" s="100">
        <v>21502.799999999999</v>
      </c>
      <c r="CJ87" s="100">
        <v>12</v>
      </c>
      <c r="CK87" s="100">
        <v>23457.599999999999</v>
      </c>
      <c r="CL87" s="100">
        <v>10.395976790718693</v>
      </c>
      <c r="CM87" s="100">
        <v>20322.055430496901</v>
      </c>
      <c r="CN87" s="100">
        <v>33.161506517345202</v>
      </c>
      <c r="CO87" s="100">
        <v>64824.112940106403</v>
      </c>
      <c r="CP87" s="100">
        <v>18.558892965270498</v>
      </c>
      <c r="CQ87" s="100">
        <v>36278.923968510768</v>
      </c>
      <c r="CR87" s="100">
        <v>15.25007355033503</v>
      </c>
      <c r="CS87" s="100">
        <v>29810.843776194914</v>
      </c>
      <c r="CT87" s="100">
        <v>16.779191356353632</v>
      </c>
      <c r="CU87" s="100">
        <v>32799.963263400081</v>
      </c>
    </row>
    <row r="88" spans="2:99">
      <c r="C88" s="99" t="s">
        <v>254</v>
      </c>
      <c r="D88" s="100">
        <v>4.8839401616953122</v>
      </c>
      <c r="E88" s="100">
        <v>9242.3683619922085</v>
      </c>
      <c r="F88" s="100">
        <v>2.8616221724613511</v>
      </c>
      <c r="G88" s="100">
        <v>5415.33379916586</v>
      </c>
      <c r="H88" s="100">
        <v>3.1813887183151257</v>
      </c>
      <c r="I88" s="100">
        <v>6020.4600105395439</v>
      </c>
      <c r="J88" s="100">
        <v>5.0408645017822105</v>
      </c>
      <c r="K88" s="100">
        <v>9539.3319831726549</v>
      </c>
      <c r="L88" s="100">
        <v>9</v>
      </c>
      <c r="M88" s="100">
        <v>17031.599999999999</v>
      </c>
      <c r="N88" s="100">
        <v>9</v>
      </c>
      <c r="O88" s="100">
        <v>17031.599999999999</v>
      </c>
      <c r="P88" s="100">
        <v>13.870545850773382</v>
      </c>
      <c r="Q88" s="100">
        <v>26248.620968003546</v>
      </c>
      <c r="R88" s="100">
        <v>13</v>
      </c>
      <c r="S88" s="100">
        <v>24601.199999999997</v>
      </c>
      <c r="T88" s="100">
        <v>24.894224258617111</v>
      </c>
      <c r="U88" s="100">
        <v>47109.829987007019</v>
      </c>
      <c r="V88" s="100">
        <v>18.627044827867088</v>
      </c>
      <c r="W88" s="100">
        <v>35249.819632255676</v>
      </c>
      <c r="X88" s="100">
        <v>12.698622080933763</v>
      </c>
      <c r="Y88" s="100">
        <v>24030.872425959053</v>
      </c>
      <c r="Z88" s="100">
        <v>16.567239069063767</v>
      </c>
      <c r="AA88" s="100">
        <v>31351.84321429627</v>
      </c>
      <c r="AB88" s="100">
        <v>7.1842814549713641</v>
      </c>
      <c r="AC88" s="100">
        <v>13595.534225387808</v>
      </c>
      <c r="AD88" s="100">
        <v>5</v>
      </c>
      <c r="AE88" s="100">
        <v>9462</v>
      </c>
      <c r="AF88" s="100">
        <v>7.5807548751350229</v>
      </c>
      <c r="AG88" s="100">
        <v>14345.820525705516</v>
      </c>
      <c r="AH88" s="100">
        <v>5.5743021536109758</v>
      </c>
      <c r="AI88" s="100">
        <v>10548.80939549341</v>
      </c>
      <c r="AJ88" s="100">
        <v>12.928730085991909</v>
      </c>
      <c r="AK88" s="100">
        <v>24466.328814731085</v>
      </c>
      <c r="AL88" s="100">
        <v>12.194187986566748</v>
      </c>
      <c r="AM88" s="100">
        <v>23076.281345778913</v>
      </c>
      <c r="AN88" s="100">
        <v>11.514075912200823</v>
      </c>
      <c r="AO88" s="100">
        <v>21789.237256248838</v>
      </c>
      <c r="AP88" s="100">
        <v>11.983806864068834</v>
      </c>
      <c r="AQ88" s="100">
        <v>22678.156109563861</v>
      </c>
      <c r="AR88" s="100">
        <v>4.8820684459929442</v>
      </c>
      <c r="AS88" s="100">
        <v>9238.8263271970463</v>
      </c>
      <c r="AT88" s="100">
        <v>10.418244410768409</v>
      </c>
      <c r="AU88" s="100">
        <v>19715.485722938138</v>
      </c>
      <c r="AV88" s="100">
        <v>11.055408647780579</v>
      </c>
      <c r="AW88" s="100">
        <v>20921.255325059967</v>
      </c>
      <c r="AX88" s="100">
        <v>8.315602005119807</v>
      </c>
      <c r="AY88" s="100">
        <v>15736.445234488721</v>
      </c>
      <c r="AZ88" s="100">
        <v>7.4907725506680736</v>
      </c>
      <c r="BA88" s="100">
        <v>14175.537974884261</v>
      </c>
      <c r="BB88" s="100">
        <v>5.1522805990940972</v>
      </c>
      <c r="BC88" s="100">
        <v>9750.1758057256684</v>
      </c>
      <c r="BD88" s="100">
        <v>7.119209345408029</v>
      </c>
      <c r="BE88" s="100">
        <v>13472.391765250153</v>
      </c>
      <c r="BF88" s="100">
        <v>7</v>
      </c>
      <c r="BG88" s="100">
        <v>13246.8</v>
      </c>
      <c r="BH88" s="100">
        <v>6.3292120152535407</v>
      </c>
      <c r="BI88" s="100">
        <v>11977.400817665799</v>
      </c>
      <c r="BJ88" s="100">
        <v>5.8350642025659614</v>
      </c>
      <c r="BK88" s="100">
        <v>11042.275496935825</v>
      </c>
      <c r="BL88" s="100">
        <v>5.3283303774490909</v>
      </c>
      <c r="BM88" s="100">
        <v>10083.332406284659</v>
      </c>
      <c r="BN88" s="100">
        <v>6.3778332776934699</v>
      </c>
      <c r="BO88" s="100">
        <v>12069.411694707122</v>
      </c>
      <c r="BP88" s="100">
        <v>30.398106279935572</v>
      </c>
      <c r="BQ88" s="100">
        <v>57525.376324150071</v>
      </c>
      <c r="BR88" s="100">
        <v>35.151738284477709</v>
      </c>
      <c r="BS88" s="100">
        <v>66521.149529545612</v>
      </c>
      <c r="BT88" s="100">
        <v>25.930624692694707</v>
      </c>
      <c r="BU88" s="100">
        <v>49071.11416845546</v>
      </c>
      <c r="BV88" s="100">
        <v>36.418226878795316</v>
      </c>
      <c r="BW88" s="100">
        <v>68917.852545432252</v>
      </c>
      <c r="BX88" s="100">
        <v>5.6641093752851877</v>
      </c>
      <c r="BY88" s="100">
        <v>10718.760581789689</v>
      </c>
      <c r="BZ88" s="100">
        <v>3</v>
      </c>
      <c r="CA88" s="100">
        <v>5677.2</v>
      </c>
      <c r="CB88" s="100">
        <v>5.6627675834589466</v>
      </c>
      <c r="CC88" s="100">
        <v>10716.22137493771</v>
      </c>
      <c r="CD88" s="100">
        <v>4.3374560873705583</v>
      </c>
      <c r="CE88" s="100">
        <v>8208.2018997400446</v>
      </c>
      <c r="CF88" s="100">
        <v>11</v>
      </c>
      <c r="CG88" s="100">
        <v>20816.399999999998</v>
      </c>
      <c r="CH88" s="100">
        <v>12</v>
      </c>
      <c r="CI88" s="100">
        <v>22708.799999999999</v>
      </c>
      <c r="CJ88" s="100">
        <v>12</v>
      </c>
      <c r="CK88" s="100">
        <v>22708.799999999999</v>
      </c>
      <c r="CL88" s="100">
        <v>11.346479691878857</v>
      </c>
      <c r="CM88" s="100">
        <v>21472.078168911547</v>
      </c>
      <c r="CN88" s="100">
        <v>33.852870623417054</v>
      </c>
      <c r="CO88" s="100">
        <v>64063.172367754429</v>
      </c>
      <c r="CP88" s="100">
        <v>19.095795196416606</v>
      </c>
      <c r="CQ88" s="100">
        <v>36136.882829698785</v>
      </c>
      <c r="CR88" s="100">
        <v>16.886733439979505</v>
      </c>
      <c r="CS88" s="100">
        <v>31956.454361817214</v>
      </c>
      <c r="CT88" s="100">
        <v>18.069898383765448</v>
      </c>
      <c r="CU88" s="100">
        <v>34195.475701437732</v>
      </c>
    </row>
    <row r="89" spans="2:99">
      <c r="C89" s="99" t="s">
        <v>255</v>
      </c>
      <c r="D89" s="100">
        <v>4.273447641483398</v>
      </c>
      <c r="E89" s="100">
        <v>10246.018065220595</v>
      </c>
      <c r="F89" s="100">
        <v>2.944016085950858</v>
      </c>
      <c r="G89" s="100">
        <v>7058.5729676757765</v>
      </c>
      <c r="H89" s="100">
        <v>3.1813887183151257</v>
      </c>
      <c r="I89" s="100">
        <v>7627.6975910323454</v>
      </c>
      <c r="J89" s="100">
        <v>4.5202598116564845</v>
      </c>
      <c r="K89" s="100">
        <v>10837.774924427587</v>
      </c>
      <c r="L89" s="100">
        <v>7</v>
      </c>
      <c r="M89" s="100">
        <v>16783.2</v>
      </c>
      <c r="N89" s="100">
        <v>8</v>
      </c>
      <c r="O89" s="100">
        <v>19180.8</v>
      </c>
      <c r="P89" s="100">
        <v>12.015636825902279</v>
      </c>
      <c r="Q89" s="100">
        <v>28808.690853783304</v>
      </c>
      <c r="R89" s="100">
        <v>10</v>
      </c>
      <c r="S89" s="100">
        <v>23976</v>
      </c>
      <c r="T89" s="100">
        <v>22.867967805776747</v>
      </c>
      <c r="U89" s="100">
        <v>54828.239611130324</v>
      </c>
      <c r="V89" s="100">
        <v>16.143438850818143</v>
      </c>
      <c r="W89" s="100">
        <v>38705.50898872158</v>
      </c>
      <c r="X89" s="100">
        <v>10.793828768793698</v>
      </c>
      <c r="Y89" s="100">
        <v>25879.28385605977</v>
      </c>
      <c r="Z89" s="100">
        <v>14.903151860341014</v>
      </c>
      <c r="AA89" s="100">
        <v>35731.796900353613</v>
      </c>
      <c r="AB89" s="100">
        <v>6.3664782172324141</v>
      </c>
      <c r="AC89" s="100">
        <v>15264.268173636436</v>
      </c>
      <c r="AD89" s="100">
        <v>5</v>
      </c>
      <c r="AE89" s="100">
        <v>11988</v>
      </c>
      <c r="AF89" s="100">
        <v>7.5668412586647165</v>
      </c>
      <c r="AG89" s="100">
        <v>18142.258601774523</v>
      </c>
      <c r="AH89" s="100">
        <v>5.5264436408100615</v>
      </c>
      <c r="AI89" s="100">
        <v>13250.201273206203</v>
      </c>
      <c r="AJ89" s="100">
        <v>13.753825975063361</v>
      </c>
      <c r="AK89" s="100">
        <v>32976.173157811914</v>
      </c>
      <c r="AL89" s="100">
        <v>12.194187986566748</v>
      </c>
      <c r="AM89" s="100">
        <v>29236.785116592433</v>
      </c>
      <c r="AN89" s="100">
        <v>11.210867776587556</v>
      </c>
      <c r="AO89" s="100">
        <v>26879.176581146323</v>
      </c>
      <c r="AP89" s="100">
        <v>11.983806864068834</v>
      </c>
      <c r="AQ89" s="100">
        <v>28732.375337291436</v>
      </c>
      <c r="AR89" s="100">
        <v>5.3566476963162506</v>
      </c>
      <c r="AS89" s="100">
        <v>12843.098516687842</v>
      </c>
      <c r="AT89" s="100">
        <v>9.9221375340651505</v>
      </c>
      <c r="AU89" s="100">
        <v>23789.316951674606</v>
      </c>
      <c r="AV89" s="100">
        <v>10.441219278459437</v>
      </c>
      <c r="AW89" s="100">
        <v>25033.867342034344</v>
      </c>
      <c r="AX89" s="100">
        <v>8.7775798942931278</v>
      </c>
      <c r="AY89" s="100">
        <v>21045.125554557202</v>
      </c>
      <c r="AZ89" s="100">
        <v>6.5638062538558328</v>
      </c>
      <c r="BA89" s="100">
        <v>15737.381874244744</v>
      </c>
      <c r="BB89" s="100">
        <v>4.89430683932106</v>
      </c>
      <c r="BC89" s="100">
        <v>11734.590077956173</v>
      </c>
      <c r="BD89" s="100">
        <v>7.119209345408029</v>
      </c>
      <c r="BE89" s="100">
        <v>17069.016326550289</v>
      </c>
      <c r="BF89" s="100">
        <v>7</v>
      </c>
      <c r="BG89" s="100">
        <v>16783.2</v>
      </c>
      <c r="BH89" s="100">
        <v>6.2111220710610366</v>
      </c>
      <c r="BI89" s="100">
        <v>14891.78627757594</v>
      </c>
      <c r="BJ89" s="100">
        <v>6.170612023008573</v>
      </c>
      <c r="BK89" s="100">
        <v>14794.659386365354</v>
      </c>
      <c r="BL89" s="100">
        <v>4.8899379677335038</v>
      </c>
      <c r="BM89" s="100">
        <v>11724.115271437848</v>
      </c>
      <c r="BN89" s="100">
        <v>6.4537367799998782</v>
      </c>
      <c r="BO89" s="100">
        <v>15473.479303727707</v>
      </c>
      <c r="BP89" s="100">
        <v>25.078713223766432</v>
      </c>
      <c r="BQ89" s="100">
        <v>60128.722825302393</v>
      </c>
      <c r="BR89" s="100">
        <v>36.749544570135789</v>
      </c>
      <c r="BS89" s="100">
        <v>88110.708061357567</v>
      </c>
      <c r="BT89" s="100">
        <v>26.791414246473977</v>
      </c>
      <c r="BU89" s="100">
        <v>64235.094797346006</v>
      </c>
      <c r="BV89" s="100">
        <v>34.868515096718923</v>
      </c>
      <c r="BW89" s="100">
        <v>83600.751795893288</v>
      </c>
      <c r="BX89" s="100">
        <v>4.6641093752851877</v>
      </c>
      <c r="BY89" s="100">
        <v>11182.668638183766</v>
      </c>
      <c r="BZ89" s="100">
        <v>3</v>
      </c>
      <c r="CA89" s="100">
        <v>7192.7999999999993</v>
      </c>
      <c r="CB89" s="100">
        <v>5.530214066767158</v>
      </c>
      <c r="CC89" s="100">
        <v>13259.241246480937</v>
      </c>
      <c r="CD89" s="100">
        <v>4.3374560873705583</v>
      </c>
      <c r="CE89" s="100">
        <v>10399.48471507965</v>
      </c>
      <c r="CF89" s="100">
        <v>11</v>
      </c>
      <c r="CG89" s="100">
        <v>26373.599999999999</v>
      </c>
      <c r="CH89" s="100">
        <v>11</v>
      </c>
      <c r="CI89" s="100">
        <v>26373.599999999999</v>
      </c>
      <c r="CJ89" s="100">
        <v>14</v>
      </c>
      <c r="CK89" s="100">
        <v>33566.400000000001</v>
      </c>
      <c r="CL89" s="100">
        <v>10.346479691878857</v>
      </c>
      <c r="CM89" s="100">
        <v>24806.719709248748</v>
      </c>
      <c r="CN89" s="100">
        <v>28.703417267197132</v>
      </c>
      <c r="CO89" s="100">
        <v>68819.313239831841</v>
      </c>
      <c r="CP89" s="100">
        <v>17.485088502978282</v>
      </c>
      <c r="CQ89" s="100">
        <v>41922.248194740729</v>
      </c>
      <c r="CR89" s="100">
        <v>14.209804463265566</v>
      </c>
      <c r="CS89" s="100">
        <v>34069.427181125524</v>
      </c>
      <c r="CT89" s="100">
        <v>14.843130815235904</v>
      </c>
      <c r="CU89" s="100">
        <v>35587.890442609605</v>
      </c>
    </row>
    <row r="90" spans="2:99">
      <c r="C90" s="99" t="s">
        <v>256</v>
      </c>
      <c r="D90" s="100">
        <v>4.8839401616953122</v>
      </c>
      <c r="E90" s="100">
        <v>10730.99332327694</v>
      </c>
      <c r="F90" s="100">
        <v>3.0264099994403644</v>
      </c>
      <c r="G90" s="100">
        <v>6649.6280507703677</v>
      </c>
      <c r="H90" s="100">
        <v>3.1813887183151257</v>
      </c>
      <c r="I90" s="100">
        <v>6990.1472918819936</v>
      </c>
      <c r="J90" s="100">
        <v>5.7366745880632166</v>
      </c>
      <c r="K90" s="100">
        <v>12604.621404892499</v>
      </c>
      <c r="L90" s="100">
        <v>8</v>
      </c>
      <c r="M90" s="100">
        <v>17577.599999999999</v>
      </c>
      <c r="N90" s="100">
        <v>8</v>
      </c>
      <c r="O90" s="100">
        <v>17577.599999999999</v>
      </c>
      <c r="P90" s="100">
        <v>11.870545850773382</v>
      </c>
      <c r="Q90" s="100">
        <v>26081.963343319272</v>
      </c>
      <c r="R90" s="100">
        <v>12</v>
      </c>
      <c r="S90" s="100">
        <v>26366.399999999998</v>
      </c>
      <c r="T90" s="100">
        <v>22.316825684603437</v>
      </c>
      <c r="U90" s="100">
        <v>49034.529394210665</v>
      </c>
      <c r="V90" s="100">
        <v>18.00614333360485</v>
      </c>
      <c r="W90" s="100">
        <v>39563.098132596577</v>
      </c>
      <c r="X90" s="100">
        <v>13.333553184980451</v>
      </c>
      <c r="Y90" s="100">
        <v>29296.483058039044</v>
      </c>
      <c r="Z90" s="100">
        <v>18.892763984231394</v>
      </c>
      <c r="AA90" s="100">
        <v>41511.181026153215</v>
      </c>
      <c r="AB90" s="100">
        <v>6.1704262957329163</v>
      </c>
      <c r="AC90" s="100">
        <v>13557.660656984363</v>
      </c>
      <c r="AD90" s="100">
        <v>5</v>
      </c>
      <c r="AE90" s="100">
        <v>10986</v>
      </c>
      <c r="AF90" s="100">
        <v>7.680556541337701</v>
      </c>
      <c r="AG90" s="100">
        <v>16875.718832627197</v>
      </c>
      <c r="AH90" s="100">
        <v>5.5264436408100615</v>
      </c>
      <c r="AI90" s="100">
        <v>12142.701967587866</v>
      </c>
      <c r="AJ90" s="100">
        <v>13.92974350316068</v>
      </c>
      <c r="AK90" s="100">
        <v>30606.432425144641</v>
      </c>
      <c r="AL90" s="100">
        <v>11.751214315104457</v>
      </c>
      <c r="AM90" s="100">
        <v>25819.768093147512</v>
      </c>
      <c r="AN90" s="100">
        <v>11.413006533663067</v>
      </c>
      <c r="AO90" s="100">
        <v>25076.657955764487</v>
      </c>
      <c r="AP90" s="100">
        <v>10.983806864068834</v>
      </c>
      <c r="AQ90" s="100">
        <v>24133.62044173204</v>
      </c>
      <c r="AR90" s="100">
        <v>4.8820684459929442</v>
      </c>
      <c r="AS90" s="100">
        <v>10726.880789535697</v>
      </c>
      <c r="AT90" s="100">
        <v>8.9299237806586351</v>
      </c>
      <c r="AU90" s="100">
        <v>19620.828530863153</v>
      </c>
      <c r="AV90" s="100">
        <v>9.8442617945723221</v>
      </c>
      <c r="AW90" s="100">
        <v>21629.812015034306</v>
      </c>
      <c r="AX90" s="100">
        <v>9.2395577834664522</v>
      </c>
      <c r="AY90" s="100">
        <v>20301.156361832487</v>
      </c>
      <c r="AZ90" s="100">
        <v>7.4907725506680736</v>
      </c>
      <c r="BA90" s="100">
        <v>16458.725448327888</v>
      </c>
      <c r="BB90" s="100">
        <v>5.7957760792533595</v>
      </c>
      <c r="BC90" s="100">
        <v>12734.47920133548</v>
      </c>
      <c r="BD90" s="100">
        <v>7.9650062234880599</v>
      </c>
      <c r="BE90" s="100">
        <v>17500.711674247963</v>
      </c>
      <c r="BF90" s="100">
        <v>6</v>
      </c>
      <c r="BG90" s="100">
        <v>13183.199999999999</v>
      </c>
      <c r="BH90" s="100">
        <v>6.5653919036385489</v>
      </c>
      <c r="BI90" s="100">
        <v>14425.479090674618</v>
      </c>
      <c r="BJ90" s="100">
        <v>5.8350642025659614</v>
      </c>
      <c r="BK90" s="100">
        <v>12820.80306587793</v>
      </c>
      <c r="BL90" s="100">
        <v>5.4740256654270425</v>
      </c>
      <c r="BM90" s="100">
        <v>12027.529192076297</v>
      </c>
      <c r="BN90" s="100">
        <v>6.7879060985435942</v>
      </c>
      <c r="BO90" s="100">
        <v>14914.387279719984</v>
      </c>
      <c r="BP90" s="100">
        <v>29.12761794803372</v>
      </c>
      <c r="BQ90" s="100">
        <v>63999.202155419684</v>
      </c>
      <c r="BR90" s="100">
        <v>34.352835141648669</v>
      </c>
      <c r="BS90" s="100">
        <v>75480.049373230446</v>
      </c>
      <c r="BT90" s="100">
        <v>27.53002212830431</v>
      </c>
      <c r="BU90" s="100">
        <v>60488.964620310224</v>
      </c>
      <c r="BV90" s="100">
        <v>41.067362225024503</v>
      </c>
      <c r="BW90" s="100">
        <v>90233.208280823834</v>
      </c>
      <c r="BX90" s="100">
        <v>5.6641093752851877</v>
      </c>
      <c r="BY90" s="100">
        <v>12445.181119376613</v>
      </c>
      <c r="BZ90" s="100">
        <v>3</v>
      </c>
      <c r="CA90" s="100">
        <v>6591.5999999999995</v>
      </c>
      <c r="CB90" s="100">
        <v>4.530214066767158</v>
      </c>
      <c r="CC90" s="100">
        <v>9953.786347500798</v>
      </c>
      <c r="CD90" s="100">
        <v>4.3856640998520673</v>
      </c>
      <c r="CE90" s="100">
        <v>9636.1811601949612</v>
      </c>
      <c r="CF90" s="100">
        <v>10</v>
      </c>
      <c r="CG90" s="100">
        <v>21972</v>
      </c>
      <c r="CH90" s="100">
        <v>10</v>
      </c>
      <c r="CI90" s="100">
        <v>21972</v>
      </c>
      <c r="CJ90" s="100">
        <v>13</v>
      </c>
      <c r="CK90" s="100">
        <v>28563.599999999999</v>
      </c>
      <c r="CL90" s="100">
        <v>10.346479691878857</v>
      </c>
      <c r="CM90" s="100">
        <v>22733.285178996222</v>
      </c>
      <c r="CN90" s="100">
        <v>31.349663139577725</v>
      </c>
      <c r="CO90" s="100">
        <v>68881.479850280171</v>
      </c>
      <c r="CP90" s="100">
        <v>18.558892965270498</v>
      </c>
      <c r="CQ90" s="100">
        <v>40777.599623292335</v>
      </c>
      <c r="CR90" s="100">
        <v>14.209804463265566</v>
      </c>
      <c r="CS90" s="100">
        <v>31221.782366687101</v>
      </c>
      <c r="CT90" s="100">
        <v>16.779191356353632</v>
      </c>
      <c r="CU90" s="100">
        <v>36867.239248180194</v>
      </c>
    </row>
    <row r="91" spans="2:99">
      <c r="C91" s="99" t="s">
        <v>257</v>
      </c>
      <c r="D91" s="100">
        <v>4.273447641483398</v>
      </c>
      <c r="E91" s="100">
        <v>9815.2545429590664</v>
      </c>
      <c r="F91" s="100">
        <v>2.8540413390752462</v>
      </c>
      <c r="G91" s="100">
        <v>6555.1621475880247</v>
      </c>
      <c r="H91" s="100">
        <v>3.2674620935764587</v>
      </c>
      <c r="I91" s="100">
        <v>7504.7069365264097</v>
      </c>
      <c r="J91" s="100">
        <v>5.128467199859851</v>
      </c>
      <c r="K91" s="100">
        <v>11779.063464638104</v>
      </c>
      <c r="L91" s="100">
        <v>8</v>
      </c>
      <c r="M91" s="100">
        <v>18374.399999999998</v>
      </c>
      <c r="N91" s="100">
        <v>8</v>
      </c>
      <c r="O91" s="100">
        <v>18374.399999999998</v>
      </c>
      <c r="P91" s="100">
        <v>12.870545850773382</v>
      </c>
      <c r="Q91" s="100">
        <v>29561.069710056301</v>
      </c>
      <c r="R91" s="100">
        <v>12</v>
      </c>
      <c r="S91" s="100">
        <v>27561.599999999999</v>
      </c>
      <c r="T91" s="100">
        <v>23.955515138465351</v>
      </c>
      <c r="U91" s="100">
        <v>55021.027170027213</v>
      </c>
      <c r="V91" s="100">
        <v>15.522537356555906</v>
      </c>
      <c r="W91" s="100">
        <v>35652.163800537601</v>
      </c>
      <c r="X91" s="100">
        <v>12.063690976887075</v>
      </c>
      <c r="Y91" s="100">
        <v>27707.88543571423</v>
      </c>
      <c r="Z91" s="100">
        <v>16.537749377820301</v>
      </c>
      <c r="AA91" s="100">
        <v>37983.902770977664</v>
      </c>
      <c r="AB91" s="100">
        <v>7.2753798361018891</v>
      </c>
      <c r="AC91" s="100">
        <v>16710.092407558815</v>
      </c>
      <c r="AD91" s="100">
        <v>5</v>
      </c>
      <c r="AE91" s="100">
        <v>11483.999999999998</v>
      </c>
      <c r="AF91" s="100">
        <v>8.5668412586647165</v>
      </c>
      <c r="AG91" s="100">
        <v>19676.321002901117</v>
      </c>
      <c r="AH91" s="100">
        <v>5.4785851280091471</v>
      </c>
      <c r="AI91" s="100">
        <v>12583.214322011407</v>
      </c>
      <c r="AJ91" s="100">
        <v>13.901597111687787</v>
      </c>
      <c r="AK91" s="100">
        <v>31929.188246124504</v>
      </c>
      <c r="AL91" s="100">
        <v>11.898872205591886</v>
      </c>
      <c r="AM91" s="100">
        <v>27329.32968180344</v>
      </c>
      <c r="AN91" s="100">
        <v>11.311937155125312</v>
      </c>
      <c r="AO91" s="100">
        <v>25981.257257891815</v>
      </c>
      <c r="AP91" s="100">
        <v>10.983806864068834</v>
      </c>
      <c r="AQ91" s="100">
        <v>25227.607605393296</v>
      </c>
      <c r="AR91" s="100">
        <v>4.8820684459929442</v>
      </c>
      <c r="AS91" s="100">
        <v>11213.134806756592</v>
      </c>
      <c r="AT91" s="100">
        <v>9.4260306573618937</v>
      </c>
      <c r="AU91" s="100">
        <v>21649.707213828795</v>
      </c>
      <c r="AV91" s="100">
        <v>9.8467234924914688</v>
      </c>
      <c r="AW91" s="100">
        <v>22615.954517554404</v>
      </c>
      <c r="AX91" s="100">
        <v>8.315602005119807</v>
      </c>
      <c r="AY91" s="100">
        <v>19099.274685359171</v>
      </c>
      <c r="AZ91" s="100">
        <v>7.4907725506680736</v>
      </c>
      <c r="BA91" s="100">
        <v>17204.806394374431</v>
      </c>
      <c r="BB91" s="100">
        <v>5.7957760792533595</v>
      </c>
      <c r="BC91" s="100">
        <v>13311.738498829114</v>
      </c>
      <c r="BD91" s="100">
        <v>6.8221272048456729</v>
      </c>
      <c r="BE91" s="100">
        <v>15669.06176408954</v>
      </c>
      <c r="BF91" s="100">
        <v>7</v>
      </c>
      <c r="BG91" s="100">
        <v>16077.599999999999</v>
      </c>
      <c r="BH91" s="100">
        <v>6.4473019594460457</v>
      </c>
      <c r="BI91" s="100">
        <v>14808.163140455676</v>
      </c>
      <c r="BJ91" s="100">
        <v>6.2513987317015234</v>
      </c>
      <c r="BK91" s="100">
        <v>14358.212606972058</v>
      </c>
      <c r="BL91" s="100">
        <v>4.96278561172248</v>
      </c>
      <c r="BM91" s="100">
        <v>11398.52599300419</v>
      </c>
      <c r="BN91" s="100">
        <v>6.7879060985435942</v>
      </c>
      <c r="BO91" s="100">
        <v>15590.462727134925</v>
      </c>
      <c r="BP91" s="100">
        <v>26.245867141601359</v>
      </c>
      <c r="BQ91" s="100">
        <v>60281.50765082999</v>
      </c>
      <c r="BR91" s="100">
        <v>31.956125713161555</v>
      </c>
      <c r="BS91" s="100">
        <v>73396.829537989455</v>
      </c>
      <c r="BT91" s="100">
        <v>24.458123744521249</v>
      </c>
      <c r="BU91" s="100">
        <v>56175.418616416398</v>
      </c>
      <c r="BV91" s="100">
        <v>41.067362225024503</v>
      </c>
      <c r="BW91" s="100">
        <v>94323.517558436273</v>
      </c>
      <c r="BX91" s="100">
        <v>4.6641093752851877</v>
      </c>
      <c r="BY91" s="100">
        <v>10712.526413155018</v>
      </c>
      <c r="BZ91" s="100">
        <v>3</v>
      </c>
      <c r="CA91" s="100">
        <v>6890.4</v>
      </c>
      <c r="CB91" s="100">
        <v>5.530214066767158</v>
      </c>
      <c r="CC91" s="100">
        <v>12701.795668550807</v>
      </c>
      <c r="CD91" s="100">
        <v>4</v>
      </c>
      <c r="CE91" s="100">
        <v>9187.1999999999989</v>
      </c>
      <c r="CF91" s="100">
        <v>11</v>
      </c>
      <c r="CG91" s="100">
        <v>25264.799999999996</v>
      </c>
      <c r="CH91" s="100">
        <v>10</v>
      </c>
      <c r="CI91" s="100">
        <v>22967.999999999996</v>
      </c>
      <c r="CJ91" s="100">
        <v>13</v>
      </c>
      <c r="CK91" s="100">
        <v>29858.399999999998</v>
      </c>
      <c r="CL91" s="100">
        <v>9.3959767907186933</v>
      </c>
      <c r="CM91" s="100">
        <v>21580.679492922693</v>
      </c>
      <c r="CN91" s="100">
        <v>33.995909011958311</v>
      </c>
      <c r="CO91" s="100">
        <v>78081.803818665838</v>
      </c>
      <c r="CP91" s="100">
        <v>17.945182741695991</v>
      </c>
      <c r="CQ91" s="100">
        <v>41216.49572112735</v>
      </c>
      <c r="CR91" s="100">
        <v>14.729939006800299</v>
      </c>
      <c r="CS91" s="100">
        <v>33831.723910818924</v>
      </c>
      <c r="CT91" s="100">
        <v>18.069898383765448</v>
      </c>
      <c r="CU91" s="100">
        <v>41502.942607832476</v>
      </c>
    </row>
    <row r="92" spans="2:99">
      <c r="C92" s="99" t="s">
        <v>258</v>
      </c>
      <c r="D92" s="100">
        <v>4.8839401616953122</v>
      </c>
      <c r="E92" s="100">
        <v>6939.1021817366991</v>
      </c>
      <c r="F92" s="100">
        <v>2.9553873360300158</v>
      </c>
      <c r="G92" s="100">
        <v>4199.0143270314466</v>
      </c>
      <c r="H92" s="100">
        <v>3.6820296900775804</v>
      </c>
      <c r="I92" s="100">
        <v>5231.4277836622259</v>
      </c>
      <c r="J92" s="100">
        <v>5.7366745880632166</v>
      </c>
      <c r="K92" s="100">
        <v>8150.6672547202179</v>
      </c>
      <c r="L92" s="100">
        <v>8</v>
      </c>
      <c r="M92" s="100">
        <v>11366.4</v>
      </c>
      <c r="N92" s="100">
        <v>9</v>
      </c>
      <c r="O92" s="100">
        <v>12787.199999999999</v>
      </c>
      <c r="P92" s="100">
        <v>14.015636825902279</v>
      </c>
      <c r="Q92" s="100">
        <v>19913.416802241958</v>
      </c>
      <c r="R92" s="100">
        <v>12</v>
      </c>
      <c r="S92" s="100">
        <v>17049.599999999999</v>
      </c>
      <c r="T92" s="100">
        <v>26.398812409600207</v>
      </c>
      <c r="U92" s="100">
        <v>37507.432671559975</v>
      </c>
      <c r="V92" s="100">
        <v>21.110650804916034</v>
      </c>
      <c r="W92" s="100">
        <v>29994.012663624701</v>
      </c>
      <c r="X92" s="100">
        <v>13.333553184980451</v>
      </c>
      <c r="Y92" s="100">
        <v>18944.312365220223</v>
      </c>
      <c r="Z92" s="100">
        <v>19.547869441131969</v>
      </c>
      <c r="AA92" s="100">
        <v>27773.612901960299</v>
      </c>
      <c r="AB92" s="100">
        <v>7.3803333764708619</v>
      </c>
      <c r="AC92" s="100">
        <v>10485.9776612898</v>
      </c>
      <c r="AD92" s="100">
        <v>5</v>
      </c>
      <c r="AE92" s="100">
        <v>7104</v>
      </c>
      <c r="AF92" s="100">
        <v>8.7942718240106856</v>
      </c>
      <c r="AG92" s="100">
        <v>12494.901407554382</v>
      </c>
      <c r="AH92" s="100">
        <v>6.5743021536109758</v>
      </c>
      <c r="AI92" s="100">
        <v>9340.7684998504737</v>
      </c>
      <c r="AJ92" s="100">
        <v>13.922706905292456</v>
      </c>
      <c r="AK92" s="100">
        <v>19781.381971039522</v>
      </c>
      <c r="AL92" s="100">
        <v>13.886808738001507</v>
      </c>
      <c r="AM92" s="100">
        <v>19730.377854952541</v>
      </c>
      <c r="AN92" s="100">
        <v>12.904518394974023</v>
      </c>
      <c r="AO92" s="100">
        <v>18334.739735579093</v>
      </c>
      <c r="AP92" s="100">
        <v>12.983806864068834</v>
      </c>
      <c r="AQ92" s="100">
        <v>18447.392792469</v>
      </c>
      <c r="AR92" s="100">
        <v>5.3793603534428964</v>
      </c>
      <c r="AS92" s="100">
        <v>7642.9951901716668</v>
      </c>
      <c r="AT92" s="100">
        <v>9.9221375340651505</v>
      </c>
      <c r="AU92" s="100">
        <v>14097.373008399765</v>
      </c>
      <c r="AV92" s="100">
        <v>11.075102231133757</v>
      </c>
      <c r="AW92" s="100">
        <v>15735.505249994842</v>
      </c>
      <c r="AX92" s="100">
        <v>10.163513561813096</v>
      </c>
      <c r="AY92" s="100">
        <v>14440.320068624045</v>
      </c>
      <c r="AZ92" s="100">
        <v>8.4177388474803134</v>
      </c>
      <c r="BA92" s="100">
        <v>11959.92335450003</v>
      </c>
      <c r="BB92" s="100">
        <v>5.9247629591398789</v>
      </c>
      <c r="BC92" s="100">
        <v>8417.9032123459401</v>
      </c>
      <c r="BD92" s="100">
        <v>8.119209345408029</v>
      </c>
      <c r="BE92" s="100">
        <v>11535.772637955728</v>
      </c>
      <c r="BF92" s="100">
        <v>7</v>
      </c>
      <c r="BG92" s="100">
        <v>9945.6</v>
      </c>
      <c r="BH92" s="100">
        <v>7.8878629474397055</v>
      </c>
      <c r="BI92" s="100">
        <v>11207.075675722333</v>
      </c>
      <c r="BJ92" s="100">
        <v>6.9100933869159373</v>
      </c>
      <c r="BK92" s="100">
        <v>9817.8606841301626</v>
      </c>
      <c r="BL92" s="100">
        <v>5.4740256654270425</v>
      </c>
      <c r="BM92" s="100">
        <v>7777.4956654387415</v>
      </c>
      <c r="BN92" s="100">
        <v>7.4256894263129416</v>
      </c>
      <c r="BO92" s="100">
        <v>10550.419536905427</v>
      </c>
      <c r="BP92" s="100">
        <v>30.878348824786116</v>
      </c>
      <c r="BQ92" s="100">
        <v>43871.958010256109</v>
      </c>
      <c r="BR92" s="100">
        <v>39.945157141451944</v>
      </c>
      <c r="BS92" s="100">
        <v>56754.079266574918</v>
      </c>
      <c r="BT92" s="100">
        <v>30.616064958548996</v>
      </c>
      <c r="BU92" s="100">
        <v>43499.305093106414</v>
      </c>
      <c r="BV92" s="100">
        <v>44.941641680215497</v>
      </c>
      <c r="BW92" s="100">
        <v>63853.084499250173</v>
      </c>
      <c r="BX92" s="100">
        <v>5.830136719106485</v>
      </c>
      <c r="BY92" s="100">
        <v>8283.4582505064936</v>
      </c>
      <c r="BZ92" s="100">
        <v>3</v>
      </c>
      <c r="CA92" s="100">
        <v>4262.3999999999996</v>
      </c>
      <c r="CB92" s="100">
        <v>5.530214066767158</v>
      </c>
      <c r="CC92" s="100">
        <v>7857.3281460627777</v>
      </c>
      <c r="CD92" s="100">
        <v>4.3856640998520673</v>
      </c>
      <c r="CE92" s="100">
        <v>6231.1515530698171</v>
      </c>
      <c r="CF92" s="100">
        <v>12</v>
      </c>
      <c r="CG92" s="100">
        <v>17049.599999999999</v>
      </c>
      <c r="CH92" s="100">
        <v>12</v>
      </c>
      <c r="CI92" s="100">
        <v>17049.599999999999</v>
      </c>
      <c r="CJ92" s="100">
        <v>14.398147854570817</v>
      </c>
      <c r="CK92" s="100">
        <v>20456.888471774218</v>
      </c>
      <c r="CL92" s="100">
        <v>12.395976790718693</v>
      </c>
      <c r="CM92" s="100">
        <v>17612.20382425312</v>
      </c>
      <c r="CN92" s="100">
        <v>33.161506517345202</v>
      </c>
      <c r="CO92" s="100">
        <v>47115.86845984406</v>
      </c>
      <c r="CP92" s="100">
        <v>22.699741113729868</v>
      </c>
      <c r="CQ92" s="100">
        <v>32251.792174387396</v>
      </c>
      <c r="CR92" s="100">
        <v>16.886733439979505</v>
      </c>
      <c r="CS92" s="100">
        <v>23992.670871522881</v>
      </c>
      <c r="CT92" s="100">
        <v>20.651312438589084</v>
      </c>
      <c r="CU92" s="100">
        <v>29341.384712747371</v>
      </c>
    </row>
    <row r="93" spans="2:99">
      <c r="C93" s="99" t="s">
        <v>259</v>
      </c>
      <c r="D93" s="100">
        <v>4.8839401616953122</v>
      </c>
      <c r="E93" s="100">
        <v>8656.2955425887703</v>
      </c>
      <c r="F93" s="100">
        <v>2.944016085950858</v>
      </c>
      <c r="G93" s="100">
        <v>5217.9741107393002</v>
      </c>
      <c r="H93" s="100">
        <v>3.6785619758816432</v>
      </c>
      <c r="I93" s="100">
        <v>6519.8832460526237</v>
      </c>
      <c r="J93" s="100">
        <v>5.0408645017822105</v>
      </c>
      <c r="K93" s="100">
        <v>8934.4282429587893</v>
      </c>
      <c r="L93" s="100">
        <v>9</v>
      </c>
      <c r="M93" s="100">
        <v>15951.599999999999</v>
      </c>
      <c r="N93" s="100">
        <v>10</v>
      </c>
      <c r="O93" s="100">
        <v>17724</v>
      </c>
      <c r="P93" s="100">
        <v>13.015636825902279</v>
      </c>
      <c r="Q93" s="100">
        <v>23068.914710229197</v>
      </c>
      <c r="R93" s="100">
        <v>11</v>
      </c>
      <c r="S93" s="100">
        <v>19496.399999999998</v>
      </c>
      <c r="T93" s="100">
        <v>25.996508500963738</v>
      </c>
      <c r="U93" s="100">
        <v>46076.211667108124</v>
      </c>
      <c r="V93" s="100">
        <v>18.00614333360485</v>
      </c>
      <c r="W93" s="100">
        <v>31914.088444481233</v>
      </c>
      <c r="X93" s="100">
        <v>12.063690976887075</v>
      </c>
      <c r="Y93" s="100">
        <v>21381.685887434651</v>
      </c>
      <c r="Z93" s="100">
        <v>17.730001526647584</v>
      </c>
      <c r="AA93" s="100">
        <v>31424.654705830177</v>
      </c>
      <c r="AB93" s="100">
        <v>6.3710966036452303</v>
      </c>
      <c r="AC93" s="100">
        <v>11292.131620300805</v>
      </c>
      <c r="AD93" s="100">
        <v>5</v>
      </c>
      <c r="AE93" s="100">
        <v>8862</v>
      </c>
      <c r="AF93" s="100">
        <v>8.4763153367755759</v>
      </c>
      <c r="AG93" s="100">
        <v>15023.42130290103</v>
      </c>
      <c r="AH93" s="100">
        <v>5.6221606664118902</v>
      </c>
      <c r="AI93" s="100">
        <v>9964.717565148434</v>
      </c>
      <c r="AJ93" s="100">
        <v>14.90261052885656</v>
      </c>
      <c r="AK93" s="100">
        <v>26413.386901345366</v>
      </c>
      <c r="AL93" s="100">
        <v>11.898872205591886</v>
      </c>
      <c r="AM93" s="100">
        <v>21089.561097191057</v>
      </c>
      <c r="AN93" s="100">
        <v>11.413006533663067</v>
      </c>
      <c r="AO93" s="100">
        <v>20228.412780264418</v>
      </c>
      <c r="AP93" s="100">
        <v>10.842106373778202</v>
      </c>
      <c r="AQ93" s="100">
        <v>19216.549336884484</v>
      </c>
      <c r="AR93" s="100">
        <v>5.3793603534428964</v>
      </c>
      <c r="AS93" s="100">
        <v>9534.3782904421896</v>
      </c>
      <c r="AT93" s="100">
        <v>9.4260306573618937</v>
      </c>
      <c r="AU93" s="100">
        <v>16706.696737108217</v>
      </c>
      <c r="AV93" s="100">
        <v>11.075102231133757</v>
      </c>
      <c r="AW93" s="100">
        <v>19629.511194461469</v>
      </c>
      <c r="AX93" s="100">
        <v>8.315602005119807</v>
      </c>
      <c r="AY93" s="100">
        <v>14738.572993874344</v>
      </c>
      <c r="AZ93" s="100">
        <v>7.3655214915452749</v>
      </c>
      <c r="BA93" s="100">
        <v>13054.650291614844</v>
      </c>
      <c r="BB93" s="100">
        <v>4.89430683932106</v>
      </c>
      <c r="BC93" s="100">
        <v>8674.669442012646</v>
      </c>
      <c r="BD93" s="100">
        <v>8.119209345408029</v>
      </c>
      <c r="BE93" s="100">
        <v>14390.486643801189</v>
      </c>
      <c r="BF93" s="100">
        <v>7</v>
      </c>
      <c r="BG93" s="100">
        <v>12406.8</v>
      </c>
      <c r="BH93" s="100">
        <v>6.6834818478310529</v>
      </c>
      <c r="BI93" s="100">
        <v>11845.803227095757</v>
      </c>
      <c r="BJ93" s="100">
        <v>6.8293066782229861</v>
      </c>
      <c r="BK93" s="100">
        <v>12104.263156482421</v>
      </c>
      <c r="BL93" s="100">
        <v>5.5468733094160187</v>
      </c>
      <c r="BM93" s="100">
        <v>9831.2782536089508</v>
      </c>
      <c r="BN93" s="100">
        <v>7.0915201077692256</v>
      </c>
      <c r="BO93" s="100">
        <v>12569.010239010175</v>
      </c>
      <c r="BP93" s="100">
        <v>32.706604124066175</v>
      </c>
      <c r="BQ93" s="100">
        <v>57969.185149494886</v>
      </c>
      <c r="BR93" s="100">
        <v>39.146253998622903</v>
      </c>
      <c r="BS93" s="100">
        <v>69382.820587159222</v>
      </c>
      <c r="BT93" s="100">
        <v>29.750560589282518</v>
      </c>
      <c r="BU93" s="100">
        <v>52729.893588444334</v>
      </c>
      <c r="BV93" s="100">
        <v>40.29250633398631</v>
      </c>
      <c r="BW93" s="100">
        <v>71414.438226357335</v>
      </c>
      <c r="BX93" s="100">
        <v>5.6641093752851877</v>
      </c>
      <c r="BY93" s="100">
        <v>10039.067456755465</v>
      </c>
      <c r="BZ93" s="100">
        <v>3</v>
      </c>
      <c r="CA93" s="100">
        <v>5317.2</v>
      </c>
      <c r="CB93" s="100">
        <v>5.530214066767158</v>
      </c>
      <c r="CC93" s="100">
        <v>9801.7514119381103</v>
      </c>
      <c r="CD93" s="100">
        <v>4</v>
      </c>
      <c r="CE93" s="100">
        <v>7089.5999999999995</v>
      </c>
      <c r="CF93" s="100">
        <v>11.588821427532803</v>
      </c>
      <c r="CG93" s="100">
        <v>20540.027098159138</v>
      </c>
      <c r="CH93" s="100">
        <v>13</v>
      </c>
      <c r="CI93" s="100">
        <v>23041.199999999997</v>
      </c>
      <c r="CJ93" s="100">
        <v>14</v>
      </c>
      <c r="CK93" s="100">
        <v>24813.599999999999</v>
      </c>
      <c r="CL93" s="100">
        <v>9.3464796918788569</v>
      </c>
      <c r="CM93" s="100">
        <v>16565.700605886086</v>
      </c>
      <c r="CN93" s="100">
        <v>34.973349895112683</v>
      </c>
      <c r="CO93" s="100">
        <v>61986.765354097712</v>
      </c>
      <c r="CP93" s="100">
        <v>21.319458397576746</v>
      </c>
      <c r="CQ93" s="100">
        <v>37786.608063865024</v>
      </c>
      <c r="CR93" s="100">
        <v>17.330611724473954</v>
      </c>
      <c r="CS93" s="100">
        <v>30716.776220457632</v>
      </c>
      <c r="CT93" s="100">
        <v>20.005958924883174</v>
      </c>
      <c r="CU93" s="100">
        <v>35458.561598462933</v>
      </c>
    </row>
    <row r="94" spans="2:99">
      <c r="C94" s="99" t="s">
        <v>260</v>
      </c>
      <c r="D94" s="100">
        <v>4.273447641483398</v>
      </c>
      <c r="E94" s="100">
        <v>10235.761790881033</v>
      </c>
      <c r="F94" s="100">
        <v>2.9364352525647526</v>
      </c>
      <c r="G94" s="100">
        <v>7033.3497169430948</v>
      </c>
      <c r="H94" s="100">
        <v>3.2605266651845861</v>
      </c>
      <c r="I94" s="100">
        <v>7809.6134684501203</v>
      </c>
      <c r="J94" s="100">
        <v>5.2160698979374915</v>
      </c>
      <c r="K94" s="100">
        <v>12493.530619539879</v>
      </c>
      <c r="L94" s="100">
        <v>7</v>
      </c>
      <c r="M94" s="100">
        <v>16766.399999999998</v>
      </c>
      <c r="N94" s="100">
        <v>9</v>
      </c>
      <c r="O94" s="100">
        <v>21556.799999999999</v>
      </c>
      <c r="P94" s="100">
        <v>12.870545850773382</v>
      </c>
      <c r="Q94" s="100">
        <v>30827.531421772404</v>
      </c>
      <c r="R94" s="100">
        <v>10</v>
      </c>
      <c r="S94" s="100">
        <v>23952</v>
      </c>
      <c r="T94" s="100">
        <v>23.136170411534394</v>
      </c>
      <c r="U94" s="100">
        <v>55415.755369707178</v>
      </c>
      <c r="V94" s="100">
        <v>17.250866947354051</v>
      </c>
      <c r="W94" s="100">
        <v>41319.276512302422</v>
      </c>
      <c r="X94" s="100">
        <v>11.428759872840386</v>
      </c>
      <c r="Y94" s="100">
        <v>27374.16564742729</v>
      </c>
      <c r="Z94" s="100">
        <v>16.691530083581934</v>
      </c>
      <c r="AA94" s="100">
        <v>39979.552856195449</v>
      </c>
      <c r="AB94" s="100">
        <v>6.2799982225147053</v>
      </c>
      <c r="AC94" s="100">
        <v>15041.851742567222</v>
      </c>
      <c r="AD94" s="100">
        <v>4</v>
      </c>
      <c r="AE94" s="100">
        <v>9580.7999999999993</v>
      </c>
      <c r="AF94" s="100">
        <v>7.7757203353836104</v>
      </c>
      <c r="AG94" s="100">
        <v>18624.405347310822</v>
      </c>
      <c r="AH94" s="100">
        <v>5.5264436408100615</v>
      </c>
      <c r="AI94" s="100">
        <v>13236.937808468258</v>
      </c>
      <c r="AJ94" s="100">
        <v>12.335847089355296</v>
      </c>
      <c r="AK94" s="100">
        <v>29546.820948423803</v>
      </c>
      <c r="AL94" s="100">
        <v>11.751214315104457</v>
      </c>
      <c r="AM94" s="100">
        <v>28146.508527538193</v>
      </c>
      <c r="AN94" s="100">
        <v>10.667250603007592</v>
      </c>
      <c r="AO94" s="100">
        <v>25550.19864432378</v>
      </c>
      <c r="AP94" s="100">
        <v>11.983806864068834</v>
      </c>
      <c r="AQ94" s="100">
        <v>28703.614200817668</v>
      </c>
      <c r="AR94" s="100">
        <v>4.90478110311959</v>
      </c>
      <c r="AS94" s="100">
        <v>11747.931698192042</v>
      </c>
      <c r="AT94" s="100">
        <v>8.4338169039553783</v>
      </c>
      <c r="AU94" s="100">
        <v>20200.678248353921</v>
      </c>
      <c r="AV94" s="100">
        <v>10.441219278459437</v>
      </c>
      <c r="AW94" s="100">
        <v>25008.808415766041</v>
      </c>
      <c r="AX94" s="100">
        <v>8.7775798942931278</v>
      </c>
      <c r="AY94" s="100">
        <v>21024.059362810898</v>
      </c>
      <c r="AZ94" s="100">
        <v>7.3655214915452749</v>
      </c>
      <c r="BA94" s="100">
        <v>17641.897076549241</v>
      </c>
      <c r="BB94" s="100">
        <v>5.1522805990940972</v>
      </c>
      <c r="BC94" s="100">
        <v>12340.742490950181</v>
      </c>
      <c r="BD94" s="100">
        <v>6.9706682751268509</v>
      </c>
      <c r="BE94" s="100">
        <v>16696.144652583833</v>
      </c>
      <c r="BF94" s="100">
        <v>7</v>
      </c>
      <c r="BG94" s="100">
        <v>16766.399999999998</v>
      </c>
      <c r="BH94" s="100">
        <v>6.2111220710610366</v>
      </c>
      <c r="BI94" s="100">
        <v>14876.879584605394</v>
      </c>
      <c r="BJ94" s="100">
        <v>5.6734907851800607</v>
      </c>
      <c r="BK94" s="100">
        <v>13589.14512866328</v>
      </c>
      <c r="BL94" s="100">
        <v>4.7442426797555521</v>
      </c>
      <c r="BM94" s="100">
        <v>11363.410066550498</v>
      </c>
      <c r="BN94" s="100">
        <v>6.5296402823062865</v>
      </c>
      <c r="BO94" s="100">
        <v>15639.794404180016</v>
      </c>
      <c r="BP94" s="100">
        <v>28.084446437497121</v>
      </c>
      <c r="BQ94" s="100">
        <v>67267.866107093098</v>
      </c>
      <c r="BR94" s="100">
        <v>31.157222570332515</v>
      </c>
      <c r="BS94" s="100">
        <v>74627.779500460427</v>
      </c>
      <c r="BT94" s="100">
        <v>25.935339508181915</v>
      </c>
      <c r="BU94" s="100">
        <v>62120.325189997318</v>
      </c>
      <c r="BV94" s="100">
        <v>34.868515096718923</v>
      </c>
      <c r="BW94" s="100">
        <v>83517.06735966116</v>
      </c>
      <c r="BX94" s="100">
        <v>5.6641093752851877</v>
      </c>
      <c r="BY94" s="100">
        <v>13566.674775683081</v>
      </c>
      <c r="BZ94" s="100">
        <v>3</v>
      </c>
      <c r="CA94" s="100">
        <v>7185.5999999999995</v>
      </c>
      <c r="CB94" s="100">
        <v>5.530214066767158</v>
      </c>
      <c r="CC94" s="100">
        <v>13245.968732720696</v>
      </c>
      <c r="CD94" s="100">
        <v>4.3374560873705583</v>
      </c>
      <c r="CE94" s="100">
        <v>10389.074820469961</v>
      </c>
      <c r="CF94" s="100">
        <v>10</v>
      </c>
      <c r="CG94" s="100">
        <v>23952</v>
      </c>
      <c r="CH94" s="100">
        <v>12</v>
      </c>
      <c r="CI94" s="100">
        <v>28742.399999999998</v>
      </c>
      <c r="CJ94" s="100">
        <v>13.398147854570817</v>
      </c>
      <c r="CK94" s="100">
        <v>32091.243741268019</v>
      </c>
      <c r="CL94" s="100">
        <v>9.3959767907186933</v>
      </c>
      <c r="CM94" s="100">
        <v>22505.243609129411</v>
      </c>
      <c r="CN94" s="100">
        <v>29.680858150351504</v>
      </c>
      <c r="CO94" s="100">
        <v>71091.591441721917</v>
      </c>
      <c r="CP94" s="100">
        <v>16.641708017971265</v>
      </c>
      <c r="CQ94" s="100">
        <v>39860.219044644771</v>
      </c>
      <c r="CR94" s="100">
        <v>15.77020809386976</v>
      </c>
      <c r="CS94" s="100">
        <v>37772.802426436843</v>
      </c>
      <c r="CT94" s="100">
        <v>17.424544870059538</v>
      </c>
      <c r="CU94" s="100">
        <v>41735.269872766599</v>
      </c>
    </row>
    <row r="95" spans="2:99">
      <c r="B95" s="99" t="s">
        <v>132</v>
      </c>
      <c r="C95" s="99" t="s">
        <v>261</v>
      </c>
      <c r="D95" s="100">
        <v>4.273447641483398</v>
      </c>
      <c r="E95" s="100">
        <v>7405.030073162432</v>
      </c>
      <c r="F95" s="100">
        <v>4.0153305123891361</v>
      </c>
      <c r="G95" s="100">
        <v>6957.7647118678951</v>
      </c>
      <c r="H95" s="100">
        <v>3.925459147540777</v>
      </c>
      <c r="I95" s="100">
        <v>6802.0356108586584</v>
      </c>
      <c r="J95" s="100">
        <v>3.4790504314050348</v>
      </c>
      <c r="K95" s="100">
        <v>6028.4985875386437</v>
      </c>
      <c r="L95" s="100">
        <v>9.1449257519523073</v>
      </c>
      <c r="M95" s="100">
        <v>15846.327342982957</v>
      </c>
      <c r="N95" s="100">
        <v>6</v>
      </c>
      <c r="O95" s="100">
        <v>10396.799999999999</v>
      </c>
      <c r="P95" s="100">
        <v>7.9018195025779399</v>
      </c>
      <c r="Q95" s="100">
        <v>13692.272834067055</v>
      </c>
      <c r="R95" s="100">
        <v>5</v>
      </c>
      <c r="S95" s="100">
        <v>8664</v>
      </c>
      <c r="T95" s="100">
        <v>8.1934472693095888</v>
      </c>
      <c r="U95" s="100">
        <v>14197.605428259654</v>
      </c>
      <c r="V95" s="100">
        <v>6.2090149426223622</v>
      </c>
      <c r="W95" s="100">
        <v>10758.981092576028</v>
      </c>
      <c r="X95" s="100">
        <v>7.6191732485602586</v>
      </c>
      <c r="Y95" s="100">
        <v>13202.503405105215</v>
      </c>
      <c r="Z95" s="100">
        <v>4.769008595309125</v>
      </c>
      <c r="AA95" s="100">
        <v>8263.7380939516515</v>
      </c>
      <c r="AB95" s="100">
        <v>4.9167603973229479</v>
      </c>
      <c r="AC95" s="100">
        <v>8519.7624164812041</v>
      </c>
      <c r="AD95" s="100">
        <v>4</v>
      </c>
      <c r="AE95" s="100">
        <v>6931.2</v>
      </c>
      <c r="AF95" s="100">
        <v>9.3240101054212516</v>
      </c>
      <c r="AG95" s="100">
        <v>16156.644710673945</v>
      </c>
      <c r="AH95" s="100">
        <v>3.7178776920137198</v>
      </c>
      <c r="AI95" s="100">
        <v>6442.3384647213734</v>
      </c>
      <c r="AJ95" s="100">
        <v>6.6621382591676017</v>
      </c>
      <c r="AK95" s="100">
        <v>11544.153175485621</v>
      </c>
      <c r="AL95" s="100">
        <v>6.3780362798253183</v>
      </c>
      <c r="AM95" s="100">
        <v>11051.861265681311</v>
      </c>
      <c r="AN95" s="100">
        <v>5.1054806719147958</v>
      </c>
      <c r="AO95" s="100">
        <v>8846.7769082939576</v>
      </c>
      <c r="AP95" s="100">
        <v>6.408908334940727</v>
      </c>
      <c r="AQ95" s="100">
        <v>11105.356362785291</v>
      </c>
      <c r="AR95" s="100">
        <v>27.741278809576734</v>
      </c>
      <c r="AS95" s="100">
        <v>48070.087921234561</v>
      </c>
      <c r="AT95" s="100">
        <v>27.285878218679166</v>
      </c>
      <c r="AU95" s="100">
        <v>47280.969777327256</v>
      </c>
      <c r="AV95" s="100">
        <v>21.255693095760734</v>
      </c>
      <c r="AW95" s="100">
        <v>36831.864996334196</v>
      </c>
      <c r="AX95" s="100">
        <v>27.25669546122603</v>
      </c>
      <c r="AY95" s="100">
        <v>47230.401895212461</v>
      </c>
      <c r="AZ95" s="100">
        <v>14.505283496106038</v>
      </c>
      <c r="BA95" s="100">
        <v>25134.755242052543</v>
      </c>
      <c r="BB95" s="100">
        <v>8.6291706789367808</v>
      </c>
      <c r="BC95" s="100">
        <v>14952.626952461653</v>
      </c>
      <c r="BD95" s="100">
        <v>12.525198194780028</v>
      </c>
      <c r="BE95" s="100">
        <v>21703.663431914832</v>
      </c>
      <c r="BF95" s="100">
        <v>15</v>
      </c>
      <c r="BG95" s="100">
        <v>25992</v>
      </c>
      <c r="BH95" s="100">
        <v>5.0419634579778085</v>
      </c>
      <c r="BI95" s="100">
        <v>8736.7142799839457</v>
      </c>
      <c r="BJ95" s="100">
        <v>7.1400525273239781</v>
      </c>
      <c r="BK95" s="100">
        <v>12372.283019346989</v>
      </c>
      <c r="BL95" s="100">
        <v>5.1124005370456276</v>
      </c>
      <c r="BM95" s="100">
        <v>8858.7676505926629</v>
      </c>
      <c r="BN95" s="100">
        <v>6.3167226590573007</v>
      </c>
      <c r="BO95" s="100">
        <v>10945.61702361449</v>
      </c>
      <c r="BP95" s="100">
        <v>8.657361833486906</v>
      </c>
      <c r="BQ95" s="100">
        <v>15001.47658506611</v>
      </c>
      <c r="BR95" s="100">
        <v>5.5923219998032723</v>
      </c>
      <c r="BS95" s="100">
        <v>9690.3755612591103</v>
      </c>
      <c r="BT95" s="100">
        <v>10.141989225608613</v>
      </c>
      <c r="BU95" s="100">
        <v>17574.038930134604</v>
      </c>
      <c r="BV95" s="100">
        <v>3.8742794551909912</v>
      </c>
      <c r="BW95" s="100">
        <v>6713.3514399549495</v>
      </c>
      <c r="BX95" s="100">
        <v>22.648765626996315</v>
      </c>
      <c r="BY95" s="100">
        <v>39245.781078459215</v>
      </c>
      <c r="BZ95" s="100">
        <v>25</v>
      </c>
      <c r="CA95" s="100">
        <v>43320</v>
      </c>
      <c r="CB95" s="100">
        <v>37.253409783760418</v>
      </c>
      <c r="CC95" s="100">
        <v>64552.708473300052</v>
      </c>
      <c r="CD95" s="100">
        <v>20.734941845150811</v>
      </c>
      <c r="CE95" s="100">
        <v>35929.507229277326</v>
      </c>
      <c r="CF95" s="100">
        <v>3.6869583321216028</v>
      </c>
      <c r="CG95" s="100">
        <v>6388.7613979003136</v>
      </c>
      <c r="CH95" s="100">
        <v>3.7293007785377141</v>
      </c>
      <c r="CI95" s="100">
        <v>6462.1323890501508</v>
      </c>
      <c r="CJ95" s="100">
        <v>4.5972217818562253</v>
      </c>
      <c r="CK95" s="100">
        <v>7966.0659036004672</v>
      </c>
      <c r="CL95" s="100">
        <v>4.7919535814373884</v>
      </c>
      <c r="CM95" s="100">
        <v>8303.4971659147068</v>
      </c>
      <c r="CN95" s="100">
        <v>9.7505096261745141</v>
      </c>
      <c r="CO95" s="100">
        <v>16895.683080235198</v>
      </c>
      <c r="CP95" s="100">
        <v>3.2206596710239559</v>
      </c>
      <c r="CQ95" s="100">
        <v>5580.7590779503107</v>
      </c>
      <c r="CR95" s="100">
        <v>3.6409418047431221</v>
      </c>
      <c r="CS95" s="100">
        <v>6309.0239592588814</v>
      </c>
      <c r="CT95" s="100">
        <v>2.5814140548236355</v>
      </c>
      <c r="CU95" s="100">
        <v>4473.0742741983959</v>
      </c>
    </row>
    <row r="96" spans="2:99">
      <c r="C96" s="99" t="s">
        <v>262</v>
      </c>
      <c r="D96" s="100">
        <v>4.273447641483398</v>
      </c>
      <c r="E96" s="100">
        <v>3517.9020984691329</v>
      </c>
      <c r="F96" s="100">
        <v>4.8810610064451287</v>
      </c>
      <c r="G96" s="100">
        <v>4018.0894205056297</v>
      </c>
      <c r="H96" s="100">
        <v>4.6017145840218348</v>
      </c>
      <c r="I96" s="100">
        <v>3788.1314455667739</v>
      </c>
      <c r="J96" s="100">
        <v>3.3914477333273938</v>
      </c>
      <c r="K96" s="100">
        <v>2791.8397740751102</v>
      </c>
      <c r="L96" s="100">
        <v>9.2403362312816668</v>
      </c>
      <c r="M96" s="100">
        <v>7606.6447855910674</v>
      </c>
      <c r="N96" s="100">
        <v>6</v>
      </c>
      <c r="O96" s="100">
        <v>4939.2</v>
      </c>
      <c r="P96" s="100">
        <v>8.0469104777068363</v>
      </c>
      <c r="Q96" s="100">
        <v>6624.2167052482673</v>
      </c>
      <c r="R96" s="100">
        <v>6</v>
      </c>
      <c r="S96" s="100">
        <v>4939.2</v>
      </c>
      <c r="T96" s="100">
        <v>9.0127919962405496</v>
      </c>
      <c r="U96" s="100">
        <v>7419.3303713052201</v>
      </c>
      <c r="V96" s="100">
        <v>6.2090149426223622</v>
      </c>
      <c r="W96" s="100">
        <v>5111.2611007667283</v>
      </c>
      <c r="X96" s="100">
        <v>7.6191732485602586</v>
      </c>
      <c r="Y96" s="100">
        <v>6272.1034182148042</v>
      </c>
      <c r="Z96" s="100">
        <v>4.1728825208954836</v>
      </c>
      <c r="AA96" s="100">
        <v>3435.1168912011617</v>
      </c>
      <c r="AB96" s="100">
        <v>5.0615120390055175</v>
      </c>
      <c r="AC96" s="100">
        <v>4166.6367105093414</v>
      </c>
      <c r="AD96" s="100">
        <v>5</v>
      </c>
      <c r="AE96" s="100">
        <v>4116</v>
      </c>
      <c r="AF96" s="100">
        <v>9.9460094634211629</v>
      </c>
      <c r="AG96" s="100">
        <v>8187.5549902883004</v>
      </c>
      <c r="AH96" s="100">
        <v>3.9093117432173785</v>
      </c>
      <c r="AI96" s="100">
        <v>3218.1454270165459</v>
      </c>
      <c r="AJ96" s="100">
        <v>6.2399346428989926</v>
      </c>
      <c r="AK96" s="100">
        <v>5136.7141980344504</v>
      </c>
      <c r="AL96" s="100">
        <v>6.821009951287607</v>
      </c>
      <c r="AM96" s="100">
        <v>5615.0553918999576</v>
      </c>
      <c r="AN96" s="100">
        <v>5.1054806719147958</v>
      </c>
      <c r="AO96" s="100">
        <v>4202.8316891202594</v>
      </c>
      <c r="AP96" s="100">
        <v>6.5506088252313575</v>
      </c>
      <c r="AQ96" s="100">
        <v>5392.4611849304529</v>
      </c>
      <c r="AR96" s="100">
        <v>33.04362156522285</v>
      </c>
      <c r="AS96" s="100">
        <v>27201.509272491447</v>
      </c>
      <c r="AT96" s="100">
        <v>30.262519478898707</v>
      </c>
      <c r="AU96" s="100">
        <v>24912.106035029414</v>
      </c>
      <c r="AV96" s="100">
        <v>28.946292183111282</v>
      </c>
      <c r="AW96" s="100">
        <v>23828.587725137204</v>
      </c>
      <c r="AX96" s="100">
        <v>30.952518574612611</v>
      </c>
      <c r="AY96" s="100">
        <v>25480.113290621099</v>
      </c>
      <c r="AZ96" s="100">
        <v>15.826771961536977</v>
      </c>
      <c r="BA96" s="100">
        <v>13028.598678737239</v>
      </c>
      <c r="BB96" s="100">
        <v>9.4016530389825625</v>
      </c>
      <c r="BC96" s="100">
        <v>7739.440781690445</v>
      </c>
      <c r="BD96" s="100">
        <v>13.525198194780028</v>
      </c>
      <c r="BE96" s="100">
        <v>11133.943153942919</v>
      </c>
      <c r="BF96" s="100">
        <v>16</v>
      </c>
      <c r="BG96" s="100">
        <v>13171.199999999999</v>
      </c>
      <c r="BH96" s="100">
        <v>9.7655612256779563</v>
      </c>
      <c r="BI96" s="100">
        <v>8039.0100009780926</v>
      </c>
      <c r="BJ96" s="100">
        <v>7.9603205999242936</v>
      </c>
      <c r="BK96" s="100">
        <v>6552.9359178576779</v>
      </c>
      <c r="BL96" s="100">
        <v>5.623640590750191</v>
      </c>
      <c r="BM96" s="100">
        <v>4629.3809343055564</v>
      </c>
      <c r="BN96" s="100">
        <v>7.4858305029715018</v>
      </c>
      <c r="BO96" s="100">
        <v>6162.33567004614</v>
      </c>
      <c r="BP96" s="100">
        <v>9.7524488644311358</v>
      </c>
      <c r="BQ96" s="100">
        <v>8028.2159051997105</v>
      </c>
      <c r="BR96" s="100">
        <v>5.5923219998032723</v>
      </c>
      <c r="BS96" s="100">
        <v>4603.5994702380531</v>
      </c>
      <c r="BT96" s="100">
        <v>10.015092738172465</v>
      </c>
      <c r="BU96" s="100">
        <v>8244.4243420635721</v>
      </c>
      <c r="BV96" s="100">
        <v>3.8742794551909912</v>
      </c>
      <c r="BW96" s="100">
        <v>3189.3068475132236</v>
      </c>
      <c r="BX96" s="100">
        <v>25.814792970817614</v>
      </c>
      <c r="BY96" s="100">
        <v>21250.737573577058</v>
      </c>
      <c r="BZ96" s="100">
        <v>26</v>
      </c>
      <c r="CA96" s="100">
        <v>21403.199999999997</v>
      </c>
      <c r="CB96" s="100">
        <v>41.65107033383579</v>
      </c>
      <c r="CC96" s="100">
        <v>34287.161098813616</v>
      </c>
      <c r="CD96" s="100">
        <v>25.411362108743784</v>
      </c>
      <c r="CE96" s="100">
        <v>20918.633287917881</v>
      </c>
      <c r="CF96" s="100">
        <v>3.8341636890048032</v>
      </c>
      <c r="CG96" s="100">
        <v>3156.2835487887537</v>
      </c>
      <c r="CH96" s="100">
        <v>4.7779208304402285</v>
      </c>
      <c r="CI96" s="100">
        <v>3933.1844276183956</v>
      </c>
      <c r="CJ96" s="100">
        <v>4.5972217818562253</v>
      </c>
      <c r="CK96" s="100">
        <v>3784.4329708240443</v>
      </c>
      <c r="CL96" s="100">
        <v>5.742456482597551</v>
      </c>
      <c r="CM96" s="100">
        <v>4727.1901764743034</v>
      </c>
      <c r="CN96" s="100">
        <v>5.0064149676786673</v>
      </c>
      <c r="CO96" s="100">
        <v>4121.2808013930789</v>
      </c>
      <c r="CP96" s="100">
        <v>3.6807539097416635</v>
      </c>
      <c r="CQ96" s="100">
        <v>3029.9966184993373</v>
      </c>
      <c r="CR96" s="100">
        <v>7.7724390626656081</v>
      </c>
      <c r="CS96" s="100">
        <v>6398.2718363863278</v>
      </c>
      <c r="CT96" s="100">
        <v>2.5814140548236355</v>
      </c>
      <c r="CU96" s="100">
        <v>2125.0200499308166</v>
      </c>
    </row>
    <row r="97" spans="2:99">
      <c r="C97" s="99" t="s">
        <v>263</v>
      </c>
      <c r="D97" s="100">
        <v>4.273447641483398</v>
      </c>
      <c r="E97" s="100">
        <v>7815.281046744838</v>
      </c>
      <c r="F97" s="100">
        <v>3.6212209991118698</v>
      </c>
      <c r="G97" s="100">
        <v>6622.4889631757869</v>
      </c>
      <c r="H97" s="100">
        <v>3.8289826296916329</v>
      </c>
      <c r="I97" s="100">
        <v>7002.4434331800585</v>
      </c>
      <c r="J97" s="100">
        <v>3.4790504314050348</v>
      </c>
      <c r="K97" s="100">
        <v>6362.4874289535273</v>
      </c>
      <c r="L97" s="100">
        <v>9.2403362312816668</v>
      </c>
      <c r="M97" s="100">
        <v>16898.726899767913</v>
      </c>
      <c r="N97" s="100">
        <v>6</v>
      </c>
      <c r="O97" s="100">
        <v>10972.8</v>
      </c>
      <c r="P97" s="100">
        <v>8.0469104777068363</v>
      </c>
      <c r="Q97" s="100">
        <v>14716.189881630262</v>
      </c>
      <c r="R97" s="100">
        <v>5</v>
      </c>
      <c r="S97" s="100">
        <v>9144</v>
      </c>
      <c r="T97" s="100">
        <v>7.3741025423786306</v>
      </c>
      <c r="U97" s="100">
        <v>13485.758729502038</v>
      </c>
      <c r="V97" s="100">
        <v>5.5881134483601267</v>
      </c>
      <c r="W97" s="100">
        <v>10219.541874360999</v>
      </c>
      <c r="X97" s="100">
        <v>6.9842421445135701</v>
      </c>
      <c r="Y97" s="100">
        <v>12772.782033886417</v>
      </c>
      <c r="Z97" s="100">
        <v>4.1728825208954836</v>
      </c>
      <c r="AA97" s="100">
        <v>7631.3675542136607</v>
      </c>
      <c r="AB97" s="100">
        <v>5.0132614917779943</v>
      </c>
      <c r="AC97" s="100">
        <v>9168.252616163596</v>
      </c>
      <c r="AD97" s="100">
        <v>5</v>
      </c>
      <c r="AE97" s="100">
        <v>9144</v>
      </c>
      <c r="AF97" s="100">
        <v>9.0014157460293731</v>
      </c>
      <c r="AG97" s="100">
        <v>16461.789116338517</v>
      </c>
      <c r="AH97" s="100">
        <v>3.7657362048146346</v>
      </c>
      <c r="AI97" s="100">
        <v>6886.7783713650033</v>
      </c>
      <c r="AJ97" s="100">
        <v>6.2399346428989926</v>
      </c>
      <c r="AK97" s="100">
        <v>11411.592474933677</v>
      </c>
      <c r="AL97" s="100">
        <v>6.3780362798253183</v>
      </c>
      <c r="AM97" s="100">
        <v>11664.152748544542</v>
      </c>
      <c r="AN97" s="100">
        <v>5.0044112933770384</v>
      </c>
      <c r="AO97" s="100">
        <v>9152.0673733279273</v>
      </c>
      <c r="AP97" s="100">
        <v>7.408908334940727</v>
      </c>
      <c r="AQ97" s="100">
        <v>13549.411562939602</v>
      </c>
      <c r="AR97" s="100">
        <v>27.266699559253428</v>
      </c>
      <c r="AS97" s="100">
        <v>49865.340153962672</v>
      </c>
      <c r="AT97" s="100">
        <v>25.301450711866135</v>
      </c>
      <c r="AU97" s="100">
        <v>46271.293061860786</v>
      </c>
      <c r="AV97" s="100">
        <v>20.74827927827187</v>
      </c>
      <c r="AW97" s="100">
        <v>37944.453144103594</v>
      </c>
      <c r="AX97" s="100">
        <v>27.25669546122603</v>
      </c>
      <c r="AY97" s="100">
        <v>49847.044659490166</v>
      </c>
      <c r="AZ97" s="100">
        <v>14.743272953518103</v>
      </c>
      <c r="BA97" s="100">
        <v>26962.497577393904</v>
      </c>
      <c r="BB97" s="100">
        <v>9.272666159096044</v>
      </c>
      <c r="BC97" s="100">
        <v>16957.851871754843</v>
      </c>
      <c r="BD97" s="100">
        <v>10.525198194780028</v>
      </c>
      <c r="BE97" s="100">
        <v>19248.482458613715</v>
      </c>
      <c r="BF97" s="100">
        <v>17</v>
      </c>
      <c r="BG97" s="100">
        <v>31089.599999999999</v>
      </c>
      <c r="BH97" s="100">
        <v>9.6474712814854531</v>
      </c>
      <c r="BI97" s="100">
        <v>17643.295479580596</v>
      </c>
      <c r="BJ97" s="100">
        <v>6.9784791099380783</v>
      </c>
      <c r="BK97" s="100">
        <v>12762.242596254757</v>
      </c>
      <c r="BL97" s="100">
        <v>5.1124005370456276</v>
      </c>
      <c r="BM97" s="100">
        <v>9349.5581021490434</v>
      </c>
      <c r="BN97" s="100">
        <v>6.3167226590573007</v>
      </c>
      <c r="BO97" s="100">
        <v>11552.022398883992</v>
      </c>
      <c r="BP97" s="100">
        <v>8.6157703096949803</v>
      </c>
      <c r="BQ97" s="100">
        <v>15756.52074237018</v>
      </c>
      <c r="BR97" s="100">
        <v>5.5923219998032723</v>
      </c>
      <c r="BS97" s="100">
        <v>10227.238473240224</v>
      </c>
      <c r="BT97" s="100">
        <v>10.268885713044758</v>
      </c>
      <c r="BU97" s="100">
        <v>18779.738192016255</v>
      </c>
      <c r="BV97" s="100">
        <v>3.8742794551909912</v>
      </c>
      <c r="BW97" s="100">
        <v>7085.2822676532842</v>
      </c>
      <c r="BX97" s="100">
        <v>21.482738283175021</v>
      </c>
      <c r="BY97" s="100">
        <v>39287.631772270477</v>
      </c>
      <c r="BZ97" s="100">
        <v>23</v>
      </c>
      <c r="CA97" s="100">
        <v>42062.400000000001</v>
      </c>
      <c r="CB97" s="100">
        <v>35.385963300452211</v>
      </c>
      <c r="CC97" s="100">
        <v>64713.849683867003</v>
      </c>
      <c r="CD97" s="100">
        <v>22.904046911049054</v>
      </c>
      <c r="CE97" s="100">
        <v>41886.920990926512</v>
      </c>
      <c r="CF97" s="100">
        <v>3.7360267844160031</v>
      </c>
      <c r="CG97" s="100">
        <v>6832.4457833399865</v>
      </c>
      <c r="CH97" s="100">
        <v>4.7293007785377146</v>
      </c>
      <c r="CI97" s="100">
        <v>8648.9452637897721</v>
      </c>
      <c r="CJ97" s="100">
        <v>4.6469902636775782</v>
      </c>
      <c r="CK97" s="100">
        <v>8498.4157942135553</v>
      </c>
      <c r="CL97" s="100">
        <v>4.6929593837577146</v>
      </c>
      <c r="CM97" s="100">
        <v>8582.4841210161085</v>
      </c>
      <c r="CN97" s="100">
        <v>4.1720124730655561</v>
      </c>
      <c r="CO97" s="100">
        <v>7629.776410742289</v>
      </c>
      <c r="CP97" s="100">
        <v>3.2206596710239559</v>
      </c>
      <c r="CQ97" s="100">
        <v>5889.9424063686101</v>
      </c>
      <c r="CR97" s="100">
        <v>7.8350360519586451</v>
      </c>
      <c r="CS97" s="100">
        <v>14328.713931821971</v>
      </c>
      <c r="CT97" s="100">
        <v>3.2267675685295441</v>
      </c>
      <c r="CU97" s="100">
        <v>5901.1125293268296</v>
      </c>
    </row>
    <row r="98" spans="2:99">
      <c r="C98" s="99" t="s">
        <v>264</v>
      </c>
      <c r="D98" s="100">
        <v>4.273447641483398</v>
      </c>
      <c r="E98" s="100">
        <v>5399.9284397784213</v>
      </c>
      <c r="F98" s="100">
        <v>4.1725375059820449</v>
      </c>
      <c r="G98" s="100">
        <v>5272.4183925589114</v>
      </c>
      <c r="H98" s="100">
        <v>4.0011293802143006</v>
      </c>
      <c r="I98" s="100">
        <v>5055.8270848387901</v>
      </c>
      <c r="J98" s="100">
        <v>3.4790504314050348</v>
      </c>
      <c r="K98" s="100">
        <v>4396.1281251234013</v>
      </c>
      <c r="L98" s="100">
        <v>10.335746710611026</v>
      </c>
      <c r="M98" s="100">
        <v>13060.249543528093</v>
      </c>
      <c r="N98" s="100">
        <v>7</v>
      </c>
      <c r="O98" s="100">
        <v>8845.1999999999989</v>
      </c>
      <c r="P98" s="100">
        <v>7.9018195025779399</v>
      </c>
      <c r="Q98" s="100">
        <v>9984.7391234574843</v>
      </c>
      <c r="R98" s="100">
        <v>5</v>
      </c>
      <c r="S98" s="100">
        <v>6318</v>
      </c>
      <c r="T98" s="100">
        <v>9.0127919962405496</v>
      </c>
      <c r="U98" s="100">
        <v>11388.563966449557</v>
      </c>
      <c r="V98" s="100">
        <v>6.2090149426223622</v>
      </c>
      <c r="W98" s="100">
        <v>7845.7112814976163</v>
      </c>
      <c r="X98" s="100">
        <v>6.9842421445135701</v>
      </c>
      <c r="Y98" s="100">
        <v>8825.2883738073469</v>
      </c>
      <c r="Z98" s="100">
        <v>4.5857381983040213</v>
      </c>
      <c r="AA98" s="100">
        <v>5794.5387873769605</v>
      </c>
      <c r="AB98" s="100">
        <v>5.1097625862330416</v>
      </c>
      <c r="AC98" s="100">
        <v>6456.6960039640708</v>
      </c>
      <c r="AD98" s="100">
        <v>4</v>
      </c>
      <c r="AE98" s="100">
        <v>5054.3999999999996</v>
      </c>
      <c r="AF98" s="100">
        <v>10.164164284453596</v>
      </c>
      <c r="AG98" s="100">
        <v>12843.437989835564</v>
      </c>
      <c r="AH98" s="100">
        <v>3.7657362048146346</v>
      </c>
      <c r="AI98" s="100">
        <v>4758.3842684037718</v>
      </c>
      <c r="AJ98" s="100">
        <v>6.5214037204113993</v>
      </c>
      <c r="AK98" s="100">
        <v>8240.4457411118437</v>
      </c>
      <c r="AL98" s="100">
        <v>6.5256941703127476</v>
      </c>
      <c r="AM98" s="100">
        <v>8245.867153607187</v>
      </c>
      <c r="AN98" s="100">
        <v>5.307619428990308</v>
      </c>
      <c r="AO98" s="100">
        <v>6706.7079104721524</v>
      </c>
      <c r="AP98" s="100">
        <v>7.6923093155219888</v>
      </c>
      <c r="AQ98" s="100">
        <v>9720.0020510935847</v>
      </c>
      <c r="AR98" s="100">
        <v>32.176434066665983</v>
      </c>
      <c r="AS98" s="100">
        <v>40658.142086639135</v>
      </c>
      <c r="AT98" s="100">
        <v>27.285878218679166</v>
      </c>
      <c r="AU98" s="100">
        <v>34478.435717122993</v>
      </c>
      <c r="AV98" s="100">
        <v>25.982120888337843</v>
      </c>
      <c r="AW98" s="100">
        <v>32831.007954503693</v>
      </c>
      <c r="AX98" s="100">
        <v>28.180651239572679</v>
      </c>
      <c r="AY98" s="100">
        <v>35609.070906324036</v>
      </c>
      <c r="AZ98" s="100">
        <v>14.636790885645603</v>
      </c>
      <c r="BA98" s="100">
        <v>18495.048963101781</v>
      </c>
      <c r="BB98" s="100">
        <v>8.6291706789367808</v>
      </c>
      <c r="BC98" s="100">
        <v>10903.820069904516</v>
      </c>
      <c r="BD98" s="100">
        <v>12.970821405623564</v>
      </c>
      <c r="BE98" s="100">
        <v>16389.929928145935</v>
      </c>
      <c r="BF98" s="100">
        <v>18</v>
      </c>
      <c r="BG98" s="100">
        <v>22744.799999999999</v>
      </c>
      <c r="BH98" s="100">
        <v>9.0452807316811263</v>
      </c>
      <c r="BI98" s="100">
        <v>11429.616732552271</v>
      </c>
      <c r="BJ98" s="100">
        <v>7.8795338912313433</v>
      </c>
      <c r="BK98" s="100">
        <v>9956.5790249599249</v>
      </c>
      <c r="BL98" s="100">
        <v>5.1124005370456276</v>
      </c>
      <c r="BM98" s="100">
        <v>6460.0293186108547</v>
      </c>
      <c r="BN98" s="100">
        <v>7.0304094891330546</v>
      </c>
      <c r="BO98" s="100">
        <v>8883.6254304685281</v>
      </c>
      <c r="BP98" s="100">
        <v>9.3391112081634429</v>
      </c>
      <c r="BQ98" s="100">
        <v>11800.900922635326</v>
      </c>
      <c r="BR98" s="100">
        <v>5.5923219998032723</v>
      </c>
      <c r="BS98" s="100">
        <v>7066.4580789514139</v>
      </c>
      <c r="BT98" s="100">
        <v>10.395782200480905</v>
      </c>
      <c r="BU98" s="100">
        <v>13136.110388527672</v>
      </c>
      <c r="BV98" s="100">
        <v>3.8742794551909912</v>
      </c>
      <c r="BW98" s="100">
        <v>4895.5395195793362</v>
      </c>
      <c r="BX98" s="100">
        <v>22.648765626996315</v>
      </c>
      <c r="BY98" s="100">
        <v>28618.980246272542</v>
      </c>
      <c r="BZ98" s="100">
        <v>24</v>
      </c>
      <c r="CA98" s="100">
        <v>30326.399999999998</v>
      </c>
      <c r="CB98" s="100">
        <v>38.385963300452211</v>
      </c>
      <c r="CC98" s="100">
        <v>48504.503226451408</v>
      </c>
      <c r="CD98" s="100">
        <v>25.411362108743784</v>
      </c>
      <c r="CE98" s="100">
        <v>32109.797160608643</v>
      </c>
      <c r="CF98" s="100">
        <v>4.6378898798272026</v>
      </c>
      <c r="CG98" s="100">
        <v>5860.4376521496524</v>
      </c>
      <c r="CH98" s="100">
        <v>4.6806807266351997</v>
      </c>
      <c r="CI98" s="100">
        <v>5914.5081661762379</v>
      </c>
      <c r="CJ98" s="100">
        <v>4.5474533000348734</v>
      </c>
      <c r="CK98" s="100">
        <v>5746.1619899240659</v>
      </c>
      <c r="CL98" s="100">
        <v>5.6929593837577146</v>
      </c>
      <c r="CM98" s="100">
        <v>7193.6234773162478</v>
      </c>
      <c r="CN98" s="100">
        <v>4.1720124730655561</v>
      </c>
      <c r="CO98" s="100">
        <v>5271.7549609656362</v>
      </c>
      <c r="CP98" s="100">
        <v>3.6807539097416635</v>
      </c>
      <c r="CQ98" s="100">
        <v>4651.0006403495654</v>
      </c>
      <c r="CR98" s="100">
        <v>3.1208072612083901</v>
      </c>
      <c r="CS98" s="100">
        <v>3943.4520552629215</v>
      </c>
      <c r="CT98" s="100">
        <v>2.5814140548236355</v>
      </c>
      <c r="CU98" s="100">
        <v>3261.8747996751454</v>
      </c>
    </row>
    <row r="99" spans="2:99">
      <c r="C99" s="99" t="s">
        <v>265</v>
      </c>
      <c r="D99" s="100">
        <v>3.6629551212714837</v>
      </c>
      <c r="E99" s="100">
        <v>20078.854792761762</v>
      </c>
      <c r="F99" s="100">
        <v>2.8340940018523324</v>
      </c>
      <c r="G99" s="100">
        <v>15535.369680553744</v>
      </c>
      <c r="H99" s="100">
        <v>2.5590774177949167</v>
      </c>
      <c r="I99" s="100">
        <v>14027.838773384614</v>
      </c>
      <c r="J99" s="100">
        <v>2.6956376470463868</v>
      </c>
      <c r="K99" s="100">
        <v>14776.407326049472</v>
      </c>
      <c r="L99" s="100">
        <v>5.8586943139642313</v>
      </c>
      <c r="M99" s="100">
        <v>32115.018751426327</v>
      </c>
      <c r="N99" s="100">
        <v>4</v>
      </c>
      <c r="O99" s="100">
        <v>21926.399999999998</v>
      </c>
      <c r="P99" s="100">
        <v>6.0312736518045575</v>
      </c>
      <c r="Q99" s="100">
        <v>33061.029649731856</v>
      </c>
      <c r="R99" s="100">
        <v>4</v>
      </c>
      <c r="S99" s="100">
        <v>21926.399999999998</v>
      </c>
      <c r="T99" s="100">
        <v>5.7354130885167125</v>
      </c>
      <c r="U99" s="100">
        <v>31439.240386013207</v>
      </c>
      <c r="V99" s="100">
        <v>4.3463104598356539</v>
      </c>
      <c r="W99" s="100">
        <v>23824.735416635118</v>
      </c>
      <c r="X99" s="100">
        <v>5.0794488323735054</v>
      </c>
      <c r="Y99" s="100">
        <v>27843.506719538604</v>
      </c>
      <c r="Z99" s="100">
        <v>3.2755272845028713</v>
      </c>
      <c r="AA99" s="100">
        <v>17955.130362730939</v>
      </c>
      <c r="AB99" s="100">
        <v>6.7157497356648159</v>
      </c>
      <c r="AC99" s="100">
        <v>36813.053751020248</v>
      </c>
      <c r="AD99" s="100">
        <v>3</v>
      </c>
      <c r="AE99" s="100">
        <v>16444.8</v>
      </c>
      <c r="AF99" s="100">
        <v>6.7342276692457066</v>
      </c>
      <c r="AG99" s="100">
        <v>36914.342391737264</v>
      </c>
      <c r="AH99" s="100">
        <v>2.5264436408100615</v>
      </c>
      <c r="AI99" s="100">
        <v>13848.953461464431</v>
      </c>
      <c r="AJ99" s="100">
        <v>4.5352485319492031</v>
      </c>
      <c r="AK99" s="100">
        <v>24860.418352732748</v>
      </c>
      <c r="AL99" s="100">
        <v>4.4981206706959282</v>
      </c>
      <c r="AM99" s="100">
        <v>24656.898268486799</v>
      </c>
      <c r="AN99" s="100">
        <v>3.753308470032779</v>
      </c>
      <c r="AO99" s="100">
        <v>20574.13570933168</v>
      </c>
      <c r="AP99" s="100">
        <v>5.9838068640688338</v>
      </c>
      <c r="AQ99" s="100">
        <v>32800.835706079713</v>
      </c>
      <c r="AR99" s="100">
        <v>18.150476038805703</v>
      </c>
      <c r="AS99" s="100">
        <v>99493.649454317332</v>
      </c>
      <c r="AT99" s="100">
        <v>14.883206301097726</v>
      </c>
      <c r="AU99" s="100">
        <v>81583.783660097281</v>
      </c>
      <c r="AV99" s="100">
        <v>13.778645112074736</v>
      </c>
      <c r="AW99" s="100">
        <v>75529.021046348862</v>
      </c>
      <c r="AX99" s="100">
        <v>14.321314564372999</v>
      </c>
      <c r="AY99" s="100">
        <v>78503.71791606702</v>
      </c>
      <c r="AZ99" s="100">
        <v>10.227594437781448</v>
      </c>
      <c r="BA99" s="100">
        <v>56063.581670142783</v>
      </c>
      <c r="BB99" s="100">
        <v>5.7957760792533595</v>
      </c>
      <c r="BC99" s="100">
        <v>31770.12615603521</v>
      </c>
      <c r="BD99" s="100">
        <v>7.931033913655317</v>
      </c>
      <c r="BE99" s="100">
        <v>43474.755501092979</v>
      </c>
      <c r="BF99" s="100">
        <v>10</v>
      </c>
      <c r="BG99" s="100">
        <v>54815.999999999993</v>
      </c>
      <c r="BH99" s="100">
        <v>6.3174711864117334</v>
      </c>
      <c r="BI99" s="100">
        <v>34629.850055434552</v>
      </c>
      <c r="BJ99" s="100">
        <v>5.4995163821233497</v>
      </c>
      <c r="BK99" s="100">
        <v>30146.149000247351</v>
      </c>
      <c r="BL99" s="100">
        <v>3.5786803759319392</v>
      </c>
      <c r="BM99" s="100">
        <v>19616.894348708516</v>
      </c>
      <c r="BN99" s="100">
        <v>4.661638491986567</v>
      </c>
      <c r="BO99" s="100">
        <v>25553.237557673565</v>
      </c>
      <c r="BP99" s="100">
        <v>5.8471812871969107</v>
      </c>
      <c r="BQ99" s="100">
        <v>32051.908943898583</v>
      </c>
      <c r="BR99" s="100">
        <v>3.9945157141451944</v>
      </c>
      <c r="BS99" s="100">
        <v>21896.337338658293</v>
      </c>
      <c r="BT99" s="100">
        <v>7.2461410573637801</v>
      </c>
      <c r="BU99" s="100">
        <v>39720.44682004529</v>
      </c>
      <c r="BV99" s="100">
        <v>3.0994235641527927</v>
      </c>
      <c r="BW99" s="100">
        <v>16989.800209259945</v>
      </c>
      <c r="BX99" s="100">
        <v>14.32054687642594</v>
      </c>
      <c r="BY99" s="100">
        <v>78499.509757816428</v>
      </c>
      <c r="BZ99" s="100">
        <v>15</v>
      </c>
      <c r="CA99" s="100">
        <v>82223.999999999985</v>
      </c>
      <c r="CB99" s="100">
        <v>20.855749233685053</v>
      </c>
      <c r="CC99" s="100">
        <v>114322.87499936798</v>
      </c>
      <c r="CD99" s="100">
        <v>14.720311449761352</v>
      </c>
      <c r="CE99" s="100">
        <v>80690.859243011815</v>
      </c>
      <c r="CF99" s="100">
        <v>3.5888214275328023</v>
      </c>
      <c r="CG99" s="100">
        <v>19672.483537163807</v>
      </c>
      <c r="CH99" s="100">
        <v>3.534820570927657</v>
      </c>
      <c r="CI99" s="100">
        <v>19376.472441597041</v>
      </c>
      <c r="CJ99" s="100">
        <v>3.4479163363921694</v>
      </c>
      <c r="CK99" s="100">
        <v>18900.098189567314</v>
      </c>
      <c r="CL99" s="100">
        <v>4.494970988398368</v>
      </c>
      <c r="CM99" s="100">
        <v>24639.632970004492</v>
      </c>
      <c r="CN99" s="100">
        <v>3.3376099784524449</v>
      </c>
      <c r="CO99" s="100">
        <v>18295.442857884918</v>
      </c>
      <c r="CP99" s="100">
        <v>2.7605654323062474</v>
      </c>
      <c r="CQ99" s="100">
        <v>15132.315473729925</v>
      </c>
      <c r="CR99" s="100">
        <v>2.6006727176736586</v>
      </c>
      <c r="CS99" s="100">
        <v>14255.847569199925</v>
      </c>
      <c r="CT99" s="100">
        <v>1.9360605411177265</v>
      </c>
      <c r="CU99" s="100">
        <v>10612.709462190929</v>
      </c>
    </row>
    <row r="100" spans="2:99">
      <c r="C100" s="99" t="s">
        <v>266</v>
      </c>
      <c r="D100" s="100">
        <v>3.6629551212714837</v>
      </c>
      <c r="E100" s="100">
        <v>5942.7783887508549</v>
      </c>
      <c r="F100" s="100">
        <v>3.6212209991118698</v>
      </c>
      <c r="G100" s="100">
        <v>5875.0689489590968</v>
      </c>
      <c r="H100" s="100">
        <v>3.7533123970181101</v>
      </c>
      <c r="I100" s="100">
        <v>6089.374032922181</v>
      </c>
      <c r="J100" s="100">
        <v>3.9120524234531193</v>
      </c>
      <c r="K100" s="100">
        <v>6346.91385181034</v>
      </c>
      <c r="L100" s="100">
        <v>9.1449257519523073</v>
      </c>
      <c r="M100" s="100">
        <v>14836.727539967422</v>
      </c>
      <c r="N100" s="100">
        <v>6</v>
      </c>
      <c r="O100" s="100">
        <v>9734.4</v>
      </c>
      <c r="P100" s="100">
        <v>8.0469104777068363</v>
      </c>
      <c r="Q100" s="100">
        <v>13055.307559031569</v>
      </c>
      <c r="R100" s="100">
        <v>6</v>
      </c>
      <c r="S100" s="100">
        <v>9734.4</v>
      </c>
      <c r="T100" s="100">
        <v>7.3741025423786306</v>
      </c>
      <c r="U100" s="100">
        <v>11963.743964755089</v>
      </c>
      <c r="V100" s="100">
        <v>6.2090149426223622</v>
      </c>
      <c r="W100" s="100">
        <v>10073.505842910519</v>
      </c>
      <c r="X100" s="100">
        <v>7.9670667737554908</v>
      </c>
      <c r="Y100" s="100">
        <v>12925.769133740907</v>
      </c>
      <c r="Z100" s="100">
        <v>4.1728825208954836</v>
      </c>
      <c r="AA100" s="100">
        <v>6770.0846019008322</v>
      </c>
      <c r="AB100" s="100">
        <v>5.1580131334605648</v>
      </c>
      <c r="AC100" s="100">
        <v>8368.3605077264201</v>
      </c>
      <c r="AD100" s="100">
        <v>4</v>
      </c>
      <c r="AE100" s="100">
        <v>6489.5999999999995</v>
      </c>
      <c r="AF100" s="100">
        <v>9.1104931565455889</v>
      </c>
      <c r="AG100" s="100">
        <v>14780.864097179563</v>
      </c>
      <c r="AH100" s="100">
        <v>3.8135947176155494</v>
      </c>
      <c r="AI100" s="100">
        <v>6187.1760698594671</v>
      </c>
      <c r="AJ100" s="100">
        <v>6.3806691816551959</v>
      </c>
      <c r="AK100" s="100">
        <v>10351.997680317389</v>
      </c>
      <c r="AL100" s="100">
        <v>6.821009951287607</v>
      </c>
      <c r="AM100" s="100">
        <v>11066.406544969013</v>
      </c>
      <c r="AN100" s="100">
        <v>5.1054806719147958</v>
      </c>
      <c r="AO100" s="100">
        <v>8283.1318421145643</v>
      </c>
      <c r="AP100" s="100">
        <v>6.408908334940727</v>
      </c>
      <c r="AQ100" s="100">
        <v>10397.812882607834</v>
      </c>
      <c r="AR100" s="100">
        <v>29.001074556367165</v>
      </c>
      <c r="AS100" s="100">
        <v>47051.343360250081</v>
      </c>
      <c r="AT100" s="100">
        <v>26.789771341975907</v>
      </c>
      <c r="AU100" s="100">
        <v>43463.725025221705</v>
      </c>
      <c r="AV100" s="100">
        <v>23.819226124877584</v>
      </c>
      <c r="AW100" s="100">
        <v>38644.312465001392</v>
      </c>
      <c r="AX100" s="100">
        <v>28.180651239572679</v>
      </c>
      <c r="AY100" s="100">
        <v>45720.28857108271</v>
      </c>
      <c r="AZ100" s="100">
        <v>15.544988191207546</v>
      </c>
      <c r="BA100" s="100">
        <v>25220.188841415122</v>
      </c>
      <c r="BB100" s="100">
        <v>9.272666159096044</v>
      </c>
      <c r="BC100" s="100">
        <v>15043.973576517421</v>
      </c>
      <c r="BD100" s="100">
        <v>12.673739265061208</v>
      </c>
      <c r="BE100" s="100">
        <v>20561.874583635301</v>
      </c>
      <c r="BF100" s="100">
        <v>15</v>
      </c>
      <c r="BG100" s="100">
        <v>24335.999999999996</v>
      </c>
      <c r="BH100" s="100">
        <v>8.691010899103615</v>
      </c>
      <c r="BI100" s="100">
        <v>14100.296082705703</v>
      </c>
      <c r="BJ100" s="100">
        <v>7.9603205999242936</v>
      </c>
      <c r="BK100" s="100">
        <v>12914.824141317173</v>
      </c>
      <c r="BL100" s="100">
        <v>8.3905445165495394</v>
      </c>
      <c r="BM100" s="100">
        <v>13612.819423649971</v>
      </c>
      <c r="BN100" s="100">
        <v>6.3167226590573007</v>
      </c>
      <c r="BO100" s="100">
        <v>10248.250842054564</v>
      </c>
      <c r="BP100" s="100">
        <v>8.2440241772192149</v>
      </c>
      <c r="BQ100" s="100">
        <v>13375.104825120454</v>
      </c>
      <c r="BR100" s="100">
        <v>5.5923219998032723</v>
      </c>
      <c r="BS100" s="100">
        <v>9072.983212480829</v>
      </c>
      <c r="BT100" s="100">
        <v>9.8881962507363177</v>
      </c>
      <c r="BU100" s="100">
        <v>16042.6095971946</v>
      </c>
      <c r="BV100" s="100">
        <v>3.8742794551909912</v>
      </c>
      <c r="BW100" s="100">
        <v>6285.6309881018633</v>
      </c>
      <c r="BX100" s="100">
        <v>21.482738283175021</v>
      </c>
      <c r="BY100" s="100">
        <v>34853.59459062315</v>
      </c>
      <c r="BZ100" s="100">
        <v>22</v>
      </c>
      <c r="CA100" s="100">
        <v>35692.799999999996</v>
      </c>
      <c r="CB100" s="100">
        <v>36.518516817143997</v>
      </c>
      <c r="CC100" s="100">
        <v>59247.641684134418</v>
      </c>
      <c r="CD100" s="100">
        <v>23.073151976947297</v>
      </c>
      <c r="CE100" s="100">
        <v>37433.881767399289</v>
      </c>
      <c r="CF100" s="100">
        <v>3.6869583321216028</v>
      </c>
      <c r="CG100" s="100">
        <v>5981.721198034088</v>
      </c>
      <c r="CH100" s="100">
        <v>3.7779208304402285</v>
      </c>
      <c r="CI100" s="100">
        <v>6129.2987553062267</v>
      </c>
      <c r="CJ100" s="100">
        <v>4.5972217818562253</v>
      </c>
      <c r="CK100" s="100">
        <v>7458.5326188835397</v>
      </c>
      <c r="CL100" s="100">
        <v>5.742456482597551</v>
      </c>
      <c r="CM100" s="100">
        <v>9316.5613973662657</v>
      </c>
      <c r="CN100" s="100">
        <v>4.1720124730655561</v>
      </c>
      <c r="CO100" s="100">
        <v>6768.6730363015577</v>
      </c>
      <c r="CP100" s="100">
        <v>3.2206596710239559</v>
      </c>
      <c r="CQ100" s="100">
        <v>5225.1982502692654</v>
      </c>
      <c r="CR100" s="100">
        <v>3.6409418047431221</v>
      </c>
      <c r="CS100" s="100">
        <v>5907.0639840152407</v>
      </c>
      <c r="CT100" s="100">
        <v>2.5814140548236355</v>
      </c>
      <c r="CU100" s="100">
        <v>4188.0861625458656</v>
      </c>
    </row>
    <row r="101" spans="2:99">
      <c r="C101" s="99" t="s">
        <v>267</v>
      </c>
      <c r="D101" s="100">
        <v>4.8839401616953122</v>
      </c>
      <c r="E101" s="100">
        <v>5813.8423684820991</v>
      </c>
      <c r="F101" s="100">
        <v>4.1725375059820449</v>
      </c>
      <c r="G101" s="100">
        <v>4966.9886471210257</v>
      </c>
      <c r="H101" s="100">
        <v>3.8497889148672533</v>
      </c>
      <c r="I101" s="100">
        <v>4582.7887242579782</v>
      </c>
      <c r="J101" s="100">
        <v>3.9996551215307599</v>
      </c>
      <c r="K101" s="100">
        <v>4761.1894566702158</v>
      </c>
      <c r="L101" s="100">
        <v>8.2403362312816668</v>
      </c>
      <c r="M101" s="100">
        <v>9809.2962497176959</v>
      </c>
      <c r="N101" s="100">
        <v>6</v>
      </c>
      <c r="O101" s="100">
        <v>7142.4</v>
      </c>
      <c r="P101" s="100">
        <v>9.337092427964631</v>
      </c>
      <c r="Q101" s="100">
        <v>11114.874826249095</v>
      </c>
      <c r="R101" s="100">
        <v>5</v>
      </c>
      <c r="S101" s="100">
        <v>5951.9999999999991</v>
      </c>
      <c r="T101" s="100">
        <v>7.3741025423786306</v>
      </c>
      <c r="U101" s="100">
        <v>8778.1316664475216</v>
      </c>
      <c r="V101" s="100">
        <v>6.8299164368845995</v>
      </c>
      <c r="W101" s="100">
        <v>8130.3325264674259</v>
      </c>
      <c r="X101" s="100">
        <v>7.6191732485602586</v>
      </c>
      <c r="Y101" s="100">
        <v>9069.8638350861311</v>
      </c>
      <c r="Z101" s="100">
        <v>4.5857381983040213</v>
      </c>
      <c r="AA101" s="100">
        <v>5458.8627512611065</v>
      </c>
      <c r="AB101" s="100">
        <v>4.9650109445504711</v>
      </c>
      <c r="AC101" s="100">
        <v>5910.3490283928804</v>
      </c>
      <c r="AD101" s="100">
        <v>4</v>
      </c>
      <c r="AE101" s="100">
        <v>4761.5999999999995</v>
      </c>
      <c r="AF101" s="100">
        <v>9.8508456693752553</v>
      </c>
      <c r="AG101" s="100">
        <v>11726.446684824303</v>
      </c>
      <c r="AH101" s="100">
        <v>3.8135947176155494</v>
      </c>
      <c r="AI101" s="100">
        <v>4539.7031518495496</v>
      </c>
      <c r="AJ101" s="100">
        <v>6.6621382591676017</v>
      </c>
      <c r="AK101" s="100">
        <v>7930.609383713112</v>
      </c>
      <c r="AL101" s="100">
        <v>6.3780362798253183</v>
      </c>
      <c r="AM101" s="100">
        <v>7592.4143875040581</v>
      </c>
      <c r="AN101" s="100">
        <v>5.307619428990308</v>
      </c>
      <c r="AO101" s="100">
        <v>6318.1901682700618</v>
      </c>
      <c r="AP101" s="100">
        <v>7.6923093155219888</v>
      </c>
      <c r="AQ101" s="100">
        <v>9156.9250091973736</v>
      </c>
      <c r="AR101" s="100">
        <v>35.416517816839381</v>
      </c>
      <c r="AS101" s="100">
        <v>42159.822809165591</v>
      </c>
      <c r="AT101" s="100">
        <v>28.278091972085683</v>
      </c>
      <c r="AU101" s="100">
        <v>33662.240683570795</v>
      </c>
      <c r="AV101" s="100">
        <v>24.64696659786328</v>
      </c>
      <c r="AW101" s="100">
        <v>29339.749038096445</v>
      </c>
      <c r="AX101" s="100">
        <v>28.180651239572679</v>
      </c>
      <c r="AY101" s="100">
        <v>33546.247235587311</v>
      </c>
      <c r="AZ101" s="100">
        <v>14.524052487356338</v>
      </c>
      <c r="BA101" s="100">
        <v>17289.432080948984</v>
      </c>
      <c r="BB101" s="100">
        <v>10.303122278914863</v>
      </c>
      <c r="BC101" s="100">
        <v>12264.836760820252</v>
      </c>
      <c r="BD101" s="100">
        <v>12.673739265061208</v>
      </c>
      <c r="BE101" s="100">
        <v>15086.819221128861</v>
      </c>
      <c r="BF101" s="100">
        <v>17</v>
      </c>
      <c r="BG101" s="100">
        <v>20236.8</v>
      </c>
      <c r="BH101" s="100">
        <v>10.119831058255468</v>
      </c>
      <c r="BI101" s="100">
        <v>12046.646891747307</v>
      </c>
      <c r="BJ101" s="100">
        <v>8.041107308617244</v>
      </c>
      <c r="BK101" s="100">
        <v>9572.1341401779664</v>
      </c>
      <c r="BL101" s="100">
        <v>8.4633921605385147</v>
      </c>
      <c r="BM101" s="100">
        <v>10074.822027905047</v>
      </c>
      <c r="BN101" s="100">
        <v>6.3926261613637081</v>
      </c>
      <c r="BO101" s="100">
        <v>7609.7821824873572</v>
      </c>
      <c r="BP101" s="100">
        <v>9.1324423800295982</v>
      </c>
      <c r="BQ101" s="100">
        <v>10871.259409187232</v>
      </c>
      <c r="BR101" s="100">
        <v>5.5923219998032723</v>
      </c>
      <c r="BS101" s="100">
        <v>6657.1001085658145</v>
      </c>
      <c r="BT101" s="100">
        <v>10.395782200480905</v>
      </c>
      <c r="BU101" s="100">
        <v>12375.139131452468</v>
      </c>
      <c r="BV101" s="100">
        <v>3.8742794551909912</v>
      </c>
      <c r="BW101" s="100">
        <v>4611.9422634593557</v>
      </c>
      <c r="BX101" s="100">
        <v>26.312875002281505</v>
      </c>
      <c r="BY101" s="100">
        <v>31322.846402715899</v>
      </c>
      <c r="BZ101" s="100">
        <v>26</v>
      </c>
      <c r="CA101" s="100">
        <v>30950.399999999998</v>
      </c>
      <c r="CB101" s="100">
        <v>35.385963300452211</v>
      </c>
      <c r="CC101" s="100">
        <v>42123.450712858306</v>
      </c>
      <c r="CD101" s="100">
        <v>26.242257042845541</v>
      </c>
      <c r="CE101" s="100">
        <v>31238.78278380333</v>
      </c>
      <c r="CF101" s="100">
        <v>4.7360267844160031</v>
      </c>
      <c r="CG101" s="100">
        <v>5637.7662841688098</v>
      </c>
      <c r="CH101" s="100">
        <v>4.7779208304402285</v>
      </c>
      <c r="CI101" s="100">
        <v>5687.6369565560472</v>
      </c>
      <c r="CJ101" s="100">
        <v>4.6469902636775782</v>
      </c>
      <c r="CK101" s="100">
        <v>5531.7772098817886</v>
      </c>
      <c r="CL101" s="100">
        <v>4.742456482597551</v>
      </c>
      <c r="CM101" s="100">
        <v>5645.4201968841244</v>
      </c>
      <c r="CN101" s="100">
        <v>5.0064149676786673</v>
      </c>
      <c r="CO101" s="100">
        <v>5959.6363775246846</v>
      </c>
      <c r="CP101" s="100">
        <v>3.6807539097416635</v>
      </c>
      <c r="CQ101" s="100">
        <v>4381.5694541564753</v>
      </c>
      <c r="CR101" s="100">
        <v>7.4674140265044793</v>
      </c>
      <c r="CS101" s="100">
        <v>8889.2096571509319</v>
      </c>
      <c r="CT101" s="100">
        <v>3.2267675685295441</v>
      </c>
      <c r="CU101" s="100">
        <v>3841.144113577569</v>
      </c>
    </row>
    <row r="102" spans="2:99">
      <c r="C102" s="99" t="s">
        <v>268</v>
      </c>
      <c r="D102" s="100">
        <v>4.273447641483398</v>
      </c>
      <c r="E102" s="100">
        <v>8287.0696663646049</v>
      </c>
      <c r="F102" s="100">
        <v>3.6212209991118698</v>
      </c>
      <c r="G102" s="100">
        <v>7022.2717614777375</v>
      </c>
      <c r="H102" s="100">
        <v>3.9185237191489031</v>
      </c>
      <c r="I102" s="100">
        <v>7598.8011961735519</v>
      </c>
      <c r="J102" s="100">
        <v>3.9120524234531193</v>
      </c>
      <c r="K102" s="100">
        <v>7586.2520595602882</v>
      </c>
      <c r="L102" s="100">
        <v>9.2403362312816668</v>
      </c>
      <c r="M102" s="100">
        <v>17918.860019701406</v>
      </c>
      <c r="N102" s="100">
        <v>6</v>
      </c>
      <c r="O102" s="100">
        <v>11635.199999999999</v>
      </c>
      <c r="P102" s="100">
        <v>7.0469104777068363</v>
      </c>
      <c r="Q102" s="100">
        <v>13665.368798369096</v>
      </c>
      <c r="R102" s="100">
        <v>6</v>
      </c>
      <c r="S102" s="100">
        <v>11635.199999999999</v>
      </c>
      <c r="T102" s="100">
        <v>7.3741025423786306</v>
      </c>
      <c r="U102" s="100">
        <v>14299.859650180639</v>
      </c>
      <c r="V102" s="100">
        <v>6.2090149426223622</v>
      </c>
      <c r="W102" s="100">
        <v>12040.521776733283</v>
      </c>
      <c r="X102" s="100">
        <v>6.9842421445135701</v>
      </c>
      <c r="Y102" s="100">
        <v>13543.842366640714</v>
      </c>
      <c r="Z102" s="100">
        <v>4.769008595309125</v>
      </c>
      <c r="AA102" s="100">
        <v>9248.0614680234539</v>
      </c>
      <c r="AB102" s="100">
        <v>5.0132614917779943</v>
      </c>
      <c r="AC102" s="100">
        <v>9721.7166848558863</v>
      </c>
      <c r="AD102" s="100">
        <v>4</v>
      </c>
      <c r="AE102" s="100">
        <v>7756.7999999999993</v>
      </c>
      <c r="AF102" s="100">
        <v>9.5328891821401456</v>
      </c>
      <c r="AG102" s="100">
        <v>18486.178702006167</v>
      </c>
      <c r="AH102" s="100">
        <v>3.7657362048146346</v>
      </c>
      <c r="AI102" s="100">
        <v>7302.5156483765386</v>
      </c>
      <c r="AJ102" s="100">
        <v>5.0981866869740164</v>
      </c>
      <c r="AK102" s="100">
        <v>9886.4036233800125</v>
      </c>
      <c r="AL102" s="100">
        <v>6.5256941703127476</v>
      </c>
      <c r="AM102" s="100">
        <v>12654.626135070479</v>
      </c>
      <c r="AN102" s="100">
        <v>5.2065500504525515</v>
      </c>
      <c r="AO102" s="100">
        <v>10096.541857837587</v>
      </c>
      <c r="AP102" s="100">
        <v>6.408908334940727</v>
      </c>
      <c r="AQ102" s="100">
        <v>12428.155043117056</v>
      </c>
      <c r="AR102" s="100">
        <v>26.792120308930119</v>
      </c>
      <c r="AS102" s="100">
        <v>51955.279703077285</v>
      </c>
      <c r="AT102" s="100">
        <v>25.301450711866135</v>
      </c>
      <c r="AU102" s="100">
        <v>49064.573220450802</v>
      </c>
      <c r="AV102" s="100">
        <v>23.09826120372416</v>
      </c>
      <c r="AW102" s="100">
        <v>44792.148126261884</v>
      </c>
      <c r="AX102" s="100">
        <v>24.946806015359417</v>
      </c>
      <c r="AY102" s="100">
        <v>48376.846224984976</v>
      </c>
      <c r="AZ102" s="100">
        <v>15.438506123335047</v>
      </c>
      <c r="BA102" s="100">
        <v>29938.35107437132</v>
      </c>
      <c r="BB102" s="100">
        <v>9.4016530389825625</v>
      </c>
      <c r="BC102" s="100">
        <v>18231.685573194984</v>
      </c>
      <c r="BD102" s="100">
        <v>10.376657124498852</v>
      </c>
      <c r="BE102" s="100">
        <v>20122.413495828172</v>
      </c>
      <c r="BF102" s="100">
        <v>15</v>
      </c>
      <c r="BG102" s="100">
        <v>29087.999999999996</v>
      </c>
      <c r="BH102" s="100">
        <v>8.5729209549111118</v>
      </c>
      <c r="BI102" s="100">
        <v>16624.608315763628</v>
      </c>
      <c r="BJ102" s="100">
        <v>7.0592658186310295</v>
      </c>
      <c r="BK102" s="100">
        <v>13689.328275489292</v>
      </c>
      <c r="BL102" s="100">
        <v>5.1124005370456276</v>
      </c>
      <c r="BM102" s="100">
        <v>9913.96712143888</v>
      </c>
      <c r="BN102" s="100">
        <v>6.164915654444485</v>
      </c>
      <c r="BO102" s="100">
        <v>11955.004437098743</v>
      </c>
      <c r="BP102" s="100">
        <v>8.0373553490853684</v>
      </c>
      <c r="BQ102" s="100">
        <v>15586.039492946345</v>
      </c>
      <c r="BR102" s="100">
        <v>5.5923219998032723</v>
      </c>
      <c r="BS102" s="100">
        <v>10844.630822018504</v>
      </c>
      <c r="BT102" s="100">
        <v>9.2764848563421314</v>
      </c>
      <c r="BU102" s="100">
        <v>17988.959433418659</v>
      </c>
      <c r="BV102" s="100">
        <v>3.8742794551909912</v>
      </c>
      <c r="BW102" s="100">
        <v>7513.0027195063694</v>
      </c>
      <c r="BX102" s="100">
        <v>20.482738283175021</v>
      </c>
      <c r="BY102" s="100">
        <v>39720.126078732996</v>
      </c>
      <c r="BZ102" s="100">
        <v>24</v>
      </c>
      <c r="CA102" s="100">
        <v>46540.799999999996</v>
      </c>
      <c r="CB102" s="100">
        <v>36.253409783760418</v>
      </c>
      <c r="CC102" s="100">
        <v>70302.612252668201</v>
      </c>
      <c r="CD102" s="100">
        <v>20.396731713354324</v>
      </c>
      <c r="CE102" s="100">
        <v>39553.342138536704</v>
      </c>
      <c r="CF102" s="100">
        <v>3.7360267844160031</v>
      </c>
      <c r="CG102" s="100">
        <v>7244.9031403395129</v>
      </c>
      <c r="CH102" s="100">
        <v>4.7293007785377146</v>
      </c>
      <c r="CI102" s="100">
        <v>9171.0600697403352</v>
      </c>
      <c r="CJ102" s="100">
        <v>4.5972217818562253</v>
      </c>
      <c r="CK102" s="100">
        <v>8914.9324793755914</v>
      </c>
      <c r="CL102" s="100">
        <v>4.742456482597551</v>
      </c>
      <c r="CM102" s="100">
        <v>9196.5716110531703</v>
      </c>
      <c r="CN102" s="100">
        <v>9.4644328490920042</v>
      </c>
      <c r="CO102" s="100">
        <v>18353.428180959214</v>
      </c>
      <c r="CP102" s="100">
        <v>3.2206596710239559</v>
      </c>
      <c r="CQ102" s="100">
        <v>6245.5032340496546</v>
      </c>
      <c r="CR102" s="100">
        <v>6.9336202132225031</v>
      </c>
      <c r="CS102" s="100">
        <v>13445.676317481077</v>
      </c>
      <c r="CT102" s="100">
        <v>2.5814140548236355</v>
      </c>
      <c r="CU102" s="100">
        <v>5005.8781351139933</v>
      </c>
    </row>
    <row r="103" spans="2:99">
      <c r="C103" s="99" t="s">
        <v>269</v>
      </c>
      <c r="D103" s="100">
        <v>3.6629551212714837</v>
      </c>
      <c r="E103" s="100">
        <v>7428.4729859385689</v>
      </c>
      <c r="F103" s="100">
        <v>4.09393400918559</v>
      </c>
      <c r="G103" s="100">
        <v>8302.4981706283761</v>
      </c>
      <c r="H103" s="100">
        <v>3.7533123970181101</v>
      </c>
      <c r="I103" s="100">
        <v>7611.7175411527278</v>
      </c>
      <c r="J103" s="100">
        <v>3.3038450352497524</v>
      </c>
      <c r="K103" s="100">
        <v>6700.197731486498</v>
      </c>
      <c r="L103" s="100">
        <v>8.1449257519523073</v>
      </c>
      <c r="M103" s="100">
        <v>16517.909424959278</v>
      </c>
      <c r="N103" s="100">
        <v>5</v>
      </c>
      <c r="O103" s="100">
        <v>10140</v>
      </c>
      <c r="P103" s="100">
        <v>7.0469104777068363</v>
      </c>
      <c r="Q103" s="100">
        <v>14291.134448789464</v>
      </c>
      <c r="R103" s="100">
        <v>5</v>
      </c>
      <c r="S103" s="100">
        <v>10140</v>
      </c>
      <c r="T103" s="100">
        <v>7.3741025423786306</v>
      </c>
      <c r="U103" s="100">
        <v>14954.679955943862</v>
      </c>
      <c r="V103" s="100">
        <v>5.5881134483601267</v>
      </c>
      <c r="W103" s="100">
        <v>11332.694073274337</v>
      </c>
      <c r="X103" s="100">
        <v>7.6191732485602586</v>
      </c>
      <c r="Y103" s="100">
        <v>15451.683348080205</v>
      </c>
      <c r="Z103" s="100">
        <v>3.576756446481844</v>
      </c>
      <c r="AA103" s="100">
        <v>7253.6620734651797</v>
      </c>
      <c r="AB103" s="100">
        <v>5.0132614917779943</v>
      </c>
      <c r="AC103" s="100">
        <v>10166.894305325772</v>
      </c>
      <c r="AD103" s="100">
        <v>4</v>
      </c>
      <c r="AE103" s="100">
        <v>8112</v>
      </c>
      <c r="AF103" s="100">
        <v>8.9062519519834655</v>
      </c>
      <c r="AG103" s="100">
        <v>18061.878958622467</v>
      </c>
      <c r="AH103" s="100">
        <v>3.7657362048146346</v>
      </c>
      <c r="AI103" s="100">
        <v>7636.913023364079</v>
      </c>
      <c r="AJ103" s="100">
        <v>6.2399346428989926</v>
      </c>
      <c r="AK103" s="100">
        <v>12654.587455799157</v>
      </c>
      <c r="AL103" s="100">
        <v>6.6733520608001777</v>
      </c>
      <c r="AM103" s="100">
        <v>13533.557979302761</v>
      </c>
      <c r="AN103" s="100">
        <v>4.3597247412593179</v>
      </c>
      <c r="AO103" s="100">
        <v>8841.5217752738972</v>
      </c>
      <c r="AP103" s="100">
        <v>6.408908334940727</v>
      </c>
      <c r="AQ103" s="100">
        <v>12997.266103259793</v>
      </c>
      <c r="AR103" s="100">
        <v>28.608466308133604</v>
      </c>
      <c r="AS103" s="100">
        <v>58017.969672894949</v>
      </c>
      <c r="AT103" s="100">
        <v>28.774198848788934</v>
      </c>
      <c r="AU103" s="100">
        <v>58354.075265343956</v>
      </c>
      <c r="AV103" s="100">
        <v>20.961830381936419</v>
      </c>
      <c r="AW103" s="100">
        <v>42510.592014567061</v>
      </c>
      <c r="AX103" s="100">
        <v>26.794717572052711</v>
      </c>
      <c r="AY103" s="100">
        <v>54339.687236122896</v>
      </c>
      <c r="AZ103" s="100">
        <v>14.618021894395303</v>
      </c>
      <c r="BA103" s="100">
        <v>29645.348401833675</v>
      </c>
      <c r="BB103" s="100">
        <v>8.6291706789367808</v>
      </c>
      <c r="BC103" s="100">
        <v>17499.95813688379</v>
      </c>
      <c r="BD103" s="100">
        <v>12.525198194780028</v>
      </c>
      <c r="BE103" s="100">
        <v>25401.101939013897</v>
      </c>
      <c r="BF103" s="100">
        <v>15</v>
      </c>
      <c r="BG103" s="100">
        <v>30420</v>
      </c>
      <c r="BH103" s="100">
        <v>9.1751115047154368</v>
      </c>
      <c r="BI103" s="100">
        <v>18607.126131562905</v>
      </c>
      <c r="BJ103" s="100">
        <v>6.9784791099380783</v>
      </c>
      <c r="BK103" s="100">
        <v>14152.355634954423</v>
      </c>
      <c r="BL103" s="100">
        <v>8.3176968725605622</v>
      </c>
      <c r="BM103" s="100">
        <v>16868.28925755282</v>
      </c>
      <c r="BN103" s="100">
        <v>6.3167226590573007</v>
      </c>
      <c r="BO103" s="100">
        <v>12810.313552568206</v>
      </c>
      <c r="BP103" s="100">
        <v>8.0373553490853684</v>
      </c>
      <c r="BQ103" s="100">
        <v>16299.756647945127</v>
      </c>
      <c r="BR103" s="100">
        <v>5.5923219998032723</v>
      </c>
      <c r="BS103" s="100">
        <v>11341.229015601037</v>
      </c>
      <c r="BT103" s="100">
        <v>9.1495883689059845</v>
      </c>
      <c r="BU103" s="100">
        <v>18555.365212141336</v>
      </c>
      <c r="BV103" s="100">
        <v>3.8742794551909912</v>
      </c>
      <c r="BW103" s="100">
        <v>7857.0387351273303</v>
      </c>
      <c r="BX103" s="100">
        <v>20.814792970817614</v>
      </c>
      <c r="BY103" s="100">
        <v>42212.400144818122</v>
      </c>
      <c r="BZ103" s="100">
        <v>24</v>
      </c>
      <c r="CA103" s="100">
        <v>48672</v>
      </c>
      <c r="CB103" s="100">
        <v>30.385963300452207</v>
      </c>
      <c r="CC103" s="100">
        <v>61622.733573317077</v>
      </c>
      <c r="CD103" s="100">
        <v>21.396731713354324</v>
      </c>
      <c r="CE103" s="100">
        <v>43392.571914682572</v>
      </c>
      <c r="CF103" s="100">
        <v>3.6378898798272026</v>
      </c>
      <c r="CG103" s="100">
        <v>7377.6406762895667</v>
      </c>
      <c r="CH103" s="100">
        <v>4.6806807266351997</v>
      </c>
      <c r="CI103" s="100">
        <v>9492.4205136161854</v>
      </c>
      <c r="CJ103" s="100">
        <v>4.5972217818562253</v>
      </c>
      <c r="CK103" s="100">
        <v>9323.1657736044253</v>
      </c>
      <c r="CL103" s="100">
        <v>4.742456482597551</v>
      </c>
      <c r="CM103" s="100">
        <v>9617.7017467078331</v>
      </c>
      <c r="CN103" s="100">
        <v>4.1720124730655561</v>
      </c>
      <c r="CO103" s="100">
        <v>8460.8412953769475</v>
      </c>
      <c r="CP103" s="100">
        <v>3.6807539097416635</v>
      </c>
      <c r="CQ103" s="100">
        <v>7464.5689289560933</v>
      </c>
      <c r="CR103" s="100">
        <v>6.9336202132225031</v>
      </c>
      <c r="CS103" s="100">
        <v>14061.381792415235</v>
      </c>
      <c r="CT103" s="100">
        <v>2.5814140548236355</v>
      </c>
      <c r="CU103" s="100">
        <v>5235.1077031823324</v>
      </c>
    </row>
    <row r="104" spans="2:99">
      <c r="C104" s="99" t="s">
        <v>270</v>
      </c>
      <c r="D104" s="100">
        <v>4.273447641483398</v>
      </c>
      <c r="E104" s="100">
        <v>8856.2928922101946</v>
      </c>
      <c r="F104" s="100">
        <v>3.6998244959083242</v>
      </c>
      <c r="G104" s="100">
        <v>7667.516285320411</v>
      </c>
      <c r="H104" s="100">
        <v>3.8220472012997608</v>
      </c>
      <c r="I104" s="100">
        <v>7920.8106199736249</v>
      </c>
      <c r="J104" s="100">
        <v>3.3914477333273938</v>
      </c>
      <c r="K104" s="100">
        <v>7028.436282547691</v>
      </c>
      <c r="L104" s="100">
        <v>9.0495152726229495</v>
      </c>
      <c r="M104" s="100">
        <v>18754.2154509838</v>
      </c>
      <c r="N104" s="100">
        <v>5</v>
      </c>
      <c r="O104" s="100">
        <v>10362</v>
      </c>
      <c r="P104" s="100">
        <v>7.9018195025779399</v>
      </c>
      <c r="Q104" s="100">
        <v>16375.730737142523</v>
      </c>
      <c r="R104" s="100">
        <v>5</v>
      </c>
      <c r="S104" s="100">
        <v>10362</v>
      </c>
      <c r="T104" s="100">
        <v>7.3741025423786306</v>
      </c>
      <c r="U104" s="100">
        <v>15282.090108825474</v>
      </c>
      <c r="V104" s="100">
        <v>5.5881134483601267</v>
      </c>
      <c r="W104" s="100">
        <v>11580.806310381528</v>
      </c>
      <c r="X104" s="100">
        <v>7.3321356697088023</v>
      </c>
      <c r="Y104" s="100">
        <v>15195.117961904523</v>
      </c>
      <c r="Z104" s="100">
        <v>4.1728825208954836</v>
      </c>
      <c r="AA104" s="100">
        <v>8647.8817363038015</v>
      </c>
      <c r="AB104" s="100">
        <v>5.0615120390055175</v>
      </c>
      <c r="AC104" s="100">
        <v>10489.477549635036</v>
      </c>
      <c r="AD104" s="100">
        <v>5</v>
      </c>
      <c r="AE104" s="100">
        <v>10362</v>
      </c>
      <c r="AF104" s="100">
        <v>9.1104931565455889</v>
      </c>
      <c r="AG104" s="100">
        <v>18880.586017625079</v>
      </c>
      <c r="AH104" s="100">
        <v>3.7657362048146346</v>
      </c>
      <c r="AI104" s="100">
        <v>7804.1117108578492</v>
      </c>
      <c r="AJ104" s="100">
        <v>5.9584655653865868</v>
      </c>
      <c r="AK104" s="100">
        <v>12348.324037707163</v>
      </c>
      <c r="AL104" s="100">
        <v>6.5256941703127476</v>
      </c>
      <c r="AM104" s="100">
        <v>13523.848598556138</v>
      </c>
      <c r="AN104" s="100">
        <v>4.2586553627215613</v>
      </c>
      <c r="AO104" s="100">
        <v>8825.6373737041649</v>
      </c>
      <c r="AP104" s="100">
        <v>7.408908334940727</v>
      </c>
      <c r="AQ104" s="100">
        <v>15354.221633331163</v>
      </c>
      <c r="AR104" s="100">
        <v>30.670725313606322</v>
      </c>
      <c r="AS104" s="100">
        <v>63562.011139917748</v>
      </c>
      <c r="AT104" s="100">
        <v>23.813130081756363</v>
      </c>
      <c r="AU104" s="100">
        <v>49350.330781431891</v>
      </c>
      <c r="AV104" s="100">
        <v>23.205036755556442</v>
      </c>
      <c r="AW104" s="100">
        <v>48090.118172215174</v>
      </c>
      <c r="AX104" s="100">
        <v>23.560872347839453</v>
      </c>
      <c r="AY104" s="100">
        <v>48827.551853662488</v>
      </c>
      <c r="AZ104" s="100">
        <v>15.425993462501511</v>
      </c>
      <c r="BA104" s="100">
        <v>31968.828851688133</v>
      </c>
      <c r="BB104" s="100">
        <v>8.6291706789367808</v>
      </c>
      <c r="BC104" s="100">
        <v>17883.093315028585</v>
      </c>
      <c r="BD104" s="100">
        <v>11.376657124498852</v>
      </c>
      <c r="BE104" s="100">
        <v>23576.984224811422</v>
      </c>
      <c r="BF104" s="100">
        <v>14</v>
      </c>
      <c r="BG104" s="100">
        <v>29013.600000000002</v>
      </c>
      <c r="BH104" s="100">
        <v>9.2932014489079418</v>
      </c>
      <c r="BI104" s="100">
        <v>19259.230682716818</v>
      </c>
      <c r="BJ104" s="100">
        <v>6.8976924012451279</v>
      </c>
      <c r="BK104" s="100">
        <v>14294.777732340404</v>
      </c>
      <c r="BL104" s="100">
        <v>4.6011604833410651</v>
      </c>
      <c r="BM104" s="100">
        <v>9535.4449856760239</v>
      </c>
      <c r="BN104" s="100">
        <v>5.6789393312879533</v>
      </c>
      <c r="BO104" s="100">
        <v>11769.033870161154</v>
      </c>
      <c r="BP104" s="100">
        <v>9.1324423800295982</v>
      </c>
      <c r="BQ104" s="100">
        <v>18926.07358837334</v>
      </c>
      <c r="BR104" s="100">
        <v>4.7934188569742329</v>
      </c>
      <c r="BS104" s="100">
        <v>9933.8812391934007</v>
      </c>
      <c r="BT104" s="100">
        <v>9.3806103009917301</v>
      </c>
      <c r="BU104" s="100">
        <v>19440.376787775262</v>
      </c>
      <c r="BV104" s="100">
        <v>3.8742794551909912</v>
      </c>
      <c r="BW104" s="100">
        <v>8029.0567429378107</v>
      </c>
      <c r="BX104" s="100">
        <v>21.648765626996315</v>
      </c>
      <c r="BY104" s="100">
        <v>44864.901885387168</v>
      </c>
      <c r="BZ104" s="100">
        <v>24</v>
      </c>
      <c r="CA104" s="100">
        <v>49737.600000000006</v>
      </c>
      <c r="CB104" s="100">
        <v>31.518516817143997</v>
      </c>
      <c r="CC104" s="100">
        <v>65318.97425184922</v>
      </c>
      <c r="CD104" s="100">
        <v>20.565836779252567</v>
      </c>
      <c r="CE104" s="100">
        <v>42620.64014132302</v>
      </c>
      <c r="CF104" s="100">
        <v>3.6869583321216028</v>
      </c>
      <c r="CG104" s="100">
        <v>7640.85244748881</v>
      </c>
      <c r="CH104" s="100">
        <v>3.6320606747326858</v>
      </c>
      <c r="CI104" s="100">
        <v>7527.0825423160186</v>
      </c>
      <c r="CJ104" s="100">
        <v>4.5972217818562253</v>
      </c>
      <c r="CK104" s="100">
        <v>9527.2824207188423</v>
      </c>
      <c r="CL104" s="100">
        <v>4.742456482597551</v>
      </c>
      <c r="CM104" s="100">
        <v>9828.2668145351654</v>
      </c>
      <c r="CN104" s="100">
        <v>4.1720124730655561</v>
      </c>
      <c r="CO104" s="100">
        <v>8646.0786491810595</v>
      </c>
      <c r="CP104" s="100">
        <v>3.2206596710239559</v>
      </c>
      <c r="CQ104" s="100">
        <v>6674.4951022300465</v>
      </c>
      <c r="CR104" s="100">
        <v>6.7048514361016558</v>
      </c>
      <c r="CS104" s="100">
        <v>13895.134116177072</v>
      </c>
      <c r="CT104" s="100">
        <v>2.5814140548236355</v>
      </c>
      <c r="CU104" s="100">
        <v>5349.7224872165025</v>
      </c>
    </row>
    <row r="105" spans="2:99">
      <c r="C105" s="99" t="s">
        <v>271</v>
      </c>
      <c r="D105" s="100">
        <v>4.273447641483398</v>
      </c>
      <c r="E105" s="100">
        <v>8538.3483876838291</v>
      </c>
      <c r="F105" s="100">
        <v>4.09393400918559</v>
      </c>
      <c r="G105" s="100">
        <v>8179.6801503528086</v>
      </c>
      <c r="H105" s="100">
        <v>3.7463769686262376</v>
      </c>
      <c r="I105" s="100">
        <v>7485.2611833152223</v>
      </c>
      <c r="J105" s="100">
        <v>3.9120524234531193</v>
      </c>
      <c r="K105" s="100">
        <v>7816.2807420593326</v>
      </c>
      <c r="L105" s="100">
        <v>8.1449257519523073</v>
      </c>
      <c r="M105" s="100">
        <v>16273.561652400709</v>
      </c>
      <c r="N105" s="100">
        <v>5</v>
      </c>
      <c r="O105" s="100">
        <v>9990</v>
      </c>
      <c r="P105" s="100">
        <v>7.9018195025779399</v>
      </c>
      <c r="Q105" s="100">
        <v>15787.835366150724</v>
      </c>
      <c r="R105" s="100">
        <v>5</v>
      </c>
      <c r="S105" s="100">
        <v>9990</v>
      </c>
      <c r="T105" s="100">
        <v>8.1934472693095888</v>
      </c>
      <c r="U105" s="100">
        <v>16370.507644080559</v>
      </c>
      <c r="V105" s="100">
        <v>5.5881134483601267</v>
      </c>
      <c r="W105" s="100">
        <v>11165.050669823533</v>
      </c>
      <c r="X105" s="100">
        <v>6.9842421445135701</v>
      </c>
      <c r="Y105" s="100">
        <v>13954.515804738114</v>
      </c>
      <c r="Z105" s="100">
        <v>5.1818642727176609</v>
      </c>
      <c r="AA105" s="100">
        <v>10353.364816889887</v>
      </c>
      <c r="AB105" s="100">
        <v>4.9167603973229479</v>
      </c>
      <c r="AC105" s="100">
        <v>9823.6872738512502</v>
      </c>
      <c r="AD105" s="100">
        <v>5</v>
      </c>
      <c r="AE105" s="100">
        <v>9990</v>
      </c>
      <c r="AF105" s="100">
        <v>9.3193722332644828</v>
      </c>
      <c r="AG105" s="100">
        <v>18620.105722062435</v>
      </c>
      <c r="AH105" s="100">
        <v>3.7657362048146346</v>
      </c>
      <c r="AI105" s="100">
        <v>7523.9409372196396</v>
      </c>
      <c r="AJ105" s="100">
        <v>6.5214037204113993</v>
      </c>
      <c r="AK105" s="100">
        <v>13029.764633381976</v>
      </c>
      <c r="AL105" s="100">
        <v>6.5256941703127476</v>
      </c>
      <c r="AM105" s="100">
        <v>13038.33695228487</v>
      </c>
      <c r="AN105" s="100">
        <v>4.3597247412593179</v>
      </c>
      <c r="AO105" s="100">
        <v>8710.7300330361177</v>
      </c>
      <c r="AP105" s="100">
        <v>6.408908334940727</v>
      </c>
      <c r="AQ105" s="100">
        <v>12804.998853211573</v>
      </c>
      <c r="AR105" s="100">
        <v>30.899391557660394</v>
      </c>
      <c r="AS105" s="100">
        <v>61736.984332205466</v>
      </c>
      <c r="AT105" s="100">
        <v>24.805343835162876</v>
      </c>
      <c r="AU105" s="100">
        <v>49561.076982655424</v>
      </c>
      <c r="AV105" s="100">
        <v>20.961830381936419</v>
      </c>
      <c r="AW105" s="100">
        <v>41881.737103108964</v>
      </c>
      <c r="AX105" s="100">
        <v>28.180651239572679</v>
      </c>
      <c r="AY105" s="100">
        <v>56304.941176666216</v>
      </c>
      <c r="AZ105" s="100">
        <v>13.803793995872326</v>
      </c>
      <c r="BA105" s="100">
        <v>27579.980403752907</v>
      </c>
      <c r="BB105" s="100">
        <v>8.5001837990502622</v>
      </c>
      <c r="BC105" s="100">
        <v>16983.367230502423</v>
      </c>
      <c r="BD105" s="100">
        <v>10.525198194780028</v>
      </c>
      <c r="BE105" s="100">
        <v>21029.345993170497</v>
      </c>
      <c r="BF105" s="100">
        <v>16</v>
      </c>
      <c r="BG105" s="100">
        <v>31968</v>
      </c>
      <c r="BH105" s="100">
        <v>4.3216829639809786</v>
      </c>
      <c r="BI105" s="100">
        <v>8634.7225620339959</v>
      </c>
      <c r="BJ105" s="100">
        <v>7.2208392360169302</v>
      </c>
      <c r="BK105" s="100">
        <v>14427.236793561826</v>
      </c>
      <c r="BL105" s="100">
        <v>8.0991539405936361</v>
      </c>
      <c r="BM105" s="100">
        <v>16182.109573306085</v>
      </c>
      <c r="BN105" s="100">
        <v>6.4685296636701155</v>
      </c>
      <c r="BO105" s="100">
        <v>12924.12226801289</v>
      </c>
      <c r="BP105" s="100">
        <v>8.5540274194199846</v>
      </c>
      <c r="BQ105" s="100">
        <v>17090.946784001128</v>
      </c>
      <c r="BR105" s="100">
        <v>4.7934188569742329</v>
      </c>
      <c r="BS105" s="100">
        <v>9577.2508762345169</v>
      </c>
      <c r="BT105" s="100">
        <v>9.6344032758640239</v>
      </c>
      <c r="BU105" s="100">
        <v>19249.53774517632</v>
      </c>
      <c r="BV105" s="100">
        <v>3.8742794551909912</v>
      </c>
      <c r="BW105" s="100">
        <v>7740.8103514716004</v>
      </c>
      <c r="BX105" s="100">
        <v>22.150683595532428</v>
      </c>
      <c r="BY105" s="100">
        <v>44257.065823873789</v>
      </c>
      <c r="BZ105" s="100">
        <v>21</v>
      </c>
      <c r="CA105" s="100">
        <v>41958</v>
      </c>
      <c r="CB105" s="100">
        <v>37.385963300452211</v>
      </c>
      <c r="CC105" s="100">
        <v>74697.154674303514</v>
      </c>
      <c r="CD105" s="100">
        <v>23.396731713354324</v>
      </c>
      <c r="CE105" s="100">
        <v>46746.669963281936</v>
      </c>
      <c r="CF105" s="100">
        <v>3.7360267844160031</v>
      </c>
      <c r="CG105" s="100">
        <v>7464.581515263174</v>
      </c>
      <c r="CH105" s="100">
        <v>4.6806807266351997</v>
      </c>
      <c r="CI105" s="100">
        <v>9352.0000918171299</v>
      </c>
      <c r="CJ105" s="100">
        <v>4.5972217818562253</v>
      </c>
      <c r="CK105" s="100">
        <v>9185.2491201487373</v>
      </c>
      <c r="CL105" s="100">
        <v>5.6929593837577146</v>
      </c>
      <c r="CM105" s="100">
        <v>11374.532848747915</v>
      </c>
      <c r="CN105" s="100">
        <v>4.1720124730655561</v>
      </c>
      <c r="CO105" s="100">
        <v>8335.6809211849813</v>
      </c>
      <c r="CP105" s="100">
        <v>3.2206596710239559</v>
      </c>
      <c r="CQ105" s="100">
        <v>6434.8780227058642</v>
      </c>
      <c r="CR105" s="100">
        <v>7.0861327313030671</v>
      </c>
      <c r="CS105" s="100">
        <v>14158.093197143528</v>
      </c>
      <c r="CT105" s="100">
        <v>2.5814140548236355</v>
      </c>
      <c r="CU105" s="100">
        <v>5157.6652815376237</v>
      </c>
    </row>
    <row r="107" spans="2:99">
      <c r="B107" s="104" t="s">
        <v>276</v>
      </c>
    </row>
    <row r="108" spans="2:99">
      <c r="C108" s="99" t="s">
        <v>277</v>
      </c>
      <c r="D108" s="99" t="s">
        <v>92</v>
      </c>
      <c r="E108" s="99" t="s">
        <v>93</v>
      </c>
      <c r="F108" s="99" t="s">
        <v>94</v>
      </c>
      <c r="G108" s="99" t="s">
        <v>95</v>
      </c>
      <c r="H108" s="99" t="s">
        <v>96</v>
      </c>
      <c r="I108" s="99" t="s">
        <v>97</v>
      </c>
      <c r="J108" s="99" t="s">
        <v>98</v>
      </c>
      <c r="K108" s="99" t="s">
        <v>99</v>
      </c>
      <c r="L108" s="99" t="s">
        <v>100</v>
      </c>
      <c r="M108" s="99" t="s">
        <v>101</v>
      </c>
      <c r="N108" s="99" t="s">
        <v>102</v>
      </c>
      <c r="O108" s="99" t="s">
        <v>103</v>
      </c>
    </row>
    <row r="109" spans="2:99">
      <c r="C109" s="99" t="s">
        <v>126</v>
      </c>
      <c r="D109" s="100">
        <f>SUM(D$6:D$19)+SUM(F$6:F$19)+SUM(H$6:H$19)+SUM(J$6:J$19)</f>
        <v>295</v>
      </c>
      <c r="E109" s="100">
        <f>SUM(L$6:L$19)+SUM(N$6:N$19)+SUM(P$6:P$19)+SUM(R$6:R$19)</f>
        <v>1531</v>
      </c>
      <c r="F109" s="100">
        <f>SUM(T$6:T$19)+SUM(V$6:V$19)+SUM(X$6:X$19)+SUM(Z$6:Z$19)</f>
        <v>561</v>
      </c>
      <c r="G109" s="100">
        <f>SUM(AB$6:AB$19)+SUM(AD$6:AD$19)+SUM(AF$6:AF$19)+SUM(AH$6:AH$19)</f>
        <v>2928</v>
      </c>
      <c r="H109" s="100">
        <f>SUM(AJ$6:AJ$19)+SUM(AL$6:AL$19)+SUM(AN$6:AN$19)+SUM(AP$6:AP$19)</f>
        <v>3269</v>
      </c>
      <c r="I109" s="100">
        <f>SUM(AR$6:AR$19)+SUM(AT$6:AT$19)+SUM(AV$6:AV$19)+SUM(AX$6:AX$19)</f>
        <v>935</v>
      </c>
      <c r="J109" s="100">
        <f>SUM(AZ$6:AZ$19)+SUM(BB$6:BB$19)+SUM(BD$6:BD$19)+SUM(BF$6:BF$19)</f>
        <v>855</v>
      </c>
      <c r="K109" s="100">
        <f>SUM(BH$6:BH$19)+SUM(BJ$6:BJ$19)+SUM(BL$6:BL$19)+SUM(BN$6:BN$19)</f>
        <v>408</v>
      </c>
      <c r="L109" s="100">
        <f>SUM(BP$6:BP$19)+SUM(BR$6:BR$19)+SUM(BT$6:BT$19)+SUM(BV$6:BV$19)</f>
        <v>502</v>
      </c>
      <c r="M109" s="100">
        <f>SUM(BX$6:BX$19)+SUM(BZ$6:BZ$19)+SUM(CB$6:CB$19)+SUM(CD$6:CD$19)</f>
        <v>398</v>
      </c>
      <c r="N109" s="100">
        <f>SUM(CF$6:CF$19)+SUM(CH$6:CH$19)+SUM(CJ$6:CJ$19)+SUM(CL$6:CL$19)</f>
        <v>1347</v>
      </c>
      <c r="O109" s="100">
        <f>SUM(CN$6:CN$19)+SUM(CP$6:CP$19)+SUM(CR$6:CR$19)+SUM(CT$6:CT$19)</f>
        <v>433</v>
      </c>
    </row>
    <row r="110" spans="2:99">
      <c r="C110" s="99" t="s">
        <v>127</v>
      </c>
      <c r="D110" s="100">
        <f>SUM(D$20:D$36)+SUM(F$20:F$36)+SUM(H$20:H$36)+SUM(J$20:J$36)</f>
        <v>170</v>
      </c>
      <c r="E110" s="100">
        <f>SUM(L$20:L$36)+SUM(N$20:N$36)+SUM(P$20:P$36)+SUM(R$20:R$36)</f>
        <v>407</v>
      </c>
      <c r="F110" s="100">
        <f>SUM(T$20:T$36)+SUM(V$20:V$36)+SUM(X$20:X$36)+SUM(Z$20:Z$36)</f>
        <v>2960</v>
      </c>
      <c r="G110" s="100">
        <f>SUM(AB$20:AB$36)+SUM(AD$20:AD$36)+SUM(AF$20:AF$36)+SUM(AH$20:AH$36)</f>
        <v>234</v>
      </c>
      <c r="H110" s="100">
        <f>SUM(AJ$20:AJ$36)+SUM(AL$20:AL$36)+SUM(AN$20:AN$36)+SUM(AP$20:AP$36)</f>
        <v>3224</v>
      </c>
      <c r="I110" s="100">
        <f>SUM(AR$20:AR$36)+SUM(AT$20:AT$36)+SUM(AV$20:AV$36)+SUM(AX$20:AX$36)</f>
        <v>2354</v>
      </c>
      <c r="J110" s="100">
        <f>SUM(AZ$20:AZ$36)+SUM(BB$20:BB$36)+SUM(BD$20:BD$36)+SUM(BF$20:BF$36)</f>
        <v>529</v>
      </c>
      <c r="K110" s="100">
        <f>SUM(BH$20:BH$36)+SUM(BJ$20:BJ$36)+SUM(BL$20:BL$36)+SUM(BN$20:BN$36)</f>
        <v>845</v>
      </c>
      <c r="L110" s="100">
        <f>SUM(BP$20:BP$36)+SUM(BR$20:BR$36)+SUM(BT$20:BT$36)+SUM(BV$20:BV$36)</f>
        <v>3217</v>
      </c>
      <c r="M110" s="100">
        <f>SUM(BX$20:BX$36)+SUM(BZ$20:BZ$36)+SUM(CB$20:CB$36)+SUM(CD$20:CD$36)</f>
        <v>306</v>
      </c>
      <c r="N110" s="100">
        <f>SUM(CF$20:CF$36)+SUM(CH$20:CH$36)+SUM(CJ$20:CJ$36)+SUM(CL$20:CL$36)</f>
        <v>243</v>
      </c>
      <c r="O110" s="100">
        <f>SUM(CN$20:CN$36)+SUM(CP$20:CP$36)+SUM(CR$20:CR$36)+SUM(CT$20:CT$36)</f>
        <v>2586</v>
      </c>
    </row>
    <row r="111" spans="2:99">
      <c r="C111" s="99" t="s">
        <v>128</v>
      </c>
      <c r="D111" s="100">
        <f>SUM(D$37:D$48)+SUM(F$37:F$48)+SUM(H$37:H$48)+SUM(J$37:J$48)</f>
        <v>2956</v>
      </c>
      <c r="E111" s="100">
        <f>SUM(L$37:L$48)+SUM(N$37:N$48)+SUM(P$37:P$48)+SUM(R$37:R$48)</f>
        <v>296</v>
      </c>
      <c r="F111" s="100">
        <f>SUM(T$37:T$48)+SUM(V$37:V$48)+SUM(X$37:X$48)+SUM(Z$37:Z$48)</f>
        <v>3652</v>
      </c>
      <c r="G111" s="100">
        <f>SUM(AB$37:AB$48)+SUM(AD$37:AD$48)+SUM(AF$37:AF$48)+SUM(AH$37:AH$48)</f>
        <v>333</v>
      </c>
      <c r="H111" s="100">
        <f>SUM(AJ$37:AJ$48)+SUM(AL$37:AL$48)+SUM(AN$37:AN$48)+SUM(AP$37:AP$48)</f>
        <v>1145</v>
      </c>
      <c r="I111" s="100">
        <f>SUM(AR$37:AR$48)+SUM(AT$37:AT$48)+SUM(AV$37:AV$48)+SUM(AX$37:AX$48)</f>
        <v>1523</v>
      </c>
      <c r="J111" s="100">
        <f>SUM(AZ$37:AZ$48)+SUM(BB$37:BB$48)+SUM(BD$37:BD$48)+SUM(BF$37:BF$48)</f>
        <v>853</v>
      </c>
      <c r="K111" s="100">
        <f>SUM(BH$37:BH$48)+SUM(BJ$37:BJ$48)+SUM(BL$37:BL$48)+SUM(BN$37:BN$48)</f>
        <v>688</v>
      </c>
      <c r="L111" s="100">
        <f>SUM(BP$37:BP$48)+SUM(BR$37:BR$48)+SUM(BT$37:BT$48)+SUM(BV$37:BV$48)</f>
        <v>355</v>
      </c>
      <c r="M111" s="100">
        <f>SUM(BX$37:BX$48)+SUM(BZ$37:BZ$48)+SUM(CB$37:CB$48)+SUM(CD$37:CD$48)</f>
        <v>598</v>
      </c>
      <c r="N111" s="100">
        <f>SUM(CF$37:CF$48)+SUM(CH$37:CH$48)+SUM(CJ$37:CJ$48)+SUM(CL$37:CL$48)</f>
        <v>3067</v>
      </c>
      <c r="O111" s="100">
        <f>SUM(CN$37:CN$48)+SUM(CP$37:CP$48)+SUM(CR$37:CR$48)+SUM(CT$37:CT$48)</f>
        <v>256</v>
      </c>
    </row>
    <row r="112" spans="2:99">
      <c r="C112" s="99" t="s">
        <v>129</v>
      </c>
      <c r="D112" s="100">
        <f>SUM(D$49:D$70)+SUM(F$49:F$70)+SUM(H$49:H$70)+SUM(J$49:J$70)</f>
        <v>3890.8170398478442</v>
      </c>
      <c r="E112" s="100">
        <f>SUM(L$49:L$70)+SUM(N$49:N$70)+SUM(P$49:P$70)+SUM(R$49:R$70)</f>
        <v>3562.7680058113428</v>
      </c>
      <c r="F112" s="100">
        <f>SUM(T$49:T$70)+SUM(V$49:V$70)+SUM(X$49:X$70)+SUM(Z$49:Z$70)</f>
        <v>728.36441589780975</v>
      </c>
      <c r="G112" s="100">
        <f>SUM(AB$49:AB$70)+SUM(AD$49:AD$70)+SUM(AF$49:AF$70)+SUM(AH$49:AH$70)</f>
        <v>4188.4536466815989</v>
      </c>
      <c r="H112" s="100">
        <f>SUM(AJ$49:AJ$70)+SUM(AL$49:AL$70)+SUM(AN$49:AN$70)+SUM(AP$49:AP$70)</f>
        <v>763.22156154201855</v>
      </c>
      <c r="I112" s="100">
        <f>SUM(AR$49:AR$70)+SUM(AT$49:AT$70)+SUM(AV$49:AV$70)+SUM(AX$49:AX$70)</f>
        <v>1088.2003285328456</v>
      </c>
      <c r="J112" s="100">
        <f>SUM(AZ$49:AZ$70)+SUM(BB$49:BB$70)+SUM(BD$49:BD$70)+SUM(BF$49:BF$70)</f>
        <v>690.75722215494147</v>
      </c>
      <c r="K112" s="100">
        <f>SUM(BH$49:BH$70)+SUM(BJ$49:BJ$70)+SUM(BL$49:BL$70)+SUM(BN$49:BN$70)</f>
        <v>1193.4801165466044</v>
      </c>
      <c r="L112" s="100">
        <f>SUM(BP$49:BP$70)+SUM(BR$49:BR$70)+SUM(BT$49:BT$70)+SUM(BV$49:BV$70)</f>
        <v>990.30202828904839</v>
      </c>
      <c r="M112" s="100">
        <f>SUM(BX$49:BX$70)+SUM(BZ$49:BZ$70)+SUM(CB$49:CB$70)+SUM(CD$49:CD$70)</f>
        <v>865.45032889186768</v>
      </c>
      <c r="N112" s="100">
        <f>SUM(CF$49:CF$70)+SUM(CH$49:CH$70)+SUM(CJ$49:CJ$70)+SUM(CL$49:CL$70)</f>
        <v>920.71888585710553</v>
      </c>
      <c r="O112" s="100">
        <f>SUM(CN$49:CN$70)+SUM(CP$49:CP$70)+SUM(CR$49:CR$70)+SUM(CT$49:CT$70)</f>
        <v>547.56269189790623</v>
      </c>
    </row>
    <row r="113" spans="2:15">
      <c r="C113" s="99" t="s">
        <v>130</v>
      </c>
      <c r="D113" s="100">
        <f>SUM(D$71:D$86)+SUM(F$71:F$86)+SUM(H$71:H$86)+SUM(J$71:J$86)</f>
        <v>1231.4099568450256</v>
      </c>
      <c r="E113" s="100">
        <f>SUM(L$71:L$86)+SUM(N$71:N$86)+SUM(P$71:P$86)+SUM(R$71:R$86)</f>
        <v>250.21018842220957</v>
      </c>
      <c r="F113" s="100">
        <f>SUM(T$71:T$86)+SUM(V$71:V$86)+SUM(X$71:X$86)+SUM(Z$71:Z$86)</f>
        <v>1070.2666419607124</v>
      </c>
      <c r="G113" s="100">
        <f>SUM(AB$71:AB$86)+SUM(AD$71:AD$86)+SUM(AF$71:AF$86)+SUM(AH$71:AH$86)</f>
        <v>523.08756974779112</v>
      </c>
      <c r="H113" s="100">
        <f>SUM(AJ$71:AJ$86)+SUM(AL$71:AL$86)+SUM(AN$71:AN$86)+SUM(AP$71:AP$86)</f>
        <v>1105.5149486160617</v>
      </c>
      <c r="I113" s="100">
        <f>SUM(AR$71:AR$86)+SUM(AT$71:AT$86)+SUM(AV$71:AV$86)+SUM(AX$71:AX$86)</f>
        <v>360.80210568335946</v>
      </c>
      <c r="J113" s="100">
        <f>SUM(AZ$71:AZ$86)+SUM(BB$71:BB$86)+SUM(BD$71:BD$86)+SUM(BF$71:BF$86)</f>
        <v>920.56255928274811</v>
      </c>
      <c r="K113" s="100">
        <f>SUM(BH$71:BH$86)+SUM(BJ$71:BJ$86)+SUM(BL$71:BL$86)+SUM(BN$71:BN$86)</f>
        <v>1252.9150876805015</v>
      </c>
      <c r="L113" s="100">
        <f>SUM(BP$71:BP$86)+SUM(BR$71:BR$86)+SUM(BT$71:BT$86)+SUM(BV$71:BV$86)</f>
        <v>396.04135616161693</v>
      </c>
      <c r="M113" s="100">
        <f>SUM(BX$71:BX$86)+SUM(BZ$71:BZ$86)+SUM(CB$71:CB$86)+SUM(CD$71:CD$86)</f>
        <v>228.23609152833774</v>
      </c>
      <c r="N113" s="100">
        <f>SUM(CF$71:CF$86)+SUM(CH$71:CH$86)+SUM(CJ$71:CJ$86)+SUM(CL$71:CL$86)</f>
        <v>533.4752546121623</v>
      </c>
      <c r="O113" s="100">
        <f>SUM(CN$71:CN$86)+SUM(CP$71:CP$86)+SUM(CR$71:CR$86)+SUM(CT$71:CT$86)</f>
        <v>1164.4210499737219</v>
      </c>
    </row>
    <row r="114" spans="2:15">
      <c r="C114" s="99" t="s">
        <v>131</v>
      </c>
      <c r="D114" s="100">
        <f>SUM(D$87:D$94)+SUM(F$87:F$94)+SUM(H$87:H$94)+SUM(J$87:J$94)</f>
        <v>128.3289958205348</v>
      </c>
      <c r="E114" s="100">
        <f>SUM(L$87:L$94)+SUM(N$87:N$94)+SUM(P$87:P$94)+SUM(R$87:R$94)</f>
        <v>327.54473070670264</v>
      </c>
      <c r="F114" s="100">
        <f>SUM(T$87:T$94)+SUM(V$87:V$94)+SUM(X$87:X$94)+SUM(Z$87:Z$94)</f>
        <v>577.06727011026658</v>
      </c>
      <c r="G114" s="100">
        <f>SUM(AB$87:AB$94)+SUM(AD$87:AD$94)+SUM(AF$87:AF$94)+SUM(AH$87:AH$94)</f>
        <v>202.91518950274843</v>
      </c>
      <c r="H114" s="100">
        <f>SUM(AJ$87:AJ$94)+SUM(AL$87:AL$94)+SUM(AN$87:AN$94)+SUM(AP$87:AP$94)</f>
        <v>392.64103610767415</v>
      </c>
      <c r="I114" s="100">
        <f>SUM(AR$87:AR$94)+SUM(AT$87:AT$94)+SUM(AV$87:AV$94)+SUM(AX$87:AX$94)</f>
        <v>274.53551099057245</v>
      </c>
      <c r="J114" s="100">
        <f>SUM(AZ$87:AZ$94)+SUM(BB$87:BB$94)+SUM(BD$87:BD$94)+SUM(BF$87:BF$94)</f>
        <v>218.15533861028723</v>
      </c>
      <c r="K114" s="100">
        <f>SUM(BH$87:BH$94)+SUM(BJ$87:BJ$94)+SUM(BL$87:BL$94)+SUM(BN$87:BN$94)</f>
        <v>198.2478328173045</v>
      </c>
      <c r="L114" s="100">
        <f>SUM(BP$87:BP$94)+SUM(BR$87:BR$94)+SUM(BT$87:BT$94)+SUM(BV$87:BV$94)</f>
        <v>1046.8821345038964</v>
      </c>
      <c r="M114" s="100">
        <f>SUM(BX$87:BX$94)+SUM(BZ$87:BZ$94)+SUM(CB$87:CB$94)+SUM(CD$87:CD$94)</f>
        <v>145.15508247529149</v>
      </c>
      <c r="N114" s="100">
        <f>SUM(CF$87:CF$94)+SUM(CH$87:CH$94)+SUM(CJ$87:CJ$94)+SUM(CL$87:CL$94)</f>
        <v>367.35494306706465</v>
      </c>
      <c r="O114" s="100">
        <f>SUM(CN$87:CN$94)+SUM(CP$87:CP$94)+SUM(CR$87:CR$94)+SUM(CT$87:CT$94)</f>
        <v>679.08087573418959</v>
      </c>
    </row>
    <row r="115" spans="2:15">
      <c r="C115" s="99" t="s">
        <v>132</v>
      </c>
      <c r="D115" s="100">
        <f>SUM(D$95:D$105)+SUM(F$95:F$105)+SUM(H$95:H$105)+SUM(J$95:J$105)</f>
        <v>169.32892165245735</v>
      </c>
      <c r="E115" s="100">
        <f>SUM(L$95:L$105)+SUM(N$95:N$105)+SUM(P$95:P$105)+SUM(R$95:R$105)</f>
        <v>299.99520070874928</v>
      </c>
      <c r="F115" s="100">
        <f>SUM(T$95:T$105)+SUM(V$95:V$105)+SUM(X$95:X$105)+SUM(Z$95:Z$105)</f>
        <v>275.19374679980507</v>
      </c>
      <c r="G115" s="100">
        <f>SUM(AB$95:AB$105)+SUM(AD$95:AD$105)+SUM(AF$95:AF$105)+SUM(AH$95:AH$105)</f>
        <v>245.32027810648549</v>
      </c>
      <c r="H115" s="100">
        <f>SUM(AJ$95:AJ$105)+SUM(AL$95:AL$105)+SUM(AN$95:AN$105)+SUM(AP$95:AP$105)</f>
        <v>264.7652842063751</v>
      </c>
      <c r="I115" s="100">
        <f>SUM(AR$95:AR$105)+SUM(AT$95:AT$105)+SUM(AV$95:AV$105)+SUM(AX$95:AX$105)</f>
        <v>1137.7641325803493</v>
      </c>
      <c r="J115" s="100">
        <f>SUM(AZ$95:AZ$105)+SUM(BB$95:BB$105)+SUM(BD$95:BD$105)+SUM(BF$95:BF$105)</f>
        <v>551.38811223067819</v>
      </c>
      <c r="K115" s="100">
        <f>SUM(BH$95:BH$105)+SUM(BJ$95:BJ$105)+SUM(BL$95:BL$105)+SUM(BN$95:BN$105)</f>
        <v>306.28076471755691</v>
      </c>
      <c r="L115" s="100">
        <f>SUM(BP$95:BP$105)+SUM(BR$95:BR$105)+SUM(BT$95:BT$105)+SUM(BV$95:BV$105)</f>
        <v>299.30462428841673</v>
      </c>
      <c r="M115" s="100">
        <f>SUM(BX$95:BX$105)+SUM(BZ$95:BZ$105)+SUM(CB$95:CB$105)+SUM(CD$95:CD$105)</f>
        <v>1119.0421577805371</v>
      </c>
      <c r="N115" s="100">
        <f>SUM(CF$95:CF$105)+SUM(CH$95:CH$105)+SUM(CJ$95:CJ$105)+SUM(CL$95:CL$105)</f>
        <v>195.72477951619061</v>
      </c>
      <c r="O115" s="100">
        <f>SUM(CN$95:CN$105)+SUM(CP$95:CP$105)+SUM(CR$95:CR$105)+SUM(CT$95:CT$105)</f>
        <v>187.18238176499892</v>
      </c>
    </row>
    <row r="116" spans="2:15">
      <c r="C116" s="99" t="s">
        <v>278</v>
      </c>
      <c r="D116" s="100">
        <f t="shared" ref="D116:O116" si="0">SUM(D$109:D$115)</f>
        <v>8840.8849141658611</v>
      </c>
      <c r="E116" s="100">
        <f t="shared" si="0"/>
        <v>6674.5181256490041</v>
      </c>
      <c r="F116" s="100">
        <f t="shared" si="0"/>
        <v>9823.8920747685934</v>
      </c>
      <c r="G116" s="100">
        <f t="shared" si="0"/>
        <v>8654.776684038623</v>
      </c>
      <c r="H116" s="100">
        <f t="shared" si="0"/>
        <v>10164.142830472128</v>
      </c>
      <c r="I116" s="100">
        <f t="shared" si="0"/>
        <v>7673.3020777871261</v>
      </c>
      <c r="J116" s="100">
        <f t="shared" si="0"/>
        <v>4617.8632322786552</v>
      </c>
      <c r="K116" s="100">
        <f t="shared" si="0"/>
        <v>4891.9238017619673</v>
      </c>
      <c r="L116" s="100">
        <f t="shared" si="0"/>
        <v>6806.5301432429778</v>
      </c>
      <c r="M116" s="100">
        <f t="shared" si="0"/>
        <v>3659.8836606760342</v>
      </c>
      <c r="N116" s="100">
        <f t="shared" si="0"/>
        <v>6674.2738630525228</v>
      </c>
      <c r="O116" s="100">
        <f t="shared" si="0"/>
        <v>5853.2469993708164</v>
      </c>
    </row>
    <row r="118" spans="2:15">
      <c r="B118" s="103" t="s">
        <v>279</v>
      </c>
    </row>
    <row r="119" spans="2:15">
      <c r="C119" s="99" t="s">
        <v>277</v>
      </c>
      <c r="D119" s="99" t="s">
        <v>92</v>
      </c>
      <c r="E119" s="99" t="s">
        <v>93</v>
      </c>
      <c r="F119" s="99" t="s">
        <v>94</v>
      </c>
      <c r="G119" s="99" t="s">
        <v>95</v>
      </c>
      <c r="H119" s="99" t="s">
        <v>96</v>
      </c>
      <c r="I119" s="99" t="s">
        <v>97</v>
      </c>
      <c r="J119" s="99" t="s">
        <v>98</v>
      </c>
      <c r="K119" s="99" t="s">
        <v>99</v>
      </c>
      <c r="L119" s="99" t="s">
        <v>100</v>
      </c>
      <c r="M119" s="99" t="s">
        <v>101</v>
      </c>
      <c r="N119" s="99" t="s">
        <v>102</v>
      </c>
      <c r="O119" s="99" t="s">
        <v>103</v>
      </c>
    </row>
    <row r="120" spans="2:15">
      <c r="C120" s="99" t="s">
        <v>126</v>
      </c>
      <c r="D120" s="100">
        <f>D109*pricing!D33*2000</f>
        <v>1725978.6955323524</v>
      </c>
      <c r="E120" s="100">
        <f>E109*pricing!E33*2000</f>
        <v>4747066.2451945422</v>
      </c>
      <c r="F120" s="100">
        <f>F109*pricing!F33*2000</f>
        <v>2466883.647676812</v>
      </c>
      <c r="G120" s="100">
        <f>G109*pricing!G33*2000</f>
        <v>7223578.0952292867</v>
      </c>
      <c r="H120" s="100">
        <f>H109*pricing!H33*2000</f>
        <v>7305557.5953409076</v>
      </c>
      <c r="I120" s="100">
        <f>I109*pricing!I33*2000</f>
        <v>3858212.3296594117</v>
      </c>
      <c r="J120" s="100">
        <f>J109*pricing!J33*2000</f>
        <v>3603788.6126978071</v>
      </c>
      <c r="K120" s="100">
        <f>K109*pricing!K33*2000</f>
        <v>2233461.2961970367</v>
      </c>
      <c r="L120" s="100">
        <f>L109*pricing!L33*2000</f>
        <v>2527405.4112147624</v>
      </c>
      <c r="M120" s="100">
        <f>M109*pricing!M33*2000</f>
        <v>2193827.592875855</v>
      </c>
      <c r="N120" s="100">
        <f>N109*pricing!N33*2000</f>
        <v>4544916.562076048</v>
      </c>
      <c r="O120" s="100">
        <f>O109*pricing!O33*2000</f>
        <v>2487644.2975149085</v>
      </c>
    </row>
    <row r="121" spans="2:15">
      <c r="C121" s="99" t="s">
        <v>127</v>
      </c>
      <c r="D121" s="100">
        <f>D110*pricing!D34*2000</f>
        <v>1181692.3982786196</v>
      </c>
      <c r="E121" s="100">
        <f>E110*pricing!E34*2000</f>
        <v>2300500.5258493284</v>
      </c>
      <c r="F121" s="100">
        <f>F110*pricing!F34*2000</f>
        <v>7114547.2333518798</v>
      </c>
      <c r="G121" s="100">
        <f>G110*pricing!G34*2000</f>
        <v>1620203.5214701858</v>
      </c>
      <c r="H121" s="100">
        <f>H110*pricing!H34*2000</f>
        <v>7321246.4373275945</v>
      </c>
      <c r="I121" s="100">
        <f>I110*pricing!I34*2000</f>
        <v>6314486.0691695064</v>
      </c>
      <c r="J121" s="100">
        <f>J110*pricing!J34*2000</f>
        <v>2705760.8538348107</v>
      </c>
      <c r="K121" s="100">
        <f>K110*pricing!K34*2000</f>
        <v>3326260.1584254703</v>
      </c>
      <c r="L121" s="100">
        <f>L110*pricing!L34*2000</f>
        <v>8310235.6506991144</v>
      </c>
      <c r="M121" s="100">
        <f>M110*pricing!M34*2000</f>
        <v>1954878.0388365972</v>
      </c>
      <c r="N121" s="100">
        <f>N110*pricing!N34*2000</f>
        <v>1687568.6376988576</v>
      </c>
      <c r="O121" s="100">
        <f>O110*pricing!O34*2000</f>
        <v>6935037.7946721455</v>
      </c>
    </row>
    <row r="122" spans="2:15">
      <c r="C122" s="99" t="s">
        <v>128</v>
      </c>
      <c r="D122" s="100">
        <f>D111*pricing!D35*2000</f>
        <v>7039857.9199049221</v>
      </c>
      <c r="E122" s="100">
        <f>E111*pricing!E35*2000</f>
        <v>2023885.7820036619</v>
      </c>
      <c r="F122" s="100">
        <f>F111*pricing!F35*2000</f>
        <v>7788637.4964161394</v>
      </c>
      <c r="G122" s="100">
        <f>G111*pricing!G35*2000</f>
        <v>2050789.487794233</v>
      </c>
      <c r="H122" s="100">
        <f>H111*pricing!H35*2000</f>
        <v>4111083.3988164724</v>
      </c>
      <c r="I122" s="100">
        <f>I111*pricing!I35*2000</f>
        <v>5234704.8031429453</v>
      </c>
      <c r="J122" s="100">
        <f>J111*pricing!J35*2000</f>
        <v>3623725.6030088244</v>
      </c>
      <c r="K122" s="100">
        <f>K111*pricing!K35*2000</f>
        <v>3227472.2681238442</v>
      </c>
      <c r="L122" s="100">
        <f>L111*pricing!L35*2000</f>
        <v>2260392.6716197082</v>
      </c>
      <c r="M122" s="100">
        <f>M111*pricing!M35*2000</f>
        <v>2866762.5603366913</v>
      </c>
      <c r="N122" s="100">
        <f>N111*pricing!N35*2000</f>
        <v>7251149.0627973676</v>
      </c>
      <c r="O122" s="100">
        <f>O111*pricing!O35*2000</f>
        <v>1683192.3822545535</v>
      </c>
    </row>
    <row r="123" spans="2:15">
      <c r="C123" s="99" t="s">
        <v>129</v>
      </c>
      <c r="D123" s="100">
        <f>D112*pricing!D36*2000</f>
        <v>9138509.2414087728</v>
      </c>
      <c r="E123" s="100">
        <f>E112*pricing!E36*2000</f>
        <v>9202095.2310208939</v>
      </c>
      <c r="F123" s="100">
        <f>F112*pricing!F36*2000</f>
        <v>3416847.9039154523</v>
      </c>
      <c r="G123" s="100">
        <f>G112*pricing!G36*2000</f>
        <v>10000381.854967738</v>
      </c>
      <c r="H123" s="100">
        <f>H112*pricing!H36*2000</f>
        <v>3790913.9587173481</v>
      </c>
      <c r="I123" s="100">
        <f>I112*pricing!I36*2000</f>
        <v>4638137.0326804351</v>
      </c>
      <c r="J123" s="100">
        <f>J112*pricing!J36*2000</f>
        <v>3383534.7635655575</v>
      </c>
      <c r="K123" s="100">
        <f>K112*pricing!K36*2000</f>
        <v>4629406.4443590455</v>
      </c>
      <c r="L123" s="100">
        <f>L112*pricing!L36*2000</f>
        <v>4178500.9422790399</v>
      </c>
      <c r="M123" s="100">
        <f>M112*pricing!M36*2000</f>
        <v>3946749.5311124525</v>
      </c>
      <c r="N123" s="100">
        <f>N112*pricing!N36*2000</f>
        <v>4257792.4969619876</v>
      </c>
      <c r="O123" s="100">
        <f>O112*pricing!O36*2000</f>
        <v>2909717.2399311578</v>
      </c>
    </row>
    <row r="124" spans="2:15">
      <c r="C124" s="99" t="s">
        <v>130</v>
      </c>
      <c r="D124" s="100">
        <f>D113*pricing!D37*2000</f>
        <v>3107175.536791611</v>
      </c>
      <c r="E124" s="100">
        <f>E113*pricing!E37*2000</f>
        <v>1763058.6311048332</v>
      </c>
      <c r="F124" s="100">
        <f>F113*pricing!F37*2000</f>
        <v>2882759.2336569638</v>
      </c>
      <c r="G124" s="100">
        <f>G113*pricing!G37*2000</f>
        <v>3088966.7549607642</v>
      </c>
      <c r="H124" s="100">
        <f>H113*pricing!H37*2000</f>
        <v>3839353.698523012</v>
      </c>
      <c r="I124" s="100">
        <f>I113*pricing!I37*2000</f>
        <v>1733985.7083625819</v>
      </c>
      <c r="J124" s="100">
        <f>J113*pricing!J37*2000</f>
        <v>3257109.2235179958</v>
      </c>
      <c r="K124" s="100">
        <f>K113*pricing!K37*2000</f>
        <v>3463811.6239284417</v>
      </c>
      <c r="L124" s="100">
        <f>L113*pricing!L37*2000</f>
        <v>1905302.5838330078</v>
      </c>
      <c r="M124" s="100">
        <f>M113*pricing!M37*2000</f>
        <v>1600629.9894389706</v>
      </c>
      <c r="N124" s="100">
        <f>N113*pricing!N37*2000</f>
        <v>2662548.4800776448</v>
      </c>
      <c r="O124" s="100">
        <f>O113*pricing!O37*2000</f>
        <v>3552254.8646403886</v>
      </c>
    </row>
    <row r="125" spans="2:15">
      <c r="C125" s="99" t="s">
        <v>131</v>
      </c>
      <c r="D125" s="100">
        <f>D114*pricing!D38*2000</f>
        <v>674400.8812981376</v>
      </c>
      <c r="E125" s="100">
        <f>E114*pricing!E38*2000</f>
        <v>1408704.6599659843</v>
      </c>
      <c r="F125" s="100">
        <f>F114*pricing!F38*2000</f>
        <v>1699848.5229371202</v>
      </c>
      <c r="G125" s="100">
        <f>G114*pricing!G38*2000</f>
        <v>1093986.9666034298</v>
      </c>
      <c r="H125" s="100">
        <f>H114*pricing!H38*2000</f>
        <v>1689701.6744868166</v>
      </c>
      <c r="I125" s="100">
        <f>I114*pricing!I38*2000</f>
        <v>1003853.0567872941</v>
      </c>
      <c r="J125" s="100">
        <f>J114*pricing!J38*2000</f>
        <v>1100272.8079208487</v>
      </c>
      <c r="K125" s="100">
        <f>K114*pricing!K38*2000</f>
        <v>943858.80158884975</v>
      </c>
      <c r="L125" s="100">
        <f>L114*pricing!L38*2000</f>
        <v>2493687.7441664902</v>
      </c>
      <c r="M125" s="100">
        <f>M114*pricing!M38*2000</f>
        <v>1002821.1443377925</v>
      </c>
      <c r="N125" s="100">
        <f>N114*pricing!N38*2000</f>
        <v>1455606.8919326433</v>
      </c>
      <c r="O125" s="100">
        <f>O114*pricing!O38*2000</f>
        <v>1858727.2371566626</v>
      </c>
    </row>
    <row r="126" spans="2:15">
      <c r="C126" s="99" t="s">
        <v>132</v>
      </c>
      <c r="D126" s="100">
        <f>D115*pricing!D39*2000</f>
        <v>1043678.9634856018</v>
      </c>
      <c r="E126" s="100">
        <f>E115*pricing!E39*2000</f>
        <v>1782944.9250063298</v>
      </c>
      <c r="F126" s="100">
        <f>F115*pricing!F39*2000</f>
        <v>1373193.6129982122</v>
      </c>
      <c r="G126" s="100">
        <f>G115*pricing!G39*2000</f>
        <v>1752403.5694651883</v>
      </c>
      <c r="H126" s="100">
        <f>H115*pricing!H39*2000</f>
        <v>1882621.6532581933</v>
      </c>
      <c r="I126" s="100">
        <f>I115*pricing!I39*2000</f>
        <v>2810630.7624686444</v>
      </c>
      <c r="J126" s="100">
        <f>J115*pricing!J39*2000</f>
        <v>2294565.17878898</v>
      </c>
      <c r="K126" s="100">
        <f>K115*pricing!K39*2000</f>
        <v>1643607.4607203035</v>
      </c>
      <c r="L126" s="100">
        <f>L115*pricing!L39*2000</f>
        <v>1757147.0805994777</v>
      </c>
      <c r="M126" s="100">
        <f>M115*pricing!M39*2000</f>
        <v>3552239.7777407304</v>
      </c>
      <c r="N126" s="100">
        <f>N115*pricing!N39*2000</f>
        <v>1402578.9910225931</v>
      </c>
      <c r="O126" s="100">
        <f>O115*pricing!O39*2000</f>
        <v>1120014.0381184712</v>
      </c>
    </row>
    <row r="127" spans="2:15">
      <c r="C127" s="99" t="s">
        <v>278</v>
      </c>
      <c r="D127" s="100">
        <f>SUM(D$120:D$126)</f>
        <v>23911293.636700016</v>
      </c>
      <c r="E127" s="100">
        <f t="shared" ref="E127:O127" si="1">SUM(E$120:E$126)</f>
        <v>23228256.000145577</v>
      </c>
      <c r="F127" s="100">
        <f t="shared" si="1"/>
        <v>26742717.650952581</v>
      </c>
      <c r="G127" s="100">
        <f t="shared" si="1"/>
        <v>26830310.250490822</v>
      </c>
      <c r="H127" s="100">
        <f t="shared" si="1"/>
        <v>29940478.416470341</v>
      </c>
      <c r="I127" s="100">
        <f t="shared" si="1"/>
        <v>25594009.762270816</v>
      </c>
      <c r="J127" s="100">
        <f t="shared" si="1"/>
        <v>19968757.043334823</v>
      </c>
      <c r="K127" s="100">
        <f t="shared" si="1"/>
        <v>19467878.053342991</v>
      </c>
      <c r="L127" s="100">
        <f t="shared" si="1"/>
        <v>23432672.084411602</v>
      </c>
      <c r="M127" s="100">
        <f t="shared" si="1"/>
        <v>17117908.63467909</v>
      </c>
      <c r="N127" s="100">
        <f t="shared" si="1"/>
        <v>23262161.122567147</v>
      </c>
      <c r="O127" s="100">
        <f t="shared" si="1"/>
        <v>20546587.854288287</v>
      </c>
    </row>
    <row r="129" spans="2:15">
      <c r="B129" s="103" t="s">
        <v>280</v>
      </c>
    </row>
    <row r="130" spans="2:15">
      <c r="C130" s="105" t="s">
        <v>277</v>
      </c>
      <c r="D130" s="105" t="s">
        <v>92</v>
      </c>
      <c r="E130" s="105" t="s">
        <v>93</v>
      </c>
      <c r="F130" s="105" t="s">
        <v>94</v>
      </c>
      <c r="G130" s="105" t="s">
        <v>95</v>
      </c>
      <c r="H130" s="105" t="s">
        <v>96</v>
      </c>
      <c r="I130" s="105" t="s">
        <v>97</v>
      </c>
      <c r="J130" s="105" t="s">
        <v>98</v>
      </c>
      <c r="K130" s="105" t="s">
        <v>99</v>
      </c>
      <c r="L130" s="105" t="s">
        <v>100</v>
      </c>
      <c r="M130" s="105" t="s">
        <v>101</v>
      </c>
      <c r="N130" s="105" t="s">
        <v>102</v>
      </c>
      <c r="O130" s="105" t="s">
        <v>103</v>
      </c>
    </row>
    <row r="131" spans="2:15">
      <c r="C131" s="105" t="s">
        <v>126</v>
      </c>
      <c r="D131" s="106">
        <f>SUM(E$6:E$19)+SUM(G$6:G$19)+SUM(I$6:I$19)+SUM(K$6:K$19)</f>
        <v>148165.19999999998</v>
      </c>
      <c r="E131" s="106">
        <f>SUM(M$6:M$19)+SUM(O$6:O$19)+SUM(Q$6:Q$19)+SUM(S$6:S$19)</f>
        <v>766871.99999999988</v>
      </c>
      <c r="F131" s="106">
        <f>SUM(U$6:U$19)+SUM(W$6:W$19)+SUM(Y$6:Y$19)+SUM(AA$6:AA$19)</f>
        <v>283660.79999999999</v>
      </c>
      <c r="G131" s="106">
        <f>SUM(AC$6:AC$19)+SUM(AE$6:AE$19)+SUM(AG$6:AG$19)+SUM(AI$6:AI$19)</f>
        <v>1460961.6</v>
      </c>
      <c r="H131" s="106">
        <f>SUM(AK$6:AK$19)+SUM(AM$6:AM$19)+SUM(AO$6:AO$19)+SUM(AQ$6:AQ$19)</f>
        <v>1635076.8</v>
      </c>
      <c r="I131" s="106">
        <f>SUM(AS$6:AS$19)+SUM(AU$6:AU$19)+SUM(AW$6:AW$19)+SUM(AY$6:AY$19)</f>
        <v>470986.8</v>
      </c>
      <c r="J131" s="106">
        <f>SUM(BA$6:BA$19)+SUM(BC$6:BC$19)+SUM(BE$6:BE$19)+SUM(BG$6:BG$19)</f>
        <v>430048.8</v>
      </c>
      <c r="K131" s="106">
        <f>SUM(BI$6:BI$19)+SUM(BK$6:BK$19)+SUM(BM$6:BM$19)+SUM(BO$6:BO$19)</f>
        <v>203944.8</v>
      </c>
      <c r="L131" s="106">
        <f>SUM(BQ$6:BQ$19)+SUM(BS$6:BS$19)+SUM(BU$6:BU$19)+SUM(BW$6:BW$19)</f>
        <v>252382.8</v>
      </c>
      <c r="M131" s="106">
        <f>SUM(BY$6:BY$19)+SUM(CA$6:CA$19)+SUM(CC$6:CC$19)+SUM(CE$6:CE$19)</f>
        <v>200683.2</v>
      </c>
      <c r="N131" s="106">
        <f>SUM(CG$6:CG$19)+SUM(CI$6:CI$19)+SUM(CK$6:CK$19)+SUM(CM$6:CM$19)</f>
        <v>675238.8</v>
      </c>
      <c r="O131" s="106">
        <f>SUM(CO$6:CO$19)+SUM(CQ$6:CQ$19)+SUM(CS$6:CS$19)+SUM(CU$6:CU$19)</f>
        <v>217535.99999999997</v>
      </c>
    </row>
    <row r="132" spans="2:15">
      <c r="C132" s="105" t="s">
        <v>127</v>
      </c>
      <c r="D132" s="106">
        <f>SUM(E$20:E$36)+SUM(G$20:G$36)+SUM(I$20:I$36)+SUM(K$20:K$36)</f>
        <v>73236</v>
      </c>
      <c r="E132" s="106">
        <f>SUM(M$20:M$36)+SUM(O$20:O$36)+SUM(Q$20:Q$36)+SUM(S$20:S$36)</f>
        <v>173464.8</v>
      </c>
      <c r="F132" s="106">
        <f>SUM(U$20:U$36)+SUM(W$20:W$36)+SUM(Y$20:Y$36)+SUM(AA$20:AA$36)</f>
        <v>1254022.7999999998</v>
      </c>
      <c r="G132" s="106">
        <f>SUM(AC$20:AC$36)+SUM(AE$20:AE$36)+SUM(AG$20:AG$36)+SUM(AI$20:AI$36)</f>
        <v>100027.20000000001</v>
      </c>
      <c r="H132" s="106">
        <f>SUM(AK$20:AK$36)+SUM(AM$20:AM$36)+SUM(AO$20:AO$36)+SUM(AQ$20:AQ$36)</f>
        <v>1351170</v>
      </c>
      <c r="I132" s="106">
        <f>SUM(AS$20:AS$36)+SUM(AU$20:AU$36)+SUM(AW$20:AW$36)+SUM(AY$20:AY$36)</f>
        <v>994801.2</v>
      </c>
      <c r="J132" s="106">
        <f>SUM(BA$20:BA$36)+SUM(BC$20:BC$36)+SUM(BE$20:BE$36)+SUM(BG$20:BG$36)</f>
        <v>226522.8</v>
      </c>
      <c r="K132" s="106">
        <f>SUM(BI$20:BI$36)+SUM(BK$20:BK$36)+SUM(BM$20:BM$36)+SUM(BO$20:BO$36)</f>
        <v>357144</v>
      </c>
      <c r="L132" s="106">
        <f>SUM(BQ$20:BQ$36)+SUM(BS$20:BS$36)+SUM(BU$20:BU$36)+SUM(BW$20:BW$36)</f>
        <v>1355406</v>
      </c>
      <c r="M132" s="106">
        <f>SUM(BY$20:BY$36)+SUM(CA$20:CA$36)+SUM(CC$20:CC$36)+SUM(CE$20:CE$36)</f>
        <v>131013.6</v>
      </c>
      <c r="N132" s="106">
        <f>SUM(CG$20:CG$36)+SUM(CI$20:CI$36)+SUM(CK$20:CK$36)+SUM(CM$20:CM$36)</f>
        <v>103329.60000000001</v>
      </c>
      <c r="O132" s="106">
        <f>SUM(CO$20:CO$36)+SUM(CQ$20:CQ$36)+SUM(CS$20:CS$36)+SUM(CU$20:CU$36)</f>
        <v>1095122.3999999999</v>
      </c>
    </row>
    <row r="133" spans="2:15">
      <c r="C133" s="105" t="s">
        <v>128</v>
      </c>
      <c r="D133" s="106">
        <f>SUM(E$37:E$48)+SUM(G$37:G$48)+SUM(I$37:I$48)+SUM(K$37:K$48)</f>
        <v>3066806.3999999994</v>
      </c>
      <c r="E133" s="106">
        <f>SUM(M$37:M$48)+SUM(O$37:O$48)+SUM(Q$37:Q$48)+SUM(S$37:S$48)</f>
        <v>310876.80000000005</v>
      </c>
      <c r="F133" s="106">
        <f>SUM(U$37:U$48)+SUM(W$37:W$48)+SUM(Y$37:Y$48)+SUM(AA$37:AA$48)</f>
        <v>3802584</v>
      </c>
      <c r="G133" s="106">
        <f>SUM(AC$37:AC$48)+SUM(AE$37:AE$48)+SUM(AG$37:AG$48)+SUM(AI$37:AI$48)</f>
        <v>349339.2</v>
      </c>
      <c r="H133" s="106">
        <f>SUM(AK$37:AK$48)+SUM(AM$37:AM$48)+SUM(AO$37:AO$48)+SUM(AQ$37:AQ$48)</f>
        <v>1196145.5999999999</v>
      </c>
      <c r="I133" s="106">
        <f>SUM(AS$37:AS$48)+SUM(AU$37:AU$48)+SUM(AW$37:AW$48)+SUM(AY$37:AY$48)</f>
        <v>1602387.5999999999</v>
      </c>
      <c r="J133" s="106">
        <f>SUM(BA$37:BA$48)+SUM(BC$37:BC$48)+SUM(BE$37:BE$48)+SUM(BG$37:BG$48)</f>
        <v>895785.59999999986</v>
      </c>
      <c r="K133" s="106">
        <f>SUM(BI$37:BI$48)+SUM(BK$37:BK$48)+SUM(BM$37:BM$48)+SUM(BO$37:BO$48)</f>
        <v>720868.79999999993</v>
      </c>
      <c r="L133" s="106">
        <f>SUM(BQ$37:BQ$48)+SUM(BS$37:BS$48)+SUM(BU$37:BU$48)+SUM(BW$37:BW$48)</f>
        <v>372122.4</v>
      </c>
      <c r="M133" s="106">
        <f>SUM(BY$37:BY$48)+SUM(CA$37:CA$48)+SUM(CC$37:CC$48)+SUM(CE$37:CE$48)</f>
        <v>627522</v>
      </c>
      <c r="N133" s="106">
        <f>SUM(CG$37:CG$48)+SUM(CI$37:CI$48)+SUM(CK$37:CK$48)+SUM(CM$37:CM$48)</f>
        <v>3208120.8</v>
      </c>
      <c r="O133" s="106">
        <f>SUM(CO$37:CO$48)+SUM(CQ$37:CQ$48)+SUM(CS$37:CS$48)+SUM(CU$37:CU$48)</f>
        <v>268448.39999999997</v>
      </c>
    </row>
    <row r="134" spans="2:15">
      <c r="C134" s="105" t="s">
        <v>129</v>
      </c>
      <c r="D134" s="106">
        <f>SUM(E$49:E$70)+SUM(G$49:G$70)+SUM(I$49:I$70)+SUM(K$49:K$70)</f>
        <v>3176473.9273196645</v>
      </c>
      <c r="E134" s="106">
        <f>SUM(M$49:M$70)+SUM(O$49:O$70)+SUM(Q$49:Q$70)+SUM(S$49:S$70)</f>
        <v>2975805.121175555</v>
      </c>
      <c r="F134" s="106">
        <f>SUM(U$49:U$70)+SUM(W$49:W$70)+SUM(Y$49:Y$70)+SUM(AA$49:AA$70)</f>
        <v>608281.66912332852</v>
      </c>
      <c r="G134" s="106">
        <f>SUM(AC$49:AC$70)+SUM(AE$49:AE$70)+SUM(AG$49:AG$70)+SUM(AI$49:AI$70)</f>
        <v>3484094.1242046915</v>
      </c>
      <c r="H134" s="106">
        <f>SUM(AK$49:AK$70)+SUM(AM$49:AM$70)+SUM(AO$49:AO$70)+SUM(AQ$49:AQ$70)</f>
        <v>652487.03986944316</v>
      </c>
      <c r="I134" s="106">
        <f>SUM(AS$49:AS$70)+SUM(AU$49:AU$70)+SUM(AW$49:AW$70)+SUM(AY$49:AY$70)</f>
        <v>900234.60453872848</v>
      </c>
      <c r="J134" s="106">
        <f>SUM(BA$49:BA$70)+SUM(BC$49:BC$70)+SUM(BE$49:BE$70)+SUM(BG$49:BG$70)</f>
        <v>589317.10841458733</v>
      </c>
      <c r="K134" s="106">
        <f>SUM(BI$49:BI$70)+SUM(BK$49:BK$70)+SUM(BM$49:BM$70)+SUM(BO$49:BO$70)</f>
        <v>992068.71179200523</v>
      </c>
      <c r="L134" s="106">
        <f>SUM(BQ$49:BQ$70)+SUM(BS$49:BS$70)+SUM(BU$49:BU$70)+SUM(BW$49:BW$70)</f>
        <v>824670.84328287863</v>
      </c>
      <c r="M134" s="106">
        <f>SUM(BY$49:BY$70)+SUM(CA$49:CA$70)+SUM(CC$49:CC$70)+SUM(CE$49:CE$70)</f>
        <v>734787.07070447505</v>
      </c>
      <c r="N134" s="106">
        <f>SUM(CG$49:CG$70)+SUM(CI$49:CI$70)+SUM(CK$49:CK$70)+SUM(CM$49:CM$70)</f>
        <v>778470.86782608496</v>
      </c>
      <c r="O134" s="106">
        <f>SUM(CO$49:CO$70)+SUM(CQ$49:CQ$70)+SUM(CS$49:CS$70)+SUM(CU$49:CU$70)</f>
        <v>459881.22814797575</v>
      </c>
    </row>
    <row r="135" spans="2:15">
      <c r="C135" s="105" t="s">
        <v>130</v>
      </c>
      <c r="D135" s="106">
        <f>SUM(E$71:E$86)+SUM(G$71:G$86)+SUM(I$71:I$86)+SUM(K$71:K$86)</f>
        <v>680892.9293528928</v>
      </c>
      <c r="E135" s="106">
        <f>SUM(M$71:M$86)+SUM(O$71:O$86)+SUM(Q$71:Q$86)+SUM(S$71:S$86)</f>
        <v>139902.09312654962</v>
      </c>
      <c r="F135" s="106">
        <f>SUM(U$71:U$86)+SUM(W$71:W$86)+SUM(Y$71:Y$86)+SUM(AA$71:AA$86)</f>
        <v>591963.47930861101</v>
      </c>
      <c r="G135" s="106">
        <f>SUM(AC$71:AC$86)+SUM(AE$71:AE$86)+SUM(AG$71:AG$86)+SUM(AI$71:AI$86)</f>
        <v>291302.52136054705</v>
      </c>
      <c r="H135" s="106">
        <f>SUM(AK$71:AK$86)+SUM(AM$71:AM$86)+SUM(AO$71:AO$86)+SUM(AQ$71:AQ$86)</f>
        <v>611839.60571492044</v>
      </c>
      <c r="I135" s="106">
        <f>SUM(AS$71:AS$86)+SUM(AU$71:AU$86)+SUM(AW$71:AW$86)+SUM(AY$71:AY$86)</f>
        <v>202053.00904704703</v>
      </c>
      <c r="J135" s="106">
        <f>SUM(BA$71:BA$86)+SUM(BC$71:BC$86)+SUM(BE$71:BE$86)+SUM(BG$71:BG$86)</f>
        <v>515036.69054090756</v>
      </c>
      <c r="K135" s="106">
        <f>SUM(BI$71:BI$86)+SUM(BK$71:BK$86)+SUM(BM$71:BM$86)+SUM(BO$71:BO$86)</f>
        <v>696335.30114640493</v>
      </c>
      <c r="L135" s="106">
        <f>SUM(BQ$71:BQ$86)+SUM(BS$71:BS$86)+SUM(BU$71:BU$86)+SUM(BW$71:BW$86)</f>
        <v>220934.68562996981</v>
      </c>
      <c r="M135" s="106">
        <f>SUM(BY$71:BY$86)+SUM(CA$71:CA$86)+SUM(CC$71:CC$86)+SUM(CE$71:CE$86)</f>
        <v>126775.63069142177</v>
      </c>
      <c r="N135" s="106">
        <f>SUM(CG$71:CG$86)+SUM(CI$71:CI$86)+SUM(CK$71:CK$86)+SUM(CM$71:CM$86)</f>
        <v>299664.85165882052</v>
      </c>
      <c r="O135" s="106">
        <f>SUM(CO$71:CO$86)+SUM(CQ$71:CQ$86)+SUM(CS$71:CS$86)+SUM(CU$71:CU$86)</f>
        <v>648211.72304943833</v>
      </c>
    </row>
    <row r="136" spans="2:15">
      <c r="C136" s="105" t="s">
        <v>131</v>
      </c>
      <c r="D136" s="106">
        <f>SUM(E$87:E$94)+SUM(G$87:G$94)+SUM(I$87:I$94)+SUM(K$87:K$94)</f>
        <v>260529.82269673567</v>
      </c>
      <c r="E136" s="106">
        <f>SUM(M$87:M$94)+SUM(O$87:O$94)+SUM(Q$87:Q$94)+SUM(S$87:S$94)</f>
        <v>663819.57467667968</v>
      </c>
      <c r="F136" s="106">
        <f>SUM(U$87:U$94)+SUM(W$87:W$94)+SUM(Y$87:Y$94)+SUM(AA$87:AA$94)</f>
        <v>1166812.6308048489</v>
      </c>
      <c r="G136" s="106">
        <f>SUM(AC$87:AC$94)+SUM(AE$87:AE$94)+SUM(AG$87:AG$94)+SUM(AI$87:AI$94)</f>
        <v>411741.04239483364</v>
      </c>
      <c r="H136" s="106">
        <f>SUM(AK$87:AK$94)+SUM(AM$87:AM$94)+SUM(AO$87:AO$94)+SUM(AQ$87:AQ$94)</f>
        <v>797324.99609133461</v>
      </c>
      <c r="I136" s="106">
        <f>SUM(AS$87:AS$94)+SUM(AU$87:AU$94)+SUM(AW$87:AW$94)+SUM(AY$87:AY$94)</f>
        <v>557441.37590563286</v>
      </c>
      <c r="J136" s="106">
        <f>SUM(BA$87:BA$94)+SUM(BC$87:BC$94)+SUM(BE$87:BE$94)+SUM(BG$87:BG$94)</f>
        <v>442921.70526520099</v>
      </c>
      <c r="K136" s="106">
        <f>SUM(BI$87:BI$94)+SUM(BK$87:BK$94)+SUM(BM$87:BM$94)+SUM(BO$87:BO$94)</f>
        <v>401529.28362975694</v>
      </c>
      <c r="L136" s="106">
        <f>SUM(BQ$87:BQ$94)+SUM(BS$87:BS$94)+SUM(BU$87:BU$94)+SUM(BW$87:BW$94)</f>
        <v>2116294.0170473335</v>
      </c>
      <c r="M136" s="106">
        <f>SUM(BY$87:BY$94)+SUM(CA$87:CA$94)+SUM(CC$87:CC$94)+SUM(CE$87:CE$94)</f>
        <v>295321.79957354022</v>
      </c>
      <c r="N136" s="106">
        <f>SUM(CG$87:CG$94)+SUM(CI$87:CI$94)+SUM(CK$87:CK$94)+SUM(CM$87:CM$94)</f>
        <v>744944.12533104618</v>
      </c>
      <c r="O136" s="106">
        <f>SUM(CO$87:CO$94)+SUM(CQ$87:CQ$94)+SUM(CS$87:CS$94)+SUM(CU$87:CU$94)</f>
        <v>1371956.0856550676</v>
      </c>
    </row>
    <row r="137" spans="2:15">
      <c r="C137" s="105" t="s">
        <v>132</v>
      </c>
      <c r="D137" s="106">
        <f>SUM(E$95:E$105)+SUM(G$95:G$105)+SUM(I$95:I$105)+SUM(K$95:K$105)</f>
        <v>322063.61728436686</v>
      </c>
      <c r="E137" s="106">
        <f>SUM(M$95:M$105)+SUM(O$95:O$105)+SUM(Q$95:Q$105)+SUM(S$95:S$105)</f>
        <v>566895.83759089396</v>
      </c>
      <c r="F137" s="106">
        <f>SUM(U$95:U$105)+SUM(W$95:W$105)+SUM(Y$95:Y$105)+SUM(AA$95:AA$105)</f>
        <v>521531.43937525153</v>
      </c>
      <c r="G137" s="106">
        <f>SUM(AC$95:AC$105)+SUM(AE$95:AE$105)+SUM(AG$95:AG$105)+SUM(AI$95:AI$105)</f>
        <v>476036.07676361757</v>
      </c>
      <c r="H137" s="106">
        <f>SUM(AK$95:AK$105)+SUM(AM$95:AM$105)+SUM(AO$95:AO$105)+SUM(AQ$95:AQ$105)</f>
        <v>506303.75521584012</v>
      </c>
      <c r="I137" s="106">
        <f>SUM(AS$95:AS$105)+SUM(AU$95:AU$105)+SUM(AW$95:AW$105)+SUM(AY$95:AY$105)</f>
        <v>2083764.2528677683</v>
      </c>
      <c r="J137" s="106">
        <f>SUM(BA$95:BA$105)+SUM(BC$95:BC$105)+SUM(BE$95:BE$105)+SUM(BG$95:BG$105)</f>
        <v>1032162.706141531</v>
      </c>
      <c r="K137" s="106">
        <f>SUM(BI$95:BI$105)+SUM(BK$95:BK$105)+SUM(BM$95:BM$105)+SUM(BO$95:BO$105)</f>
        <v>576107.39146853273</v>
      </c>
      <c r="L137" s="106">
        <f>SUM(BQ$95:BQ$105)+SUM(BS$95:BS$105)+SUM(BU$95:BU$105)+SUM(BW$95:BW$105)</f>
        <v>567716.79670769582</v>
      </c>
      <c r="M137" s="106">
        <f>SUM(BY$95:BY$105)+SUM(CA$95:CA$105)+SUM(CC$95:CC$105)+SUM(CE$95:CE$105)</f>
        <v>2069236.4466062468</v>
      </c>
      <c r="N137" s="106">
        <f>SUM(CG$95:CG$105)+SUM(CI$95:CI$105)+SUM(CK$95:CK$105)+SUM(CM$95:CM$105)</f>
        <v>378214.21579527267</v>
      </c>
      <c r="O137" s="106">
        <f>SUM(CO$95:CO$105)+SUM(CQ$95:CQ$105)+SUM(CS$95:CS$105)+SUM(CU$95:CU$105)</f>
        <v>350191.76719582378</v>
      </c>
    </row>
    <row r="138" spans="2:15">
      <c r="C138" s="105" t="s">
        <v>278</v>
      </c>
      <c r="D138" s="100">
        <f t="shared" ref="D138:O138" si="2">SUM(D$131:D$137)</f>
        <v>7728167.8966536596</v>
      </c>
      <c r="E138" s="100">
        <f t="shared" si="2"/>
        <v>5597636.2265696777</v>
      </c>
      <c r="F138" s="100">
        <f t="shared" si="2"/>
        <v>8228856.8186120391</v>
      </c>
      <c r="G138" s="100">
        <f t="shared" si="2"/>
        <v>6573501.7647236902</v>
      </c>
      <c r="H138" s="100">
        <f t="shared" si="2"/>
        <v>6750347.7968915384</v>
      </c>
      <c r="I138" s="100">
        <f t="shared" si="2"/>
        <v>6811668.8423591768</v>
      </c>
      <c r="J138" s="100">
        <f t="shared" si="2"/>
        <v>4131795.4103622264</v>
      </c>
      <c r="K138" s="100">
        <f t="shared" si="2"/>
        <v>3947998.2880366999</v>
      </c>
      <c r="L138" s="100">
        <f t="shared" si="2"/>
        <v>5709527.5426678769</v>
      </c>
      <c r="M138" s="100">
        <f t="shared" si="2"/>
        <v>4185339.7475756835</v>
      </c>
      <c r="N138" s="100">
        <f t="shared" si="2"/>
        <v>6187983.260611224</v>
      </c>
      <c r="O138" s="100">
        <f t="shared" si="2"/>
        <v>4411347.6040483052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/>
  </sheetViews>
  <sheetFormatPr baseColWidth="10" defaultColWidth="8.83203125" defaultRowHeight="12" x14ac:dyDescent="0"/>
  <cols>
    <col min="1" max="2" width="8.83203125" style="100"/>
    <col min="3" max="3" width="14.5" style="100" bestFit="1" customWidth="1"/>
    <col min="4" max="4" width="16.83203125" style="100" bestFit="1" customWidth="1"/>
    <col min="5" max="5" width="22.83203125" style="100" bestFit="1" customWidth="1"/>
    <col min="6" max="16384" width="8.83203125" style="100"/>
  </cols>
  <sheetData>
    <row r="1" spans="1:5">
      <c r="A1" s="99" t="s">
        <v>167</v>
      </c>
      <c r="B1" s="99" t="s">
        <v>168</v>
      </c>
      <c r="C1" s="99" t="s">
        <v>169</v>
      </c>
      <c r="D1" s="99" t="s">
        <v>170</v>
      </c>
      <c r="E1" s="99" t="s">
        <v>171</v>
      </c>
    </row>
    <row r="2" spans="1:5">
      <c r="A2" s="99" t="s">
        <v>126</v>
      </c>
      <c r="B2" s="99" t="s">
        <v>172</v>
      </c>
      <c r="C2" s="100" t="s">
        <v>59</v>
      </c>
      <c r="D2" s="100">
        <v>482</v>
      </c>
      <c r="E2" s="100">
        <v>578.4</v>
      </c>
    </row>
    <row r="3" spans="1:5">
      <c r="B3" s="99" t="s">
        <v>173</v>
      </c>
      <c r="C3" s="100" t="s">
        <v>59</v>
      </c>
      <c r="D3" s="100">
        <v>657</v>
      </c>
      <c r="E3" s="100">
        <v>788.4</v>
      </c>
    </row>
    <row r="4" spans="1:5">
      <c r="B4" s="99" t="s">
        <v>174</v>
      </c>
      <c r="C4" s="100" t="s">
        <v>59</v>
      </c>
      <c r="D4" s="100">
        <v>258</v>
      </c>
      <c r="E4" s="100">
        <v>309.59999999999997</v>
      </c>
    </row>
    <row r="5" spans="1:5">
      <c r="B5" s="99" t="s">
        <v>175</v>
      </c>
      <c r="C5" s="100" t="s">
        <v>59</v>
      </c>
      <c r="D5" s="100">
        <v>585</v>
      </c>
      <c r="E5" s="100">
        <v>702</v>
      </c>
    </row>
    <row r="6" spans="1:5">
      <c r="B6" s="99" t="s">
        <v>176</v>
      </c>
      <c r="C6" s="100" t="s">
        <v>59</v>
      </c>
      <c r="D6" s="100">
        <v>454</v>
      </c>
      <c r="E6" s="100">
        <v>544.79999999999995</v>
      </c>
    </row>
    <row r="7" spans="1:5">
      <c r="B7" s="99" t="s">
        <v>177</v>
      </c>
      <c r="C7" s="100" t="s">
        <v>59</v>
      </c>
      <c r="D7" s="100">
        <v>444</v>
      </c>
      <c r="E7" s="100">
        <v>532.79999999999995</v>
      </c>
    </row>
    <row r="8" spans="1:5">
      <c r="B8" s="99" t="s">
        <v>178</v>
      </c>
      <c r="C8" s="100" t="s">
        <v>59</v>
      </c>
      <c r="D8" s="100">
        <v>469</v>
      </c>
      <c r="E8" s="100">
        <v>562.79999999999995</v>
      </c>
    </row>
    <row r="9" spans="1:5">
      <c r="B9" s="99" t="s">
        <v>179</v>
      </c>
      <c r="C9" s="100" t="s">
        <v>59</v>
      </c>
      <c r="D9" s="100">
        <v>71</v>
      </c>
      <c r="E9" s="100">
        <v>85.2</v>
      </c>
    </row>
    <row r="10" spans="1:5">
      <c r="B10" s="99" t="s">
        <v>180</v>
      </c>
      <c r="C10" s="100" t="s">
        <v>59</v>
      </c>
      <c r="D10" s="100">
        <v>407</v>
      </c>
      <c r="E10" s="100">
        <v>488.4</v>
      </c>
    </row>
    <row r="11" spans="1:5">
      <c r="B11" s="99" t="s">
        <v>181</v>
      </c>
      <c r="C11" s="100" t="s">
        <v>59</v>
      </c>
      <c r="D11" s="100">
        <v>636</v>
      </c>
      <c r="E11" s="100">
        <v>763.19999999999993</v>
      </c>
    </row>
    <row r="12" spans="1:5">
      <c r="B12" s="99" t="s">
        <v>182</v>
      </c>
      <c r="C12" s="100" t="s">
        <v>59</v>
      </c>
      <c r="D12" s="100">
        <v>284</v>
      </c>
      <c r="E12" s="100">
        <v>340.8</v>
      </c>
    </row>
    <row r="13" spans="1:5">
      <c r="B13" s="99" t="s">
        <v>183</v>
      </c>
      <c r="C13" s="100" t="s">
        <v>59</v>
      </c>
      <c r="D13" s="100">
        <v>352</v>
      </c>
      <c r="E13" s="100">
        <v>422.4</v>
      </c>
    </row>
    <row r="14" spans="1:5">
      <c r="B14" s="99" t="s">
        <v>184</v>
      </c>
      <c r="C14" s="100" t="s">
        <v>59</v>
      </c>
      <c r="D14" s="100">
        <v>544</v>
      </c>
      <c r="E14" s="100">
        <v>652.79999999999995</v>
      </c>
    </row>
    <row r="15" spans="1:5">
      <c r="B15" s="99" t="s">
        <v>185</v>
      </c>
      <c r="C15" s="100" t="s">
        <v>59</v>
      </c>
      <c r="D15" s="100">
        <v>275</v>
      </c>
      <c r="E15" s="100">
        <v>330</v>
      </c>
    </row>
    <row r="16" spans="1:5">
      <c r="A16" s="99" t="s">
        <v>127</v>
      </c>
      <c r="B16" s="99" t="s">
        <v>186</v>
      </c>
      <c r="C16" s="100" t="s">
        <v>59</v>
      </c>
      <c r="D16" s="100">
        <v>239</v>
      </c>
      <c r="E16" s="100">
        <v>286.8</v>
      </c>
    </row>
    <row r="17" spans="2:5">
      <c r="B17" s="99" t="s">
        <v>187</v>
      </c>
      <c r="C17" s="100" t="s">
        <v>59</v>
      </c>
      <c r="D17" s="100">
        <v>52</v>
      </c>
      <c r="E17" s="100">
        <v>62.4</v>
      </c>
    </row>
    <row r="18" spans="2:5">
      <c r="B18" s="99" t="s">
        <v>188</v>
      </c>
      <c r="C18" s="100" t="s">
        <v>59</v>
      </c>
      <c r="D18" s="100">
        <v>156</v>
      </c>
      <c r="E18" s="100">
        <v>187.2</v>
      </c>
    </row>
    <row r="19" spans="2:5">
      <c r="B19" s="99" t="s">
        <v>189</v>
      </c>
      <c r="C19" s="100" t="s">
        <v>59</v>
      </c>
      <c r="D19" s="100">
        <v>245</v>
      </c>
      <c r="E19" s="100">
        <v>294</v>
      </c>
    </row>
    <row r="20" spans="2:5">
      <c r="B20" s="99" t="s">
        <v>190</v>
      </c>
      <c r="C20" s="100" t="s">
        <v>59</v>
      </c>
      <c r="D20" s="100">
        <v>306</v>
      </c>
      <c r="E20" s="100">
        <v>367.2</v>
      </c>
    </row>
    <row r="21" spans="2:5">
      <c r="B21" s="99" t="s">
        <v>191</v>
      </c>
      <c r="C21" s="100" t="s">
        <v>59</v>
      </c>
      <c r="D21" s="100">
        <v>442</v>
      </c>
      <c r="E21" s="100">
        <v>530.4</v>
      </c>
    </row>
    <row r="22" spans="2:5">
      <c r="B22" s="99" t="s">
        <v>192</v>
      </c>
      <c r="C22" s="100" t="s">
        <v>59</v>
      </c>
      <c r="D22" s="100">
        <v>405</v>
      </c>
      <c r="E22" s="100">
        <v>486</v>
      </c>
    </row>
    <row r="23" spans="2:5">
      <c r="B23" s="99" t="s">
        <v>193</v>
      </c>
      <c r="C23" s="100" t="s">
        <v>59</v>
      </c>
      <c r="D23" s="100">
        <v>356</v>
      </c>
      <c r="E23" s="100">
        <v>427.2</v>
      </c>
    </row>
    <row r="24" spans="2:5">
      <c r="B24" s="99" t="s">
        <v>194</v>
      </c>
      <c r="C24" s="100" t="s">
        <v>59</v>
      </c>
      <c r="D24" s="100">
        <v>615</v>
      </c>
      <c r="E24" s="100">
        <v>738</v>
      </c>
    </row>
    <row r="25" spans="2:5">
      <c r="B25" s="99" t="s">
        <v>195</v>
      </c>
      <c r="C25" s="100" t="s">
        <v>59</v>
      </c>
      <c r="D25" s="100">
        <v>282</v>
      </c>
      <c r="E25" s="100">
        <v>338.4</v>
      </c>
    </row>
    <row r="26" spans="2:5">
      <c r="B26" s="99" t="s">
        <v>196</v>
      </c>
      <c r="C26" s="100" t="s">
        <v>59</v>
      </c>
      <c r="D26" s="100">
        <v>116</v>
      </c>
      <c r="E26" s="100">
        <v>139.19999999999999</v>
      </c>
    </row>
    <row r="27" spans="2:5">
      <c r="B27" s="99" t="s">
        <v>197</v>
      </c>
      <c r="C27" s="100" t="s">
        <v>59</v>
      </c>
      <c r="D27" s="100">
        <v>284</v>
      </c>
      <c r="E27" s="100">
        <v>340.8</v>
      </c>
    </row>
    <row r="28" spans="2:5">
      <c r="B28" s="99" t="s">
        <v>198</v>
      </c>
      <c r="C28" s="100" t="s">
        <v>59</v>
      </c>
      <c r="D28" s="100">
        <v>700</v>
      </c>
      <c r="E28" s="100">
        <v>840</v>
      </c>
    </row>
    <row r="29" spans="2:5">
      <c r="B29" s="99" t="s">
        <v>199</v>
      </c>
      <c r="C29" s="100" t="s">
        <v>59</v>
      </c>
      <c r="D29" s="100">
        <v>395</v>
      </c>
      <c r="E29" s="100">
        <v>474</v>
      </c>
    </row>
    <row r="30" spans="2:5">
      <c r="B30" s="99" t="s">
        <v>200</v>
      </c>
      <c r="C30" s="100" t="s">
        <v>59</v>
      </c>
      <c r="D30" s="100">
        <v>457</v>
      </c>
      <c r="E30" s="100">
        <v>548.4</v>
      </c>
    </row>
    <row r="31" spans="2:5">
      <c r="B31" s="99" t="s">
        <v>201</v>
      </c>
      <c r="C31" s="100" t="s">
        <v>59</v>
      </c>
      <c r="D31" s="100">
        <v>419</v>
      </c>
      <c r="E31" s="100">
        <v>502.7999999999999</v>
      </c>
    </row>
    <row r="32" spans="2:5">
      <c r="B32" s="99" t="s">
        <v>202</v>
      </c>
      <c r="C32" s="100" t="s">
        <v>59</v>
      </c>
      <c r="D32" s="100">
        <v>634</v>
      </c>
      <c r="E32" s="100">
        <v>760.8</v>
      </c>
    </row>
    <row r="33" spans="1:5">
      <c r="A33" s="99" t="s">
        <v>128</v>
      </c>
      <c r="B33" s="99" t="s">
        <v>203</v>
      </c>
      <c r="C33" s="100" t="s">
        <v>59</v>
      </c>
      <c r="D33" s="100">
        <v>717</v>
      </c>
      <c r="E33" s="100">
        <v>860.4</v>
      </c>
    </row>
    <row r="34" spans="1:5">
      <c r="B34" s="99" t="s">
        <v>204</v>
      </c>
      <c r="C34" s="100" t="s">
        <v>59</v>
      </c>
      <c r="D34" s="100">
        <v>1035</v>
      </c>
      <c r="E34" s="100">
        <v>1242</v>
      </c>
    </row>
    <row r="35" spans="1:5">
      <c r="B35" s="99" t="s">
        <v>205</v>
      </c>
      <c r="C35" s="100" t="s">
        <v>59</v>
      </c>
      <c r="D35" s="100">
        <v>1186</v>
      </c>
      <c r="E35" s="100">
        <v>1423.2</v>
      </c>
    </row>
    <row r="36" spans="1:5">
      <c r="B36" s="99" t="s">
        <v>206</v>
      </c>
      <c r="C36" s="100" t="s">
        <v>59</v>
      </c>
      <c r="D36" s="100">
        <v>604</v>
      </c>
      <c r="E36" s="100">
        <v>724.8</v>
      </c>
    </row>
    <row r="37" spans="1:5">
      <c r="B37" s="99" t="s">
        <v>207</v>
      </c>
      <c r="C37" s="100" t="s">
        <v>59</v>
      </c>
      <c r="D37" s="100">
        <v>550</v>
      </c>
      <c r="E37" s="100">
        <v>660</v>
      </c>
    </row>
    <row r="38" spans="1:5">
      <c r="B38" s="99" t="s">
        <v>208</v>
      </c>
      <c r="C38" s="100" t="s">
        <v>59</v>
      </c>
      <c r="D38" s="100">
        <v>705</v>
      </c>
      <c r="E38" s="100">
        <v>846</v>
      </c>
    </row>
    <row r="39" spans="1:5">
      <c r="B39" s="99" t="s">
        <v>209</v>
      </c>
      <c r="C39" s="100" t="s">
        <v>59</v>
      </c>
      <c r="D39" s="100">
        <v>852</v>
      </c>
      <c r="E39" s="100">
        <v>1022.4</v>
      </c>
    </row>
    <row r="40" spans="1:5">
      <c r="B40" s="99" t="s">
        <v>210</v>
      </c>
      <c r="C40" s="100" t="s">
        <v>59</v>
      </c>
      <c r="D40" s="100">
        <v>852</v>
      </c>
      <c r="E40" s="100">
        <v>1022.4</v>
      </c>
    </row>
    <row r="41" spans="1:5">
      <c r="B41" s="99" t="s">
        <v>211</v>
      </c>
      <c r="C41" s="100" t="s">
        <v>59</v>
      </c>
      <c r="D41" s="100">
        <v>1041</v>
      </c>
      <c r="E41" s="100">
        <v>1249.2</v>
      </c>
    </row>
    <row r="42" spans="1:5">
      <c r="B42" s="99" t="s">
        <v>212</v>
      </c>
      <c r="C42" s="100" t="s">
        <v>59</v>
      </c>
      <c r="D42" s="100">
        <v>1010</v>
      </c>
      <c r="E42" s="100">
        <v>1212</v>
      </c>
    </row>
    <row r="43" spans="1:5">
      <c r="B43" s="99" t="s">
        <v>213</v>
      </c>
      <c r="C43" s="100" t="s">
        <v>59</v>
      </c>
      <c r="D43" s="100">
        <v>1273</v>
      </c>
      <c r="E43" s="100">
        <v>1527.6</v>
      </c>
    </row>
    <row r="44" spans="1:5">
      <c r="B44" s="99" t="s">
        <v>214</v>
      </c>
      <c r="C44" s="100" t="s">
        <v>59</v>
      </c>
      <c r="D44" s="100">
        <v>723</v>
      </c>
      <c r="E44" s="100">
        <v>867.6</v>
      </c>
    </row>
    <row r="45" spans="1:5">
      <c r="A45" s="99" t="s">
        <v>129</v>
      </c>
      <c r="B45" s="99" t="s">
        <v>215</v>
      </c>
      <c r="C45" s="100" t="s">
        <v>22</v>
      </c>
      <c r="D45" s="100">
        <v>821</v>
      </c>
      <c r="E45" s="100">
        <v>985.19999999999993</v>
      </c>
    </row>
    <row r="46" spans="1:5">
      <c r="B46" s="99" t="s">
        <v>216</v>
      </c>
      <c r="C46" s="100" t="s">
        <v>59</v>
      </c>
      <c r="D46" s="100">
        <v>235</v>
      </c>
      <c r="E46" s="100">
        <v>282</v>
      </c>
    </row>
    <row r="47" spans="1:5">
      <c r="B47" s="99" t="s">
        <v>217</v>
      </c>
      <c r="C47" s="100" t="s">
        <v>59</v>
      </c>
      <c r="D47" s="100">
        <v>712</v>
      </c>
      <c r="E47" s="100">
        <v>854.4</v>
      </c>
    </row>
    <row r="48" spans="1:5">
      <c r="B48" s="99" t="s">
        <v>218</v>
      </c>
      <c r="C48" s="100" t="s">
        <v>59</v>
      </c>
      <c r="D48" s="100">
        <v>450</v>
      </c>
      <c r="E48" s="100">
        <v>540</v>
      </c>
    </row>
    <row r="49" spans="2:5">
      <c r="B49" s="99" t="s">
        <v>219</v>
      </c>
      <c r="C49" s="100" t="s">
        <v>59</v>
      </c>
      <c r="D49" s="100">
        <v>339</v>
      </c>
      <c r="E49" s="100">
        <v>406.8</v>
      </c>
    </row>
    <row r="50" spans="2:5">
      <c r="B50" s="99" t="s">
        <v>220</v>
      </c>
      <c r="C50" s="100" t="s">
        <v>59</v>
      </c>
      <c r="D50" s="100">
        <v>279</v>
      </c>
      <c r="E50" s="100">
        <v>334.8</v>
      </c>
    </row>
    <row r="51" spans="2:5">
      <c r="B51" s="99" t="s">
        <v>221</v>
      </c>
      <c r="C51" s="100" t="s">
        <v>59</v>
      </c>
      <c r="D51" s="100">
        <v>553</v>
      </c>
      <c r="E51" s="100">
        <v>663.6</v>
      </c>
    </row>
    <row r="52" spans="2:5">
      <c r="B52" s="99" t="s">
        <v>222</v>
      </c>
      <c r="C52" s="100" t="s">
        <v>22</v>
      </c>
      <c r="D52" s="100">
        <v>959</v>
      </c>
      <c r="E52" s="100">
        <v>1150.8</v>
      </c>
    </row>
    <row r="53" spans="2:5">
      <c r="B53" s="99" t="s">
        <v>223</v>
      </c>
      <c r="C53" s="100" t="s">
        <v>59</v>
      </c>
      <c r="D53" s="100">
        <v>1176</v>
      </c>
      <c r="E53" s="100">
        <v>1411.2</v>
      </c>
    </row>
    <row r="54" spans="2:5">
      <c r="B54" s="99" t="s">
        <v>224</v>
      </c>
      <c r="C54" s="100" t="s">
        <v>22</v>
      </c>
      <c r="D54" s="100">
        <v>981</v>
      </c>
      <c r="E54" s="100">
        <v>1177.2</v>
      </c>
    </row>
    <row r="55" spans="2:5">
      <c r="B55" s="99" t="s">
        <v>225</v>
      </c>
      <c r="C55" s="100" t="s">
        <v>59</v>
      </c>
      <c r="D55" s="100">
        <v>253</v>
      </c>
      <c r="E55" s="100">
        <v>303.59999999999997</v>
      </c>
    </row>
    <row r="56" spans="2:5">
      <c r="B56" s="99" t="s">
        <v>226</v>
      </c>
      <c r="C56" s="100" t="s">
        <v>59</v>
      </c>
      <c r="D56" s="100">
        <v>543</v>
      </c>
      <c r="E56" s="100">
        <v>651.6</v>
      </c>
    </row>
    <row r="57" spans="2:5">
      <c r="B57" s="99" t="s">
        <v>227</v>
      </c>
      <c r="C57" s="100" t="s">
        <v>59</v>
      </c>
      <c r="D57" s="100">
        <v>793</v>
      </c>
      <c r="E57" s="100">
        <v>951.59999999999991</v>
      </c>
    </row>
    <row r="58" spans="2:5">
      <c r="B58" s="99" t="s">
        <v>228</v>
      </c>
      <c r="C58" s="100" t="s">
        <v>59</v>
      </c>
      <c r="D58" s="100">
        <v>1421</v>
      </c>
      <c r="E58" s="100">
        <v>1705.2</v>
      </c>
    </row>
    <row r="59" spans="2:5">
      <c r="B59" s="99" t="s">
        <v>229</v>
      </c>
      <c r="C59" s="100" t="s">
        <v>59</v>
      </c>
      <c r="D59" s="100">
        <v>663</v>
      </c>
      <c r="E59" s="100">
        <v>795.6</v>
      </c>
    </row>
    <row r="60" spans="2:5">
      <c r="B60" s="99" t="s">
        <v>230</v>
      </c>
      <c r="C60" s="100" t="s">
        <v>59</v>
      </c>
      <c r="D60" s="100">
        <v>841</v>
      </c>
      <c r="E60" s="100">
        <v>1009.1999999999998</v>
      </c>
    </row>
    <row r="61" spans="2:5">
      <c r="B61" s="99" t="s">
        <v>231</v>
      </c>
      <c r="C61" s="100" t="s">
        <v>59</v>
      </c>
      <c r="D61" s="100">
        <v>855</v>
      </c>
      <c r="E61" s="100">
        <v>1026</v>
      </c>
    </row>
    <row r="62" spans="2:5">
      <c r="B62" s="99" t="s">
        <v>232</v>
      </c>
      <c r="C62" s="100" t="s">
        <v>59</v>
      </c>
      <c r="D62" s="100">
        <v>992</v>
      </c>
      <c r="E62" s="100">
        <v>1190.3999999999999</v>
      </c>
    </row>
    <row r="63" spans="2:5">
      <c r="B63" s="99" t="s">
        <v>233</v>
      </c>
      <c r="C63" s="100" t="s">
        <v>59</v>
      </c>
      <c r="D63" s="100">
        <v>936</v>
      </c>
      <c r="E63" s="100">
        <v>1123.2</v>
      </c>
    </row>
    <row r="64" spans="2:5">
      <c r="B64" s="99" t="s">
        <v>234</v>
      </c>
      <c r="C64" s="100" t="s">
        <v>59</v>
      </c>
      <c r="D64" s="100">
        <v>861</v>
      </c>
      <c r="E64" s="100">
        <v>1033.2</v>
      </c>
    </row>
    <row r="65" spans="1:5">
      <c r="B65" s="99" t="s">
        <v>235</v>
      </c>
      <c r="C65" s="100" t="s">
        <v>59</v>
      </c>
      <c r="D65" s="100">
        <v>632</v>
      </c>
      <c r="E65" s="100">
        <v>758.4</v>
      </c>
    </row>
    <row r="66" spans="1:5">
      <c r="B66" s="99" t="s">
        <v>236</v>
      </c>
      <c r="C66" s="100" t="s">
        <v>59</v>
      </c>
      <c r="D66" s="100">
        <v>446</v>
      </c>
      <c r="E66" s="100">
        <v>535.19999999999993</v>
      </c>
    </row>
    <row r="67" spans="1:5">
      <c r="A67" s="99" t="s">
        <v>130</v>
      </c>
      <c r="B67" s="99" t="s">
        <v>237</v>
      </c>
      <c r="C67" s="100" t="s">
        <v>22</v>
      </c>
      <c r="D67" s="100">
        <v>470</v>
      </c>
      <c r="E67" s="100">
        <v>564</v>
      </c>
    </row>
    <row r="68" spans="1:5">
      <c r="B68" s="99" t="s">
        <v>238</v>
      </c>
      <c r="C68" s="100" t="s">
        <v>22</v>
      </c>
      <c r="D68" s="100">
        <v>62</v>
      </c>
      <c r="E68" s="100">
        <v>74.399999999999991</v>
      </c>
    </row>
    <row r="69" spans="1:5">
      <c r="B69" s="99" t="s">
        <v>239</v>
      </c>
      <c r="C69" s="100" t="s">
        <v>22</v>
      </c>
      <c r="D69" s="100">
        <v>466</v>
      </c>
      <c r="E69" s="100">
        <v>559.19999999999993</v>
      </c>
    </row>
    <row r="70" spans="1:5">
      <c r="B70" s="99" t="s">
        <v>240</v>
      </c>
      <c r="C70" s="100" t="s">
        <v>22</v>
      </c>
      <c r="D70" s="100">
        <v>336</v>
      </c>
      <c r="E70" s="100">
        <v>403.2</v>
      </c>
    </row>
    <row r="71" spans="1:5">
      <c r="B71" s="99" t="s">
        <v>241</v>
      </c>
      <c r="C71" s="100" t="s">
        <v>22</v>
      </c>
      <c r="D71" s="100">
        <v>536</v>
      </c>
      <c r="E71" s="100">
        <v>643.19999999999993</v>
      </c>
    </row>
    <row r="72" spans="1:5">
      <c r="B72" s="99" t="s">
        <v>242</v>
      </c>
      <c r="C72" s="100" t="s">
        <v>22</v>
      </c>
      <c r="D72" s="100">
        <v>649</v>
      </c>
      <c r="E72" s="100">
        <v>778.8</v>
      </c>
    </row>
    <row r="73" spans="1:5">
      <c r="B73" s="99" t="s">
        <v>243</v>
      </c>
      <c r="C73" s="100" t="s">
        <v>22</v>
      </c>
      <c r="D73" s="100">
        <v>232</v>
      </c>
      <c r="E73" s="100">
        <v>278.39999999999998</v>
      </c>
    </row>
    <row r="74" spans="1:5">
      <c r="B74" s="99" t="s">
        <v>244</v>
      </c>
      <c r="C74" s="100" t="s">
        <v>22</v>
      </c>
      <c r="D74" s="100">
        <v>460</v>
      </c>
      <c r="E74" s="100">
        <v>552</v>
      </c>
    </row>
    <row r="75" spans="1:5">
      <c r="B75" s="99" t="s">
        <v>245</v>
      </c>
      <c r="C75" s="100" t="s">
        <v>22</v>
      </c>
      <c r="D75" s="100">
        <v>631</v>
      </c>
      <c r="E75" s="100">
        <v>757.19999999999993</v>
      </c>
    </row>
    <row r="76" spans="1:5">
      <c r="B76" s="99" t="s">
        <v>246</v>
      </c>
      <c r="C76" s="100" t="s">
        <v>22</v>
      </c>
      <c r="D76" s="100">
        <v>671</v>
      </c>
      <c r="E76" s="100">
        <v>805.19999999999993</v>
      </c>
    </row>
    <row r="77" spans="1:5">
      <c r="B77" s="99" t="s">
        <v>247</v>
      </c>
      <c r="C77" s="100" t="s">
        <v>22</v>
      </c>
      <c r="D77" s="100">
        <v>628</v>
      </c>
      <c r="E77" s="100">
        <v>753.6</v>
      </c>
    </row>
    <row r="78" spans="1:5">
      <c r="B78" s="99" t="s">
        <v>248</v>
      </c>
      <c r="C78" s="100" t="s">
        <v>22</v>
      </c>
      <c r="D78" s="100">
        <v>424</v>
      </c>
      <c r="E78" s="100">
        <v>508.7999999999999</v>
      </c>
    </row>
    <row r="79" spans="1:5">
      <c r="B79" s="99" t="s">
        <v>249</v>
      </c>
      <c r="C79" s="100" t="s">
        <v>22</v>
      </c>
      <c r="D79" s="100">
        <v>717</v>
      </c>
      <c r="E79" s="100">
        <v>860.4</v>
      </c>
    </row>
    <row r="80" spans="1:5">
      <c r="B80" s="99" t="s">
        <v>250</v>
      </c>
      <c r="C80" s="100" t="s">
        <v>22</v>
      </c>
      <c r="D80" s="100">
        <v>651</v>
      </c>
      <c r="E80" s="100">
        <v>781.19999999999993</v>
      </c>
    </row>
    <row r="81" spans="1:5">
      <c r="B81" s="99" t="s">
        <v>251</v>
      </c>
      <c r="C81" s="100" t="s">
        <v>22</v>
      </c>
      <c r="D81" s="100">
        <v>125</v>
      </c>
      <c r="E81" s="100">
        <v>150</v>
      </c>
    </row>
    <row r="82" spans="1:5">
      <c r="B82" s="99" t="s">
        <v>252</v>
      </c>
      <c r="C82" s="100" t="s">
        <v>22</v>
      </c>
      <c r="D82" s="100">
        <v>450</v>
      </c>
      <c r="E82" s="100">
        <v>540</v>
      </c>
    </row>
    <row r="83" spans="1:5">
      <c r="A83" s="99" t="s">
        <v>131</v>
      </c>
      <c r="B83" s="99" t="s">
        <v>253</v>
      </c>
      <c r="C83" s="100" t="s">
        <v>22</v>
      </c>
      <c r="D83" s="100">
        <v>1629</v>
      </c>
      <c r="E83" s="100">
        <v>1954.8</v>
      </c>
    </row>
    <row r="84" spans="1:5">
      <c r="B84" s="99" t="s">
        <v>254</v>
      </c>
      <c r="C84" s="100" t="s">
        <v>22</v>
      </c>
      <c r="D84" s="100">
        <v>1577</v>
      </c>
      <c r="E84" s="100">
        <v>1892.3999999999999</v>
      </c>
    </row>
    <row r="85" spans="1:5">
      <c r="B85" s="99" t="s">
        <v>255</v>
      </c>
      <c r="C85" s="100" t="s">
        <v>22</v>
      </c>
      <c r="D85" s="100">
        <v>1998</v>
      </c>
      <c r="E85" s="100">
        <v>2397.6</v>
      </c>
    </row>
    <row r="86" spans="1:5">
      <c r="B86" s="99" t="s">
        <v>256</v>
      </c>
      <c r="C86" s="100" t="s">
        <v>22</v>
      </c>
      <c r="D86" s="100">
        <v>1831</v>
      </c>
      <c r="E86" s="100">
        <v>2197.1999999999998</v>
      </c>
    </row>
    <row r="87" spans="1:5">
      <c r="B87" s="99" t="s">
        <v>257</v>
      </c>
      <c r="C87" s="100" t="s">
        <v>22</v>
      </c>
      <c r="D87" s="100">
        <v>1914</v>
      </c>
      <c r="E87" s="100">
        <v>2296.7999999999997</v>
      </c>
    </row>
    <row r="88" spans="1:5">
      <c r="B88" s="99" t="s">
        <v>258</v>
      </c>
      <c r="C88" s="100" t="s">
        <v>22</v>
      </c>
      <c r="D88" s="100">
        <v>1184</v>
      </c>
      <c r="E88" s="100">
        <v>1420.8</v>
      </c>
    </row>
    <row r="89" spans="1:5">
      <c r="B89" s="99" t="s">
        <v>259</v>
      </c>
      <c r="C89" s="100" t="s">
        <v>22</v>
      </c>
      <c r="D89" s="100">
        <v>1477</v>
      </c>
      <c r="E89" s="100">
        <v>1772.3999999999999</v>
      </c>
    </row>
    <row r="90" spans="1:5">
      <c r="B90" s="99" t="s">
        <v>260</v>
      </c>
      <c r="C90" s="100" t="s">
        <v>22</v>
      </c>
      <c r="D90" s="100">
        <v>1996</v>
      </c>
      <c r="E90" s="100">
        <v>2395.1999999999998</v>
      </c>
    </row>
    <row r="91" spans="1:5">
      <c r="A91" s="99" t="s">
        <v>132</v>
      </c>
      <c r="B91" s="99" t="s">
        <v>261</v>
      </c>
      <c r="C91" s="100" t="s">
        <v>22</v>
      </c>
      <c r="D91" s="100">
        <v>1444</v>
      </c>
      <c r="E91" s="100">
        <v>1732.8</v>
      </c>
    </row>
    <row r="92" spans="1:5">
      <c r="B92" s="99" t="s">
        <v>262</v>
      </c>
      <c r="C92" s="100" t="s">
        <v>22</v>
      </c>
      <c r="D92" s="100">
        <v>686</v>
      </c>
      <c r="E92" s="100">
        <v>823.19999999999993</v>
      </c>
    </row>
    <row r="93" spans="1:5">
      <c r="B93" s="99" t="s">
        <v>263</v>
      </c>
      <c r="C93" s="100" t="s">
        <v>22</v>
      </c>
      <c r="D93" s="100">
        <v>1524</v>
      </c>
      <c r="E93" s="100">
        <v>1828.8</v>
      </c>
    </row>
    <row r="94" spans="1:5">
      <c r="B94" s="99" t="s">
        <v>264</v>
      </c>
      <c r="C94" s="100" t="s">
        <v>22</v>
      </c>
      <c r="D94" s="100">
        <v>1053</v>
      </c>
      <c r="E94" s="100">
        <v>1263.5999999999999</v>
      </c>
    </row>
    <row r="95" spans="1:5">
      <c r="B95" s="99" t="s">
        <v>265</v>
      </c>
      <c r="C95" s="100" t="s">
        <v>22</v>
      </c>
      <c r="D95" s="100">
        <v>4568</v>
      </c>
      <c r="E95" s="100">
        <v>5481.5999999999995</v>
      </c>
    </row>
    <row r="96" spans="1:5">
      <c r="B96" s="99" t="s">
        <v>266</v>
      </c>
      <c r="C96" s="100" t="s">
        <v>22</v>
      </c>
      <c r="D96" s="100">
        <v>1352</v>
      </c>
      <c r="E96" s="100">
        <v>1622.3999999999999</v>
      </c>
    </row>
    <row r="97" spans="2:5">
      <c r="B97" s="99" t="s">
        <v>267</v>
      </c>
      <c r="C97" s="100" t="s">
        <v>22</v>
      </c>
      <c r="D97" s="100">
        <v>992</v>
      </c>
      <c r="E97" s="100">
        <v>1190.3999999999999</v>
      </c>
    </row>
    <row r="98" spans="2:5">
      <c r="B98" s="99" t="s">
        <v>268</v>
      </c>
      <c r="C98" s="100" t="s">
        <v>22</v>
      </c>
      <c r="D98" s="100">
        <v>1616</v>
      </c>
      <c r="E98" s="100">
        <v>1939.1999999999998</v>
      </c>
    </row>
    <row r="99" spans="2:5">
      <c r="B99" s="99" t="s">
        <v>269</v>
      </c>
      <c r="C99" s="100" t="s">
        <v>22</v>
      </c>
      <c r="D99" s="100">
        <v>1690</v>
      </c>
      <c r="E99" s="100">
        <v>2028</v>
      </c>
    </row>
    <row r="100" spans="2:5">
      <c r="B100" s="99" t="s">
        <v>270</v>
      </c>
      <c r="C100" s="100" t="s">
        <v>22</v>
      </c>
      <c r="D100" s="100">
        <v>1727</v>
      </c>
      <c r="E100" s="100">
        <v>2072.4</v>
      </c>
    </row>
    <row r="101" spans="2:5">
      <c r="B101" s="99" t="s">
        <v>271</v>
      </c>
      <c r="C101" s="100" t="s">
        <v>22</v>
      </c>
      <c r="D101" s="100">
        <v>1665</v>
      </c>
      <c r="E101" s="100">
        <v>1998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2:H107"/>
  <sheetViews>
    <sheetView showGridLines="0" workbookViewId="0"/>
  </sheetViews>
  <sheetFormatPr baseColWidth="10" defaultColWidth="8.83203125" defaultRowHeight="12" x14ac:dyDescent="0"/>
  <cols>
    <col min="1" max="1" width="4.6640625" style="9" customWidth="1"/>
    <col min="2" max="2" width="8" style="9" bestFit="1" customWidth="1"/>
    <col min="3" max="3" width="15.6640625" style="9" bestFit="1" customWidth="1"/>
    <col min="4" max="4" width="8.6640625" style="9" customWidth="1"/>
    <col min="5" max="5" width="4.5" style="9" customWidth="1"/>
    <col min="6" max="6" width="3.33203125" style="9" bestFit="1" customWidth="1"/>
    <col min="7" max="7" width="8.6640625" style="9" customWidth="1"/>
    <col min="8" max="8" width="9.5" style="9" customWidth="1"/>
    <col min="9" max="16384" width="8.83203125" style="9"/>
  </cols>
  <sheetData>
    <row r="2" spans="2:8">
      <c r="B2" s="8" t="s">
        <v>2</v>
      </c>
    </row>
    <row r="3" spans="2:8">
      <c r="B3" s="10" t="s">
        <v>155</v>
      </c>
    </row>
    <row r="4" spans="2:8">
      <c r="B4" s="11"/>
      <c r="C4" s="12"/>
      <c r="D4" s="12"/>
      <c r="E4" s="12"/>
      <c r="F4" s="12"/>
      <c r="G4" s="12"/>
      <c r="H4" s="12"/>
    </row>
    <row r="5" spans="2:8">
      <c r="B5" s="13" t="s">
        <v>3</v>
      </c>
      <c r="C5" s="13" t="s">
        <v>4</v>
      </c>
      <c r="D5" s="13" t="s">
        <v>151</v>
      </c>
      <c r="E5" s="13"/>
      <c r="F5" s="13"/>
      <c r="G5" s="13" t="s">
        <v>152</v>
      </c>
      <c r="H5" s="13"/>
    </row>
    <row r="6" spans="2:8">
      <c r="B6" s="14" t="s">
        <v>5</v>
      </c>
      <c r="C6" s="84"/>
      <c r="D6" s="15">
        <v>345</v>
      </c>
      <c r="E6" s="15" t="s">
        <v>166</v>
      </c>
      <c r="F6" s="15" t="s">
        <v>6</v>
      </c>
      <c r="G6" s="15">
        <f t="shared" ref="G6:G15" si="0">$D6+$C6</f>
        <v>345</v>
      </c>
      <c r="H6" s="16" t="str">
        <f t="shared" ref="H6:H15" si="1">IF(AND($D6=0, $G6&gt;0),"new", IF(AND($D6&gt;0, $G6=0),"sold",""))</f>
        <v/>
      </c>
    </row>
    <row r="7" spans="2:8">
      <c r="B7" s="14" t="s">
        <v>7</v>
      </c>
      <c r="C7" s="84"/>
      <c r="D7" s="15">
        <v>0</v>
      </c>
      <c r="E7" s="15" t="s">
        <v>166</v>
      </c>
      <c r="F7" s="15" t="s">
        <v>6</v>
      </c>
      <c r="G7" s="15">
        <f t="shared" si="0"/>
        <v>0</v>
      </c>
      <c r="H7" s="17" t="str">
        <f t="shared" si="1"/>
        <v/>
      </c>
    </row>
    <row r="8" spans="2:8">
      <c r="B8" s="14" t="s">
        <v>8</v>
      </c>
      <c r="C8" s="84"/>
      <c r="D8" s="15">
        <v>0</v>
      </c>
      <c r="E8" s="15" t="s">
        <v>166</v>
      </c>
      <c r="F8" s="15" t="s">
        <v>6</v>
      </c>
      <c r="G8" s="15">
        <f t="shared" si="0"/>
        <v>0</v>
      </c>
      <c r="H8" s="17" t="str">
        <f t="shared" si="1"/>
        <v/>
      </c>
    </row>
    <row r="9" spans="2:8">
      <c r="B9" s="14" t="s">
        <v>9</v>
      </c>
      <c r="C9" s="84"/>
      <c r="D9" s="15">
        <v>0</v>
      </c>
      <c r="E9" s="15" t="s">
        <v>166</v>
      </c>
      <c r="F9" s="15" t="s">
        <v>6</v>
      </c>
      <c r="G9" s="15">
        <f t="shared" si="0"/>
        <v>0</v>
      </c>
      <c r="H9" s="17" t="str">
        <f t="shared" si="1"/>
        <v/>
      </c>
    </row>
    <row r="10" spans="2:8">
      <c r="B10" s="14" t="s">
        <v>10</v>
      </c>
      <c r="C10" s="84"/>
      <c r="D10" s="15">
        <v>500</v>
      </c>
      <c r="E10" s="15" t="s">
        <v>166</v>
      </c>
      <c r="F10" s="15" t="s">
        <v>6</v>
      </c>
      <c r="G10" s="15">
        <f t="shared" si="0"/>
        <v>500</v>
      </c>
      <c r="H10" s="17" t="str">
        <f t="shared" si="1"/>
        <v/>
      </c>
    </row>
    <row r="11" spans="2:8">
      <c r="B11" s="14" t="s">
        <v>11</v>
      </c>
      <c r="C11" s="84"/>
      <c r="D11" s="15">
        <v>0</v>
      </c>
      <c r="E11" s="15" t="s">
        <v>166</v>
      </c>
      <c r="F11" s="15" t="s">
        <v>6</v>
      </c>
      <c r="G11" s="15">
        <f t="shared" si="0"/>
        <v>0</v>
      </c>
      <c r="H11" s="17" t="str">
        <f t="shared" si="1"/>
        <v/>
      </c>
    </row>
    <row r="12" spans="2:8">
      <c r="B12" s="14" t="s">
        <v>12</v>
      </c>
      <c r="C12" s="84"/>
      <c r="D12" s="15">
        <v>3589</v>
      </c>
      <c r="E12" s="15" t="s">
        <v>166</v>
      </c>
      <c r="F12" s="15" t="s">
        <v>6</v>
      </c>
      <c r="G12" s="15">
        <f t="shared" si="0"/>
        <v>3589</v>
      </c>
      <c r="H12" s="17" t="str">
        <f t="shared" si="1"/>
        <v/>
      </c>
    </row>
    <row r="13" spans="2:8">
      <c r="B13" s="14" t="s">
        <v>13</v>
      </c>
      <c r="C13" s="84"/>
      <c r="D13" s="15">
        <v>0</v>
      </c>
      <c r="E13" s="15" t="s">
        <v>166</v>
      </c>
      <c r="F13" s="15" t="s">
        <v>6</v>
      </c>
      <c r="G13" s="15">
        <f t="shared" si="0"/>
        <v>0</v>
      </c>
      <c r="H13" s="17" t="str">
        <f t="shared" si="1"/>
        <v/>
      </c>
    </row>
    <row r="14" spans="2:8">
      <c r="B14" s="14" t="s">
        <v>14</v>
      </c>
      <c r="C14" s="84"/>
      <c r="D14" s="15">
        <v>0</v>
      </c>
      <c r="E14" s="15" t="s">
        <v>166</v>
      </c>
      <c r="F14" s="15" t="s">
        <v>6</v>
      </c>
      <c r="G14" s="15">
        <f t="shared" si="0"/>
        <v>0</v>
      </c>
      <c r="H14" s="17" t="str">
        <f t="shared" si="1"/>
        <v/>
      </c>
    </row>
    <row r="15" spans="2:8">
      <c r="B15" s="18" t="s">
        <v>15</v>
      </c>
      <c r="C15" s="84"/>
      <c r="D15" s="15">
        <v>0</v>
      </c>
      <c r="E15" s="15" t="s">
        <v>166</v>
      </c>
      <c r="F15" s="19" t="s">
        <v>6</v>
      </c>
      <c r="G15" s="15">
        <f t="shared" si="0"/>
        <v>0</v>
      </c>
      <c r="H15" s="20" t="str">
        <f t="shared" si="1"/>
        <v/>
      </c>
    </row>
    <row r="16" spans="2:8">
      <c r="B16" s="21"/>
      <c r="C16" s="21"/>
      <c r="D16" s="21">
        <f>COUNTIF($D$6:$D$15,"&gt;0")</f>
        <v>3</v>
      </c>
      <c r="E16" s="21" t="s">
        <v>16</v>
      </c>
      <c r="F16" s="12"/>
      <c r="G16" s="21">
        <f>COUNTIF(G6:G15,"&gt;0")</f>
        <v>3</v>
      </c>
      <c r="H16" s="82" t="s">
        <v>16</v>
      </c>
    </row>
    <row r="18" spans="2:8">
      <c r="B18" s="10" t="s">
        <v>148</v>
      </c>
    </row>
    <row r="19" spans="2:8">
      <c r="B19" s="11"/>
      <c r="C19" s="12"/>
      <c r="D19" s="12"/>
      <c r="E19" s="12"/>
      <c r="F19" s="12"/>
      <c r="G19" s="12"/>
      <c r="H19" s="12"/>
    </row>
    <row r="20" spans="2:8">
      <c r="B20" s="13" t="s">
        <v>3</v>
      </c>
      <c r="C20" s="13" t="s">
        <v>17</v>
      </c>
      <c r="D20" s="13" t="s">
        <v>151</v>
      </c>
      <c r="E20" s="13"/>
      <c r="F20" s="13"/>
      <c r="G20" s="13" t="s">
        <v>152</v>
      </c>
      <c r="H20" s="13"/>
    </row>
    <row r="21" spans="2:8">
      <c r="B21" s="14" t="s">
        <v>5</v>
      </c>
      <c r="C21" s="85"/>
      <c r="D21" s="15">
        <v>11</v>
      </c>
      <c r="E21" s="15"/>
      <c r="F21" s="15" t="s">
        <v>6</v>
      </c>
      <c r="G21" s="15">
        <f t="shared" ref="G21:G30" si="2">$D21+$C21</f>
        <v>11</v>
      </c>
      <c r="H21" s="17"/>
    </row>
    <row r="22" spans="2:8">
      <c r="B22" s="14" t="s">
        <v>7</v>
      </c>
      <c r="C22" s="85"/>
      <c r="D22" s="15">
        <v>0</v>
      </c>
      <c r="E22" s="15"/>
      <c r="F22" s="15" t="s">
        <v>6</v>
      </c>
      <c r="G22" s="15">
        <f t="shared" si="2"/>
        <v>0</v>
      </c>
      <c r="H22" s="17"/>
    </row>
    <row r="23" spans="2:8">
      <c r="B23" s="14" t="s">
        <v>8</v>
      </c>
      <c r="C23" s="85"/>
      <c r="D23" s="15">
        <v>0</v>
      </c>
      <c r="E23" s="15"/>
      <c r="F23" s="15" t="s">
        <v>6</v>
      </c>
      <c r="G23" s="15">
        <f t="shared" si="2"/>
        <v>0</v>
      </c>
      <c r="H23" s="17"/>
    </row>
    <row r="24" spans="2:8">
      <c r="B24" s="14" t="s">
        <v>9</v>
      </c>
      <c r="C24" s="85"/>
      <c r="D24" s="15">
        <v>0</v>
      </c>
      <c r="E24" s="15"/>
      <c r="F24" s="15" t="s">
        <v>6</v>
      </c>
      <c r="G24" s="15">
        <f t="shared" si="2"/>
        <v>0</v>
      </c>
      <c r="H24" s="17"/>
    </row>
    <row r="25" spans="2:8">
      <c r="B25" s="14" t="s">
        <v>10</v>
      </c>
      <c r="C25" s="85"/>
      <c r="D25" s="15">
        <v>22</v>
      </c>
      <c r="E25" s="15"/>
      <c r="F25" s="15" t="s">
        <v>6</v>
      </c>
      <c r="G25" s="15">
        <f t="shared" si="2"/>
        <v>22</v>
      </c>
      <c r="H25" s="17"/>
    </row>
    <row r="26" spans="2:8">
      <c r="B26" s="14" t="s">
        <v>11</v>
      </c>
      <c r="C26" s="85"/>
      <c r="D26" s="15">
        <v>0</v>
      </c>
      <c r="E26" s="15"/>
      <c r="F26" s="15" t="s">
        <v>6</v>
      </c>
      <c r="G26" s="15">
        <f t="shared" si="2"/>
        <v>0</v>
      </c>
      <c r="H26" s="17"/>
    </row>
    <row r="27" spans="2:8">
      <c r="B27" s="14" t="s">
        <v>12</v>
      </c>
      <c r="C27" s="85"/>
      <c r="D27" s="15">
        <v>53</v>
      </c>
      <c r="E27" s="15"/>
      <c r="F27" s="15" t="s">
        <v>6</v>
      </c>
      <c r="G27" s="15">
        <f t="shared" si="2"/>
        <v>53</v>
      </c>
      <c r="H27" s="17"/>
    </row>
    <row r="28" spans="2:8">
      <c r="B28" s="14" t="s">
        <v>13</v>
      </c>
      <c r="C28" s="85"/>
      <c r="D28" s="15">
        <v>0</v>
      </c>
      <c r="E28" s="15"/>
      <c r="F28" s="15" t="s">
        <v>6</v>
      </c>
      <c r="G28" s="15">
        <f t="shared" si="2"/>
        <v>0</v>
      </c>
      <c r="H28" s="17"/>
    </row>
    <row r="29" spans="2:8">
      <c r="B29" s="14" t="s">
        <v>14</v>
      </c>
      <c r="C29" s="85"/>
      <c r="D29" s="15">
        <v>0</v>
      </c>
      <c r="E29" s="15"/>
      <c r="F29" s="15" t="s">
        <v>6</v>
      </c>
      <c r="G29" s="15">
        <f t="shared" si="2"/>
        <v>0</v>
      </c>
      <c r="H29" s="17"/>
    </row>
    <row r="30" spans="2:8">
      <c r="B30" s="18" t="s">
        <v>15</v>
      </c>
      <c r="C30" s="85"/>
      <c r="D30" s="15">
        <v>0</v>
      </c>
      <c r="E30" s="15"/>
      <c r="F30" s="19" t="s">
        <v>6</v>
      </c>
      <c r="G30" s="15">
        <f t="shared" si="2"/>
        <v>0</v>
      </c>
      <c r="H30" s="20"/>
    </row>
    <row r="31" spans="2:8">
      <c r="B31" s="21"/>
      <c r="C31" s="21"/>
      <c r="D31" s="21">
        <f>SUM($D$21:$D$30)</f>
        <v>86</v>
      </c>
      <c r="E31" s="21" t="s">
        <v>18</v>
      </c>
      <c r="F31" s="21"/>
      <c r="G31" s="21"/>
      <c r="H31" s="22"/>
    </row>
    <row r="33" spans="2:8">
      <c r="B33" s="10" t="s">
        <v>156</v>
      </c>
    </row>
    <row r="34" spans="2:8">
      <c r="B34" s="11"/>
      <c r="C34" s="12"/>
      <c r="D34" s="12"/>
      <c r="E34" s="12"/>
      <c r="F34" s="12"/>
      <c r="G34" s="12"/>
      <c r="H34" s="12"/>
    </row>
    <row r="35" spans="2:8">
      <c r="B35" s="13" t="s">
        <v>3</v>
      </c>
      <c r="C35" s="13" t="s">
        <v>4</v>
      </c>
      <c r="D35" s="23" t="s">
        <v>151</v>
      </c>
      <c r="E35" s="23"/>
      <c r="F35" s="23"/>
      <c r="G35" s="24" t="s">
        <v>152</v>
      </c>
      <c r="H35" s="13"/>
    </row>
    <row r="36" spans="2:8">
      <c r="B36" s="25" t="s">
        <v>19</v>
      </c>
      <c r="C36" s="84"/>
      <c r="D36" s="25">
        <v>0</v>
      </c>
      <c r="E36" s="26" t="s">
        <v>166</v>
      </c>
      <c r="F36" s="26" t="s">
        <v>6</v>
      </c>
      <c r="G36" s="15">
        <f t="shared" ref="G36:G67" si="3">$D36+$C36</f>
        <v>0</v>
      </c>
      <c r="H36" s="17" t="str">
        <f t="shared" ref="H36:H67" si="4">IF(AND($D36=0, $G36&gt;0),"new", IF(AND($D36&gt;0, $G36=0),"sold",""))</f>
        <v/>
      </c>
    </row>
    <row r="37" spans="2:8">
      <c r="B37" s="14" t="s">
        <v>20</v>
      </c>
      <c r="C37" s="84"/>
      <c r="D37" s="14">
        <v>0</v>
      </c>
      <c r="E37" s="15" t="s">
        <v>166</v>
      </c>
      <c r="F37" s="15" t="s">
        <v>6</v>
      </c>
      <c r="G37" s="15">
        <f t="shared" si="3"/>
        <v>0</v>
      </c>
      <c r="H37" s="17" t="str">
        <f t="shared" si="4"/>
        <v/>
      </c>
    </row>
    <row r="38" spans="2:8">
      <c r="B38" s="14" t="s">
        <v>21</v>
      </c>
      <c r="C38" s="84"/>
      <c r="D38" s="14">
        <v>0</v>
      </c>
      <c r="E38" s="15" t="s">
        <v>166</v>
      </c>
      <c r="F38" s="15" t="s">
        <v>6</v>
      </c>
      <c r="G38" s="15">
        <f t="shared" si="3"/>
        <v>0</v>
      </c>
      <c r="H38" s="17" t="str">
        <f t="shared" si="4"/>
        <v/>
      </c>
    </row>
    <row r="39" spans="2:8">
      <c r="B39" s="14" t="s">
        <v>22</v>
      </c>
      <c r="C39" s="84"/>
      <c r="D39" s="14">
        <v>40000</v>
      </c>
      <c r="E39" s="15" t="s">
        <v>166</v>
      </c>
      <c r="F39" s="15" t="s">
        <v>6</v>
      </c>
      <c r="G39" s="15">
        <f t="shared" si="3"/>
        <v>40000</v>
      </c>
      <c r="H39" s="17" t="str">
        <f t="shared" si="4"/>
        <v/>
      </c>
    </row>
    <row r="40" spans="2:8">
      <c r="B40" s="14" t="s">
        <v>23</v>
      </c>
      <c r="C40" s="84"/>
      <c r="D40" s="14">
        <v>0</v>
      </c>
      <c r="E40" s="15" t="s">
        <v>166</v>
      </c>
      <c r="F40" s="15" t="s">
        <v>6</v>
      </c>
      <c r="G40" s="15">
        <f t="shared" si="3"/>
        <v>0</v>
      </c>
      <c r="H40" s="17" t="str">
        <f t="shared" si="4"/>
        <v/>
      </c>
    </row>
    <row r="41" spans="2:8">
      <c r="B41" s="14" t="s">
        <v>24</v>
      </c>
      <c r="C41" s="84"/>
      <c r="D41" s="14">
        <v>0</v>
      </c>
      <c r="E41" s="15" t="s">
        <v>166</v>
      </c>
      <c r="F41" s="15" t="s">
        <v>6</v>
      </c>
      <c r="G41" s="15">
        <f t="shared" si="3"/>
        <v>0</v>
      </c>
      <c r="H41" s="17" t="str">
        <f t="shared" si="4"/>
        <v/>
      </c>
    </row>
    <row r="42" spans="2:8">
      <c r="B42" s="14" t="s">
        <v>25</v>
      </c>
      <c r="C42" s="84"/>
      <c r="D42" s="14">
        <v>0</v>
      </c>
      <c r="E42" s="15" t="s">
        <v>166</v>
      </c>
      <c r="F42" s="15" t="s">
        <v>6</v>
      </c>
      <c r="G42" s="15">
        <f t="shared" si="3"/>
        <v>0</v>
      </c>
      <c r="H42" s="17" t="str">
        <f t="shared" si="4"/>
        <v/>
      </c>
    </row>
    <row r="43" spans="2:8">
      <c r="B43" s="14" t="s">
        <v>26</v>
      </c>
      <c r="C43" s="84"/>
      <c r="D43" s="14">
        <v>0</v>
      </c>
      <c r="E43" s="15" t="s">
        <v>166</v>
      </c>
      <c r="F43" s="15" t="s">
        <v>6</v>
      </c>
      <c r="G43" s="15">
        <f t="shared" si="3"/>
        <v>0</v>
      </c>
      <c r="H43" s="17" t="str">
        <f t="shared" si="4"/>
        <v/>
      </c>
    </row>
    <row r="44" spans="2:8">
      <c r="B44" s="14" t="s">
        <v>27</v>
      </c>
      <c r="C44" s="84"/>
      <c r="D44" s="14">
        <v>0</v>
      </c>
      <c r="E44" s="15" t="s">
        <v>166</v>
      </c>
      <c r="F44" s="15" t="s">
        <v>6</v>
      </c>
      <c r="G44" s="15">
        <f t="shared" si="3"/>
        <v>0</v>
      </c>
      <c r="H44" s="17" t="str">
        <f t="shared" si="4"/>
        <v/>
      </c>
    </row>
    <row r="45" spans="2:8">
      <c r="B45" s="14" t="s">
        <v>28</v>
      </c>
      <c r="C45" s="84"/>
      <c r="D45" s="14">
        <v>0</v>
      </c>
      <c r="E45" s="15" t="s">
        <v>166</v>
      </c>
      <c r="F45" s="15" t="s">
        <v>6</v>
      </c>
      <c r="G45" s="15">
        <f t="shared" si="3"/>
        <v>0</v>
      </c>
      <c r="H45" s="17" t="str">
        <f t="shared" si="4"/>
        <v/>
      </c>
    </row>
    <row r="46" spans="2:8">
      <c r="B46" s="14" t="s">
        <v>29</v>
      </c>
      <c r="C46" s="84"/>
      <c r="D46" s="14">
        <v>0</v>
      </c>
      <c r="E46" s="15" t="s">
        <v>166</v>
      </c>
      <c r="F46" s="15" t="s">
        <v>6</v>
      </c>
      <c r="G46" s="15">
        <f t="shared" si="3"/>
        <v>0</v>
      </c>
      <c r="H46" s="17" t="str">
        <f t="shared" si="4"/>
        <v/>
      </c>
    </row>
    <row r="47" spans="2:8">
      <c r="B47" s="14" t="s">
        <v>30</v>
      </c>
      <c r="C47" s="84"/>
      <c r="D47" s="14">
        <v>0</v>
      </c>
      <c r="E47" s="15" t="s">
        <v>166</v>
      </c>
      <c r="F47" s="15" t="s">
        <v>6</v>
      </c>
      <c r="G47" s="15">
        <f t="shared" si="3"/>
        <v>0</v>
      </c>
      <c r="H47" s="17" t="str">
        <f t="shared" si="4"/>
        <v/>
      </c>
    </row>
    <row r="48" spans="2:8">
      <c r="B48" s="14" t="s">
        <v>31</v>
      </c>
      <c r="C48" s="84"/>
      <c r="D48" s="14">
        <v>0</v>
      </c>
      <c r="E48" s="15" t="s">
        <v>166</v>
      </c>
      <c r="F48" s="15" t="s">
        <v>6</v>
      </c>
      <c r="G48" s="15">
        <f t="shared" si="3"/>
        <v>0</v>
      </c>
      <c r="H48" s="17" t="str">
        <f t="shared" si="4"/>
        <v/>
      </c>
    </row>
    <row r="49" spans="2:8">
      <c r="B49" s="14" t="s">
        <v>32</v>
      </c>
      <c r="C49" s="84"/>
      <c r="D49" s="14">
        <v>0</v>
      </c>
      <c r="E49" s="15" t="s">
        <v>166</v>
      </c>
      <c r="F49" s="15" t="s">
        <v>6</v>
      </c>
      <c r="G49" s="15">
        <f t="shared" si="3"/>
        <v>0</v>
      </c>
      <c r="H49" s="17" t="str">
        <f t="shared" si="4"/>
        <v/>
      </c>
    </row>
    <row r="50" spans="2:8">
      <c r="B50" s="14" t="s">
        <v>33</v>
      </c>
      <c r="C50" s="84"/>
      <c r="D50" s="14">
        <v>0</v>
      </c>
      <c r="E50" s="15" t="s">
        <v>166</v>
      </c>
      <c r="F50" s="15" t="s">
        <v>6</v>
      </c>
      <c r="G50" s="15">
        <f t="shared" si="3"/>
        <v>0</v>
      </c>
      <c r="H50" s="17" t="str">
        <f t="shared" si="4"/>
        <v/>
      </c>
    </row>
    <row r="51" spans="2:8">
      <c r="B51" s="14" t="s">
        <v>34</v>
      </c>
      <c r="C51" s="84"/>
      <c r="D51" s="14">
        <v>0</v>
      </c>
      <c r="E51" s="15" t="s">
        <v>166</v>
      </c>
      <c r="F51" s="15" t="s">
        <v>6</v>
      </c>
      <c r="G51" s="15">
        <f t="shared" si="3"/>
        <v>0</v>
      </c>
      <c r="H51" s="17" t="str">
        <f t="shared" si="4"/>
        <v/>
      </c>
    </row>
    <row r="52" spans="2:8">
      <c r="B52" s="14" t="s">
        <v>35</v>
      </c>
      <c r="C52" s="84"/>
      <c r="D52" s="14">
        <v>0</v>
      </c>
      <c r="E52" s="15" t="s">
        <v>166</v>
      </c>
      <c r="F52" s="15" t="s">
        <v>6</v>
      </c>
      <c r="G52" s="15">
        <f t="shared" si="3"/>
        <v>0</v>
      </c>
      <c r="H52" s="17" t="str">
        <f t="shared" si="4"/>
        <v/>
      </c>
    </row>
    <row r="53" spans="2:8">
      <c r="B53" s="14" t="s">
        <v>36</v>
      </c>
      <c r="C53" s="84"/>
      <c r="D53" s="14">
        <v>0</v>
      </c>
      <c r="E53" s="15" t="s">
        <v>166</v>
      </c>
      <c r="F53" s="15" t="s">
        <v>6</v>
      </c>
      <c r="G53" s="15">
        <f t="shared" si="3"/>
        <v>0</v>
      </c>
      <c r="H53" s="17" t="str">
        <f t="shared" si="4"/>
        <v/>
      </c>
    </row>
    <row r="54" spans="2:8">
      <c r="B54" s="14" t="s">
        <v>37</v>
      </c>
      <c r="C54" s="84"/>
      <c r="D54" s="14">
        <v>0</v>
      </c>
      <c r="E54" s="15" t="s">
        <v>166</v>
      </c>
      <c r="F54" s="15" t="s">
        <v>6</v>
      </c>
      <c r="G54" s="15">
        <f t="shared" si="3"/>
        <v>0</v>
      </c>
      <c r="H54" s="17" t="str">
        <f t="shared" si="4"/>
        <v/>
      </c>
    </row>
    <row r="55" spans="2:8">
      <c r="B55" s="14" t="s">
        <v>38</v>
      </c>
      <c r="C55" s="84"/>
      <c r="D55" s="14">
        <v>0</v>
      </c>
      <c r="E55" s="15" t="s">
        <v>166</v>
      </c>
      <c r="F55" s="15" t="s">
        <v>6</v>
      </c>
      <c r="G55" s="15">
        <f t="shared" si="3"/>
        <v>0</v>
      </c>
      <c r="H55" s="17" t="str">
        <f t="shared" si="4"/>
        <v/>
      </c>
    </row>
    <row r="56" spans="2:8">
      <c r="B56" s="14" t="s">
        <v>39</v>
      </c>
      <c r="C56" s="84"/>
      <c r="D56" s="14">
        <v>0</v>
      </c>
      <c r="E56" s="15" t="s">
        <v>166</v>
      </c>
      <c r="F56" s="15" t="s">
        <v>6</v>
      </c>
      <c r="G56" s="15">
        <f t="shared" si="3"/>
        <v>0</v>
      </c>
      <c r="H56" s="17" t="str">
        <f t="shared" si="4"/>
        <v/>
      </c>
    </row>
    <row r="57" spans="2:8">
      <c r="B57" s="14" t="s">
        <v>40</v>
      </c>
      <c r="C57" s="84"/>
      <c r="D57" s="14">
        <v>0</v>
      </c>
      <c r="E57" s="15" t="s">
        <v>166</v>
      </c>
      <c r="F57" s="15" t="s">
        <v>6</v>
      </c>
      <c r="G57" s="15">
        <f t="shared" si="3"/>
        <v>0</v>
      </c>
      <c r="H57" s="17" t="str">
        <f t="shared" si="4"/>
        <v/>
      </c>
    </row>
    <row r="58" spans="2:8">
      <c r="B58" s="14" t="s">
        <v>41</v>
      </c>
      <c r="C58" s="84"/>
      <c r="D58" s="14">
        <v>0</v>
      </c>
      <c r="E58" s="15" t="s">
        <v>166</v>
      </c>
      <c r="F58" s="15" t="s">
        <v>6</v>
      </c>
      <c r="G58" s="15">
        <f t="shared" si="3"/>
        <v>0</v>
      </c>
      <c r="H58" s="17" t="str">
        <f t="shared" si="4"/>
        <v/>
      </c>
    </row>
    <row r="59" spans="2:8">
      <c r="B59" s="14" t="s">
        <v>42</v>
      </c>
      <c r="C59" s="84"/>
      <c r="D59" s="14">
        <v>0</v>
      </c>
      <c r="E59" s="15" t="s">
        <v>166</v>
      </c>
      <c r="F59" s="15" t="s">
        <v>6</v>
      </c>
      <c r="G59" s="15">
        <f t="shared" si="3"/>
        <v>0</v>
      </c>
      <c r="H59" s="17" t="str">
        <f t="shared" si="4"/>
        <v/>
      </c>
    </row>
    <row r="60" spans="2:8">
      <c r="B60" s="14" t="s">
        <v>43</v>
      </c>
      <c r="C60" s="84"/>
      <c r="D60" s="15">
        <v>0</v>
      </c>
      <c r="E60" s="15" t="s">
        <v>166</v>
      </c>
      <c r="F60" s="15" t="s">
        <v>6</v>
      </c>
      <c r="G60" s="15">
        <f t="shared" si="3"/>
        <v>0</v>
      </c>
      <c r="H60" s="17" t="str">
        <f t="shared" si="4"/>
        <v/>
      </c>
    </row>
    <row r="61" spans="2:8">
      <c r="B61" s="14" t="s">
        <v>44</v>
      </c>
      <c r="C61" s="85"/>
      <c r="D61" s="15">
        <v>0</v>
      </c>
      <c r="E61" s="15" t="s">
        <v>166</v>
      </c>
      <c r="F61" s="15" t="s">
        <v>6</v>
      </c>
      <c r="G61" s="15">
        <f t="shared" si="3"/>
        <v>0</v>
      </c>
      <c r="H61" s="17" t="str">
        <f t="shared" si="4"/>
        <v/>
      </c>
    </row>
    <row r="62" spans="2:8">
      <c r="B62" s="14" t="s">
        <v>45</v>
      </c>
      <c r="C62" s="85"/>
      <c r="D62" s="15">
        <v>0</v>
      </c>
      <c r="E62" s="15" t="s">
        <v>166</v>
      </c>
      <c r="F62" s="15" t="s">
        <v>6</v>
      </c>
      <c r="G62" s="15">
        <f t="shared" si="3"/>
        <v>0</v>
      </c>
      <c r="H62" s="17" t="str">
        <f t="shared" si="4"/>
        <v/>
      </c>
    </row>
    <row r="63" spans="2:8">
      <c r="B63" s="14" t="s">
        <v>46</v>
      </c>
      <c r="C63" s="85"/>
      <c r="D63" s="15">
        <v>0</v>
      </c>
      <c r="E63" s="15" t="s">
        <v>166</v>
      </c>
      <c r="F63" s="15" t="s">
        <v>6</v>
      </c>
      <c r="G63" s="15">
        <f t="shared" si="3"/>
        <v>0</v>
      </c>
      <c r="H63" s="17" t="str">
        <f t="shared" si="4"/>
        <v/>
      </c>
    </row>
    <row r="64" spans="2:8">
      <c r="B64" s="14" t="s">
        <v>47</v>
      </c>
      <c r="C64" s="85"/>
      <c r="D64" s="15">
        <v>0</v>
      </c>
      <c r="E64" s="15" t="s">
        <v>166</v>
      </c>
      <c r="F64" s="15" t="s">
        <v>6</v>
      </c>
      <c r="G64" s="15">
        <f t="shared" si="3"/>
        <v>0</v>
      </c>
      <c r="H64" s="17" t="str">
        <f t="shared" si="4"/>
        <v/>
      </c>
    </row>
    <row r="65" spans="2:8">
      <c r="B65" s="14" t="s">
        <v>48</v>
      </c>
      <c r="C65" s="85"/>
      <c r="D65" s="15">
        <v>0</v>
      </c>
      <c r="E65" s="15" t="s">
        <v>166</v>
      </c>
      <c r="F65" s="15" t="s">
        <v>6</v>
      </c>
      <c r="G65" s="15">
        <f t="shared" si="3"/>
        <v>0</v>
      </c>
      <c r="H65" s="17" t="str">
        <f t="shared" si="4"/>
        <v/>
      </c>
    </row>
    <row r="66" spans="2:8">
      <c r="B66" s="14" t="s">
        <v>49</v>
      </c>
      <c r="C66" s="85"/>
      <c r="D66" s="15">
        <v>0</v>
      </c>
      <c r="E66" s="15" t="s">
        <v>166</v>
      </c>
      <c r="F66" s="15" t="s">
        <v>6</v>
      </c>
      <c r="G66" s="15">
        <f t="shared" si="3"/>
        <v>0</v>
      </c>
      <c r="H66" s="17" t="str">
        <f t="shared" si="4"/>
        <v/>
      </c>
    </row>
    <row r="67" spans="2:8">
      <c r="B67" s="14" t="s">
        <v>50</v>
      </c>
      <c r="C67" s="85"/>
      <c r="D67" s="15">
        <v>0</v>
      </c>
      <c r="E67" s="15" t="s">
        <v>166</v>
      </c>
      <c r="F67" s="15" t="s">
        <v>6</v>
      </c>
      <c r="G67" s="15">
        <f t="shared" si="3"/>
        <v>0</v>
      </c>
      <c r="H67" s="17" t="str">
        <f t="shared" si="4"/>
        <v/>
      </c>
    </row>
    <row r="68" spans="2:8">
      <c r="B68" s="14" t="s">
        <v>51</v>
      </c>
      <c r="C68" s="85"/>
      <c r="D68" s="15">
        <v>0</v>
      </c>
      <c r="E68" s="15" t="s">
        <v>166</v>
      </c>
      <c r="F68" s="15" t="s">
        <v>6</v>
      </c>
      <c r="G68" s="15">
        <f t="shared" ref="G68:G99" si="5">$D68+$C68</f>
        <v>0</v>
      </c>
      <c r="H68" s="17" t="str">
        <f t="shared" ref="H68:H99" si="6">IF(AND($D68=0, $G68&gt;0),"new", IF(AND($D68&gt;0, $G68=0),"sold",""))</f>
        <v/>
      </c>
    </row>
    <row r="69" spans="2:8">
      <c r="B69" s="14" t="s">
        <v>52</v>
      </c>
      <c r="C69" s="85"/>
      <c r="D69" s="15">
        <v>0</v>
      </c>
      <c r="E69" s="15" t="s">
        <v>166</v>
      </c>
      <c r="F69" s="15" t="s">
        <v>6</v>
      </c>
      <c r="G69" s="15">
        <f t="shared" si="5"/>
        <v>0</v>
      </c>
      <c r="H69" s="17" t="str">
        <f t="shared" si="6"/>
        <v/>
      </c>
    </row>
    <row r="70" spans="2:8">
      <c r="B70" s="14" t="s">
        <v>53</v>
      </c>
      <c r="C70" s="85"/>
      <c r="D70" s="15">
        <v>0</v>
      </c>
      <c r="E70" s="15" t="s">
        <v>166</v>
      </c>
      <c r="F70" s="15" t="s">
        <v>6</v>
      </c>
      <c r="G70" s="15">
        <f t="shared" si="5"/>
        <v>0</v>
      </c>
      <c r="H70" s="17" t="str">
        <f t="shared" si="6"/>
        <v/>
      </c>
    </row>
    <row r="71" spans="2:8">
      <c r="B71" s="14" t="s">
        <v>54</v>
      </c>
      <c r="C71" s="85"/>
      <c r="D71" s="15">
        <v>0</v>
      </c>
      <c r="E71" s="15" t="s">
        <v>166</v>
      </c>
      <c r="F71" s="15" t="s">
        <v>6</v>
      </c>
      <c r="G71" s="15">
        <f t="shared" si="5"/>
        <v>0</v>
      </c>
      <c r="H71" s="17" t="str">
        <f t="shared" si="6"/>
        <v/>
      </c>
    </row>
    <row r="72" spans="2:8">
      <c r="B72" s="14" t="s">
        <v>55</v>
      </c>
      <c r="C72" s="85"/>
      <c r="D72" s="15">
        <v>0</v>
      </c>
      <c r="E72" s="15" t="s">
        <v>166</v>
      </c>
      <c r="F72" s="15" t="s">
        <v>6</v>
      </c>
      <c r="G72" s="15">
        <f t="shared" si="5"/>
        <v>0</v>
      </c>
      <c r="H72" s="17" t="str">
        <f t="shared" si="6"/>
        <v/>
      </c>
    </row>
    <row r="73" spans="2:8">
      <c r="B73" s="14" t="s">
        <v>56</v>
      </c>
      <c r="C73" s="85"/>
      <c r="D73" s="15">
        <v>0</v>
      </c>
      <c r="E73" s="15" t="s">
        <v>166</v>
      </c>
      <c r="F73" s="15" t="s">
        <v>6</v>
      </c>
      <c r="G73" s="15">
        <f t="shared" si="5"/>
        <v>0</v>
      </c>
      <c r="H73" s="17" t="str">
        <f t="shared" si="6"/>
        <v/>
      </c>
    </row>
    <row r="74" spans="2:8">
      <c r="B74" s="14" t="s">
        <v>57</v>
      </c>
      <c r="C74" s="85"/>
      <c r="D74" s="15">
        <v>0</v>
      </c>
      <c r="E74" s="15" t="s">
        <v>166</v>
      </c>
      <c r="F74" s="15" t="s">
        <v>6</v>
      </c>
      <c r="G74" s="15">
        <f t="shared" si="5"/>
        <v>0</v>
      </c>
      <c r="H74" s="17" t="str">
        <f t="shared" si="6"/>
        <v/>
      </c>
    </row>
    <row r="75" spans="2:8">
      <c r="B75" s="14" t="s">
        <v>58</v>
      </c>
      <c r="C75" s="85"/>
      <c r="D75" s="15">
        <v>0</v>
      </c>
      <c r="E75" s="15" t="s">
        <v>166</v>
      </c>
      <c r="F75" s="15" t="s">
        <v>6</v>
      </c>
      <c r="G75" s="15">
        <f t="shared" si="5"/>
        <v>0</v>
      </c>
      <c r="H75" s="17" t="str">
        <f t="shared" si="6"/>
        <v/>
      </c>
    </row>
    <row r="76" spans="2:8">
      <c r="B76" s="14" t="s">
        <v>59</v>
      </c>
      <c r="C76" s="85"/>
      <c r="D76" s="15">
        <v>43000</v>
      </c>
      <c r="E76" s="15" t="s">
        <v>166</v>
      </c>
      <c r="F76" s="15" t="s">
        <v>6</v>
      </c>
      <c r="G76" s="15">
        <f t="shared" si="5"/>
        <v>43000</v>
      </c>
      <c r="H76" s="17" t="str">
        <f t="shared" si="6"/>
        <v/>
      </c>
    </row>
    <row r="77" spans="2:8">
      <c r="B77" s="14" t="s">
        <v>60</v>
      </c>
      <c r="C77" s="85"/>
      <c r="D77" s="15">
        <v>0</v>
      </c>
      <c r="E77" s="15" t="s">
        <v>166</v>
      </c>
      <c r="F77" s="15" t="s">
        <v>6</v>
      </c>
      <c r="G77" s="15">
        <f t="shared" si="5"/>
        <v>0</v>
      </c>
      <c r="H77" s="17" t="str">
        <f t="shared" si="6"/>
        <v/>
      </c>
    </row>
    <row r="78" spans="2:8">
      <c r="B78" s="14" t="s">
        <v>61</v>
      </c>
      <c r="C78" s="85"/>
      <c r="D78" s="15">
        <v>0</v>
      </c>
      <c r="E78" s="15" t="s">
        <v>166</v>
      </c>
      <c r="F78" s="15" t="s">
        <v>6</v>
      </c>
      <c r="G78" s="15">
        <f t="shared" si="5"/>
        <v>0</v>
      </c>
      <c r="H78" s="17" t="str">
        <f t="shared" si="6"/>
        <v/>
      </c>
    </row>
    <row r="79" spans="2:8">
      <c r="B79" s="14" t="s">
        <v>62</v>
      </c>
      <c r="C79" s="85"/>
      <c r="D79" s="15">
        <v>0</v>
      </c>
      <c r="E79" s="15" t="s">
        <v>166</v>
      </c>
      <c r="F79" s="15" t="s">
        <v>6</v>
      </c>
      <c r="G79" s="15">
        <f t="shared" si="5"/>
        <v>0</v>
      </c>
      <c r="H79" s="17" t="str">
        <f t="shared" si="6"/>
        <v/>
      </c>
    </row>
    <row r="80" spans="2:8">
      <c r="B80" s="14" t="s">
        <v>63</v>
      </c>
      <c r="C80" s="85"/>
      <c r="D80" s="15">
        <v>0</v>
      </c>
      <c r="E80" s="15" t="s">
        <v>166</v>
      </c>
      <c r="F80" s="15" t="s">
        <v>6</v>
      </c>
      <c r="G80" s="15">
        <f t="shared" si="5"/>
        <v>0</v>
      </c>
      <c r="H80" s="17" t="str">
        <f t="shared" si="6"/>
        <v/>
      </c>
    </row>
    <row r="81" spans="2:8">
      <c r="B81" s="14" t="s">
        <v>64</v>
      </c>
      <c r="C81" s="85"/>
      <c r="D81" s="15">
        <v>0</v>
      </c>
      <c r="E81" s="15" t="s">
        <v>166</v>
      </c>
      <c r="F81" s="15" t="s">
        <v>6</v>
      </c>
      <c r="G81" s="15">
        <f t="shared" si="5"/>
        <v>0</v>
      </c>
      <c r="H81" s="17" t="str">
        <f t="shared" si="6"/>
        <v/>
      </c>
    </row>
    <row r="82" spans="2:8">
      <c r="B82" s="14" t="s">
        <v>65</v>
      </c>
      <c r="C82" s="85"/>
      <c r="D82" s="15">
        <v>0</v>
      </c>
      <c r="E82" s="15" t="s">
        <v>166</v>
      </c>
      <c r="F82" s="15" t="s">
        <v>6</v>
      </c>
      <c r="G82" s="15">
        <f t="shared" si="5"/>
        <v>0</v>
      </c>
      <c r="H82" s="17" t="str">
        <f t="shared" si="6"/>
        <v/>
      </c>
    </row>
    <row r="83" spans="2:8">
      <c r="B83" s="27" t="s">
        <v>66</v>
      </c>
      <c r="C83" s="85"/>
      <c r="D83" s="14">
        <v>0</v>
      </c>
      <c r="E83" s="15" t="s">
        <v>166</v>
      </c>
      <c r="F83" s="15" t="s">
        <v>6</v>
      </c>
      <c r="G83" s="15">
        <f t="shared" si="5"/>
        <v>0</v>
      </c>
      <c r="H83" s="17" t="str">
        <f t="shared" si="6"/>
        <v/>
      </c>
    </row>
    <row r="84" spans="2:8">
      <c r="B84" s="14" t="s">
        <v>67</v>
      </c>
      <c r="C84" s="85"/>
      <c r="D84" s="15">
        <v>0</v>
      </c>
      <c r="E84" s="15" t="s">
        <v>166</v>
      </c>
      <c r="F84" s="15" t="s">
        <v>6</v>
      </c>
      <c r="G84" s="15">
        <f t="shared" si="5"/>
        <v>0</v>
      </c>
      <c r="H84" s="17" t="str">
        <f t="shared" si="6"/>
        <v/>
      </c>
    </row>
    <row r="85" spans="2:8">
      <c r="B85" s="14" t="s">
        <v>68</v>
      </c>
      <c r="C85" s="85"/>
      <c r="D85" s="15">
        <v>0</v>
      </c>
      <c r="E85" s="15" t="s">
        <v>166</v>
      </c>
      <c r="F85" s="15" t="s">
        <v>6</v>
      </c>
      <c r="G85" s="15">
        <f t="shared" si="5"/>
        <v>0</v>
      </c>
      <c r="H85" s="17" t="str">
        <f t="shared" si="6"/>
        <v/>
      </c>
    </row>
    <row r="86" spans="2:8">
      <c r="B86" s="14" t="s">
        <v>69</v>
      </c>
      <c r="C86" s="85"/>
      <c r="D86" s="15">
        <v>0</v>
      </c>
      <c r="E86" s="15" t="s">
        <v>166</v>
      </c>
      <c r="F86" s="15" t="s">
        <v>6</v>
      </c>
      <c r="G86" s="15">
        <f t="shared" si="5"/>
        <v>0</v>
      </c>
      <c r="H86" s="17" t="str">
        <f t="shared" si="6"/>
        <v/>
      </c>
    </row>
    <row r="87" spans="2:8">
      <c r="B87" s="14" t="s">
        <v>70</v>
      </c>
      <c r="C87" s="85"/>
      <c r="D87" s="15">
        <v>0</v>
      </c>
      <c r="E87" s="15" t="s">
        <v>166</v>
      </c>
      <c r="F87" s="15" t="s">
        <v>6</v>
      </c>
      <c r="G87" s="15">
        <f t="shared" si="5"/>
        <v>0</v>
      </c>
      <c r="H87" s="17" t="str">
        <f t="shared" si="6"/>
        <v/>
      </c>
    </row>
    <row r="88" spans="2:8">
      <c r="B88" s="14" t="s">
        <v>71</v>
      </c>
      <c r="C88" s="85"/>
      <c r="D88" s="15">
        <v>0</v>
      </c>
      <c r="E88" s="15" t="s">
        <v>166</v>
      </c>
      <c r="F88" s="15" t="s">
        <v>6</v>
      </c>
      <c r="G88" s="15">
        <f t="shared" si="5"/>
        <v>0</v>
      </c>
      <c r="H88" s="17" t="str">
        <f t="shared" si="6"/>
        <v/>
      </c>
    </row>
    <row r="89" spans="2:8">
      <c r="B89" s="14" t="s">
        <v>72</v>
      </c>
      <c r="C89" s="85"/>
      <c r="D89" s="15">
        <v>0</v>
      </c>
      <c r="E89" s="15" t="s">
        <v>166</v>
      </c>
      <c r="F89" s="15" t="s">
        <v>6</v>
      </c>
      <c r="G89" s="15">
        <f t="shared" si="5"/>
        <v>0</v>
      </c>
      <c r="H89" s="17" t="str">
        <f t="shared" si="6"/>
        <v/>
      </c>
    </row>
    <row r="90" spans="2:8">
      <c r="B90" s="14" t="s">
        <v>73</v>
      </c>
      <c r="C90" s="85"/>
      <c r="D90" s="15">
        <v>0</v>
      </c>
      <c r="E90" s="15" t="s">
        <v>166</v>
      </c>
      <c r="F90" s="15" t="s">
        <v>6</v>
      </c>
      <c r="G90" s="15">
        <f t="shared" si="5"/>
        <v>0</v>
      </c>
      <c r="H90" s="17" t="str">
        <f t="shared" si="6"/>
        <v/>
      </c>
    </row>
    <row r="91" spans="2:8">
      <c r="B91" s="14" t="s">
        <v>74</v>
      </c>
      <c r="C91" s="85"/>
      <c r="D91" s="15">
        <v>0</v>
      </c>
      <c r="E91" s="15" t="s">
        <v>166</v>
      </c>
      <c r="F91" s="15" t="s">
        <v>6</v>
      </c>
      <c r="G91" s="15">
        <f t="shared" si="5"/>
        <v>0</v>
      </c>
      <c r="H91" s="17" t="str">
        <f t="shared" si="6"/>
        <v/>
      </c>
    </row>
    <row r="92" spans="2:8">
      <c r="B92" s="14" t="s">
        <v>75</v>
      </c>
      <c r="C92" s="85"/>
      <c r="D92" s="15">
        <v>0</v>
      </c>
      <c r="E92" s="15" t="s">
        <v>166</v>
      </c>
      <c r="F92" s="15" t="s">
        <v>6</v>
      </c>
      <c r="G92" s="15">
        <f t="shared" si="5"/>
        <v>0</v>
      </c>
      <c r="H92" s="17" t="str">
        <f t="shared" si="6"/>
        <v/>
      </c>
    </row>
    <row r="93" spans="2:8">
      <c r="B93" s="14" t="s">
        <v>76</v>
      </c>
      <c r="C93" s="85"/>
      <c r="D93" s="15">
        <v>0</v>
      </c>
      <c r="E93" s="15" t="s">
        <v>166</v>
      </c>
      <c r="F93" s="15" t="s">
        <v>6</v>
      </c>
      <c r="G93" s="15">
        <f t="shared" si="5"/>
        <v>0</v>
      </c>
      <c r="H93" s="17" t="str">
        <f t="shared" si="6"/>
        <v/>
      </c>
    </row>
    <row r="94" spans="2:8">
      <c r="B94" s="14" t="s">
        <v>77</v>
      </c>
      <c r="C94" s="85"/>
      <c r="D94" s="15">
        <v>0</v>
      </c>
      <c r="E94" s="15" t="s">
        <v>166</v>
      </c>
      <c r="F94" s="15" t="s">
        <v>6</v>
      </c>
      <c r="G94" s="15">
        <f t="shared" si="5"/>
        <v>0</v>
      </c>
      <c r="H94" s="17" t="str">
        <f t="shared" si="6"/>
        <v/>
      </c>
    </row>
    <row r="95" spans="2:8">
      <c r="B95" s="14" t="s">
        <v>78</v>
      </c>
      <c r="C95" s="85"/>
      <c r="D95" s="15">
        <v>0</v>
      </c>
      <c r="E95" s="15" t="s">
        <v>166</v>
      </c>
      <c r="F95" s="15" t="s">
        <v>6</v>
      </c>
      <c r="G95" s="15">
        <f t="shared" si="5"/>
        <v>0</v>
      </c>
      <c r="H95" s="17" t="str">
        <f t="shared" si="6"/>
        <v/>
      </c>
    </row>
    <row r="96" spans="2:8">
      <c r="B96" s="14" t="s">
        <v>79</v>
      </c>
      <c r="C96" s="85"/>
      <c r="D96" s="15">
        <v>0</v>
      </c>
      <c r="E96" s="15" t="s">
        <v>166</v>
      </c>
      <c r="F96" s="15" t="s">
        <v>6</v>
      </c>
      <c r="G96" s="15">
        <f t="shared" si="5"/>
        <v>0</v>
      </c>
      <c r="H96" s="17" t="str">
        <f t="shared" si="6"/>
        <v/>
      </c>
    </row>
    <row r="97" spans="2:8">
      <c r="B97" s="14" t="s">
        <v>80</v>
      </c>
      <c r="C97" s="85"/>
      <c r="D97" s="15">
        <v>0</v>
      </c>
      <c r="E97" s="15" t="s">
        <v>166</v>
      </c>
      <c r="F97" s="15" t="s">
        <v>6</v>
      </c>
      <c r="G97" s="15">
        <f t="shared" si="5"/>
        <v>0</v>
      </c>
      <c r="H97" s="17" t="str">
        <f t="shared" si="6"/>
        <v/>
      </c>
    </row>
    <row r="98" spans="2:8">
      <c r="B98" s="14" t="s">
        <v>81</v>
      </c>
      <c r="C98" s="85"/>
      <c r="D98" s="15">
        <v>0</v>
      </c>
      <c r="E98" s="15" t="s">
        <v>166</v>
      </c>
      <c r="F98" s="15" t="s">
        <v>6</v>
      </c>
      <c r="G98" s="15">
        <f t="shared" si="5"/>
        <v>0</v>
      </c>
      <c r="H98" s="17" t="str">
        <f t="shared" si="6"/>
        <v/>
      </c>
    </row>
    <row r="99" spans="2:8">
      <c r="B99" s="14" t="s">
        <v>82</v>
      </c>
      <c r="C99" s="85"/>
      <c r="D99" s="15">
        <v>0</v>
      </c>
      <c r="E99" s="15" t="s">
        <v>166</v>
      </c>
      <c r="F99" s="15" t="s">
        <v>6</v>
      </c>
      <c r="G99" s="15">
        <f t="shared" si="5"/>
        <v>0</v>
      </c>
      <c r="H99" s="17" t="str">
        <f t="shared" si="6"/>
        <v/>
      </c>
    </row>
    <row r="100" spans="2:8">
      <c r="B100" s="14" t="s">
        <v>83</v>
      </c>
      <c r="C100" s="85"/>
      <c r="D100" s="15">
        <v>0</v>
      </c>
      <c r="E100" s="15" t="s">
        <v>166</v>
      </c>
      <c r="F100" s="15" t="s">
        <v>6</v>
      </c>
      <c r="G100" s="15">
        <f t="shared" ref="G100:G106" si="7">$D100+$C100</f>
        <v>0</v>
      </c>
      <c r="H100" s="17" t="str">
        <f t="shared" ref="H100:H106" si="8">IF(AND($D100=0, $G100&gt;0),"new", IF(AND($D100&gt;0, $G100=0),"sold",""))</f>
        <v/>
      </c>
    </row>
    <row r="101" spans="2:8">
      <c r="B101" s="14" t="s">
        <v>84</v>
      </c>
      <c r="C101" s="85"/>
      <c r="D101" s="15">
        <v>0</v>
      </c>
      <c r="E101" s="15" t="s">
        <v>166</v>
      </c>
      <c r="F101" s="15" t="s">
        <v>6</v>
      </c>
      <c r="G101" s="15">
        <f t="shared" si="7"/>
        <v>0</v>
      </c>
      <c r="H101" s="17" t="str">
        <f t="shared" si="8"/>
        <v/>
      </c>
    </row>
    <row r="102" spans="2:8">
      <c r="B102" s="14" t="s">
        <v>85</v>
      </c>
      <c r="C102" s="85"/>
      <c r="D102" s="15">
        <v>0</v>
      </c>
      <c r="E102" s="15" t="s">
        <v>166</v>
      </c>
      <c r="F102" s="15" t="s">
        <v>6</v>
      </c>
      <c r="G102" s="15">
        <f t="shared" si="7"/>
        <v>0</v>
      </c>
      <c r="H102" s="17" t="str">
        <f t="shared" si="8"/>
        <v/>
      </c>
    </row>
    <row r="103" spans="2:8">
      <c r="B103" s="14" t="s">
        <v>86</v>
      </c>
      <c r="C103" s="85"/>
      <c r="D103" s="15">
        <v>0</v>
      </c>
      <c r="E103" s="15" t="s">
        <v>166</v>
      </c>
      <c r="F103" s="15" t="s">
        <v>6</v>
      </c>
      <c r="G103" s="15">
        <f t="shared" si="7"/>
        <v>0</v>
      </c>
      <c r="H103" s="17" t="str">
        <f t="shared" si="8"/>
        <v/>
      </c>
    </row>
    <row r="104" spans="2:8">
      <c r="B104" s="14" t="s">
        <v>87</v>
      </c>
      <c r="C104" s="85"/>
      <c r="D104" s="15">
        <v>0</v>
      </c>
      <c r="E104" s="15" t="s">
        <v>166</v>
      </c>
      <c r="F104" s="15" t="s">
        <v>6</v>
      </c>
      <c r="G104" s="15">
        <f t="shared" si="7"/>
        <v>0</v>
      </c>
      <c r="H104" s="17" t="str">
        <f t="shared" si="8"/>
        <v/>
      </c>
    </row>
    <row r="105" spans="2:8">
      <c r="B105" s="14" t="s">
        <v>88</v>
      </c>
      <c r="C105" s="85"/>
      <c r="D105" s="15">
        <v>0</v>
      </c>
      <c r="E105" s="15" t="s">
        <v>166</v>
      </c>
      <c r="F105" s="15" t="s">
        <v>6</v>
      </c>
      <c r="G105" s="15">
        <f t="shared" si="7"/>
        <v>0</v>
      </c>
      <c r="H105" s="17" t="str">
        <f t="shared" si="8"/>
        <v/>
      </c>
    </row>
    <row r="106" spans="2:8">
      <c r="B106" s="18" t="s">
        <v>89</v>
      </c>
      <c r="C106" s="85"/>
      <c r="D106" s="19">
        <v>0</v>
      </c>
      <c r="E106" s="19" t="s">
        <v>166</v>
      </c>
      <c r="F106" s="19" t="s">
        <v>6</v>
      </c>
      <c r="G106" s="19">
        <f t="shared" si="7"/>
        <v>0</v>
      </c>
      <c r="H106" s="20" t="str">
        <f t="shared" si="8"/>
        <v/>
      </c>
    </row>
    <row r="107" spans="2:8">
      <c r="B107" s="12"/>
      <c r="C107" s="12"/>
      <c r="D107" s="12">
        <f>COUNTIF($D$36:$D$106,"&gt;0")</f>
        <v>2</v>
      </c>
      <c r="E107" s="12" t="s">
        <v>90</v>
      </c>
      <c r="F107" s="12"/>
      <c r="G107" s="12">
        <f>COUNTIF(G36:G106,"&gt;0")</f>
        <v>2</v>
      </c>
      <c r="H107" s="83" t="s">
        <v>90</v>
      </c>
    </row>
  </sheetData>
  <phoneticPr fontId="0" type="noConversion"/>
  <dataValidations count="3">
    <dataValidation type="decimal" operator="greaterThanOrEqual" allowBlank="1" showInputMessage="1" showErrorMessage="1" errorTitle="Error" error="This error occurred because user was trying to sell more than owned" promptTitle="Plants" prompt="Enter Capacity (Positive number to buy, Negative number to sell)" sqref="C6:C15">
      <formula1>-D6:D15</formula1>
    </dataValidation>
    <dataValidation type="whole" operator="greaterThanOrEqual" allowBlank="1" showInputMessage="1" showErrorMessage="1" errorTitle="Error" error="This error occurred because a non-integer was entered or user was trying to sell more than owned" promptTitle="TankCars" prompt="Enter Unit of Cars (Positive integer to buy, Negative integer to sell)" sqref="C21:C30">
      <formula1>-D21:D30</formula1>
    </dataValidation>
    <dataValidation type="decimal" operator="greaterThanOrEqual" allowBlank="1" showInputMessage="1" showErrorMessage="1" errorTitle="Error" error="This error occurred because user was trying to sell more than owned" promptTitle="Storages" prompt="Enter Capacity (Positive number to buy, Negative number to sell)" sqref="C36:C106">
      <formula1>-D36:D106</formula1>
    </dataValidation>
  </dataValidation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2:AG49"/>
  <sheetViews>
    <sheetView showGridLines="0" workbookViewId="0"/>
  </sheetViews>
  <sheetFormatPr baseColWidth="10" defaultColWidth="8.83203125" defaultRowHeight="12" x14ac:dyDescent="0"/>
  <cols>
    <col min="1" max="1" width="4.6640625" style="29" customWidth="1"/>
    <col min="2" max="2" width="16.6640625" style="29" customWidth="1"/>
    <col min="3" max="14" width="8.6640625" style="29" customWidth="1"/>
    <col min="15" max="16384" width="8.83203125" style="29"/>
  </cols>
  <sheetData>
    <row r="2" spans="2:14">
      <c r="B2" s="28" t="s">
        <v>140</v>
      </c>
    </row>
    <row r="3" spans="2:14">
      <c r="B3" s="30" t="s">
        <v>164</v>
      </c>
    </row>
    <row r="4" spans="2:14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</row>
    <row r="5" spans="2:14">
      <c r="B5" s="33" t="s">
        <v>91</v>
      </c>
      <c r="C5" s="34" t="s">
        <v>92</v>
      </c>
      <c r="D5" s="34" t="s">
        <v>93</v>
      </c>
      <c r="E5" s="34" t="s">
        <v>94</v>
      </c>
      <c r="F5" s="34" t="s">
        <v>95</v>
      </c>
      <c r="G5" s="34" t="s">
        <v>96</v>
      </c>
      <c r="H5" s="34" t="s">
        <v>97</v>
      </c>
      <c r="I5" s="34" t="s">
        <v>98</v>
      </c>
      <c r="J5" s="34" t="s">
        <v>99</v>
      </c>
      <c r="K5" s="34" t="s">
        <v>100</v>
      </c>
      <c r="L5" s="34" t="s">
        <v>101</v>
      </c>
      <c r="M5" s="34" t="s">
        <v>102</v>
      </c>
      <c r="N5" s="35" t="s">
        <v>103</v>
      </c>
    </row>
    <row r="6" spans="2:14">
      <c r="B6" s="36" t="s">
        <v>104</v>
      </c>
      <c r="C6" s="86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</row>
    <row r="7" spans="2:14">
      <c r="B7" s="36" t="s">
        <v>105</v>
      </c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</row>
    <row r="8" spans="2:14">
      <c r="B8" s="36" t="s">
        <v>106</v>
      </c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</row>
    <row r="9" spans="2:14">
      <c r="B9" s="36" t="s">
        <v>107</v>
      </c>
      <c r="C9" s="88">
        <v>3066.0264252190664</v>
      </c>
      <c r="D9" s="89">
        <v>3066.0264252190664</v>
      </c>
      <c r="E9" s="89">
        <v>3066.0264252190664</v>
      </c>
      <c r="F9" s="89">
        <v>3066.0264252190664</v>
      </c>
      <c r="G9" s="89">
        <v>3066.0264252190664</v>
      </c>
      <c r="H9" s="89">
        <v>3066.0264252190664</v>
      </c>
      <c r="I9" s="89">
        <v>3066.0264252190664</v>
      </c>
      <c r="J9" s="89">
        <v>3066.0264252190664</v>
      </c>
      <c r="K9" s="89">
        <v>3066.0264252190664</v>
      </c>
      <c r="L9" s="89">
        <v>3066.0264252190664</v>
      </c>
      <c r="M9" s="89">
        <v>3066.0264252190664</v>
      </c>
      <c r="N9" s="89">
        <v>3066.0264252190664</v>
      </c>
    </row>
    <row r="10" spans="2:14">
      <c r="B10" s="36" t="s">
        <v>108</v>
      </c>
      <c r="C10" s="88">
        <v>3546.9956418034985</v>
      </c>
      <c r="D10" s="89">
        <v>3546.9956418034985</v>
      </c>
      <c r="E10" s="89">
        <v>3546.9956418034985</v>
      </c>
      <c r="F10" s="89">
        <v>3546.9956418034985</v>
      </c>
      <c r="G10" s="89">
        <v>3546.9956418034985</v>
      </c>
      <c r="H10" s="89">
        <v>3546.9956418034985</v>
      </c>
      <c r="I10" s="89">
        <v>3546.9956418034985</v>
      </c>
      <c r="J10" s="89">
        <v>3546.9956418034985</v>
      </c>
      <c r="K10" s="89">
        <v>3546.9956418034985</v>
      </c>
      <c r="L10" s="89">
        <v>3546.9956418034985</v>
      </c>
      <c r="M10" s="89">
        <v>3546.9956418034985</v>
      </c>
      <c r="N10" s="89">
        <v>3546.9956418034985</v>
      </c>
    </row>
    <row r="11" spans="2:14">
      <c r="B11" s="37" t="s">
        <v>109</v>
      </c>
      <c r="C11" s="88">
        <v>2985.5848733451789</v>
      </c>
      <c r="D11" s="89">
        <v>2985.5848733451789</v>
      </c>
      <c r="E11" s="89">
        <v>2985.5848733451789</v>
      </c>
      <c r="F11" s="89">
        <v>2985.5848733451789</v>
      </c>
      <c r="G11" s="89">
        <v>2985.5848733451789</v>
      </c>
      <c r="H11" s="89">
        <v>2985.5848733451789</v>
      </c>
      <c r="I11" s="89">
        <v>2985.5848733451789</v>
      </c>
      <c r="J11" s="89">
        <v>2985.5848733451789</v>
      </c>
      <c r="K11" s="89">
        <v>2985.5848733451789</v>
      </c>
      <c r="L11" s="89">
        <v>2985.5848733451789</v>
      </c>
      <c r="M11" s="89">
        <v>2985.5848733451789</v>
      </c>
      <c r="N11" s="89">
        <v>2985.5848733451789</v>
      </c>
    </row>
    <row r="12" spans="2:14"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40"/>
    </row>
    <row r="14" spans="2:14">
      <c r="B14" s="30" t="s">
        <v>157</v>
      </c>
    </row>
    <row r="15" spans="2:14">
      <c r="B15" s="31"/>
      <c r="C15" s="32"/>
      <c r="D15" s="32"/>
      <c r="E15" s="51"/>
      <c r="F15" s="32"/>
      <c r="G15" s="32"/>
      <c r="H15" s="32"/>
    </row>
    <row r="16" spans="2:14">
      <c r="B16" s="33" t="s">
        <v>139</v>
      </c>
      <c r="C16" s="34" t="s">
        <v>142</v>
      </c>
      <c r="D16" s="34" t="s">
        <v>137</v>
      </c>
      <c r="E16" s="34" t="s">
        <v>142</v>
      </c>
      <c r="F16" s="34" t="s">
        <v>136</v>
      </c>
      <c r="G16" s="34" t="s">
        <v>142</v>
      </c>
      <c r="H16" s="34" t="s">
        <v>135</v>
      </c>
    </row>
    <row r="17" spans="2:33">
      <c r="B17" s="41" t="s">
        <v>104</v>
      </c>
      <c r="C17" s="90">
        <v>1</v>
      </c>
      <c r="D17" s="90">
        <v>1</v>
      </c>
      <c r="E17" s="90">
        <v>1</v>
      </c>
      <c r="F17" s="90">
        <v>5</v>
      </c>
      <c r="G17" s="90">
        <v>1</v>
      </c>
      <c r="H17" s="90">
        <v>10</v>
      </c>
      <c r="I17" s="29" t="s">
        <v>110</v>
      </c>
    </row>
    <row r="18" spans="2:33">
      <c r="B18" s="36" t="s">
        <v>105</v>
      </c>
      <c r="C18" s="91">
        <v>1</v>
      </c>
      <c r="D18" s="91">
        <v>1</v>
      </c>
      <c r="E18" s="91">
        <v>1</v>
      </c>
      <c r="F18" s="91">
        <v>5</v>
      </c>
      <c r="G18" s="91">
        <v>1</v>
      </c>
      <c r="H18" s="91">
        <v>10</v>
      </c>
      <c r="I18" s="29" t="s">
        <v>110</v>
      </c>
    </row>
    <row r="19" spans="2:33">
      <c r="B19" s="36" t="s">
        <v>106</v>
      </c>
      <c r="C19" s="91">
        <v>1</v>
      </c>
      <c r="D19" s="91">
        <v>1</v>
      </c>
      <c r="E19" s="91">
        <v>1</v>
      </c>
      <c r="F19" s="91">
        <v>5</v>
      </c>
      <c r="G19" s="91">
        <v>1</v>
      </c>
      <c r="H19" s="91">
        <v>10</v>
      </c>
      <c r="I19" s="29" t="s">
        <v>110</v>
      </c>
    </row>
    <row r="20" spans="2:33">
      <c r="B20" s="36" t="s">
        <v>107</v>
      </c>
      <c r="C20" s="91">
        <v>1</v>
      </c>
      <c r="D20" s="91">
        <v>1</v>
      </c>
      <c r="E20" s="91">
        <v>1</v>
      </c>
      <c r="F20" s="91">
        <v>5</v>
      </c>
      <c r="G20" s="91">
        <v>1</v>
      </c>
      <c r="H20" s="91">
        <v>10</v>
      </c>
    </row>
    <row r="21" spans="2:33">
      <c r="B21" s="36" t="s">
        <v>108</v>
      </c>
      <c r="C21" s="91">
        <v>1</v>
      </c>
      <c r="D21" s="91">
        <v>1</v>
      </c>
      <c r="E21" s="91">
        <v>1</v>
      </c>
      <c r="F21" s="91">
        <v>5</v>
      </c>
      <c r="G21" s="91">
        <v>1</v>
      </c>
      <c r="H21" s="91">
        <v>10</v>
      </c>
    </row>
    <row r="22" spans="2:33">
      <c r="B22" s="37" t="s">
        <v>109</v>
      </c>
      <c r="C22" s="91">
        <v>1</v>
      </c>
      <c r="D22" s="91">
        <v>1</v>
      </c>
      <c r="E22" s="91">
        <v>1</v>
      </c>
      <c r="F22" s="91">
        <v>5</v>
      </c>
      <c r="G22" s="91">
        <v>1</v>
      </c>
      <c r="H22" s="91">
        <v>10</v>
      </c>
      <c r="K22" s="50"/>
      <c r="L22" s="49"/>
      <c r="M22" s="49"/>
      <c r="N22" s="49"/>
      <c r="O22" s="49"/>
      <c r="P22" s="49"/>
      <c r="Q22" s="49"/>
      <c r="R22" s="49"/>
      <c r="S22" s="49"/>
      <c r="T22" s="49"/>
      <c r="U22" s="50"/>
      <c r="V22" s="49"/>
      <c r="W22" s="50"/>
      <c r="X22" s="49"/>
      <c r="Y22" s="50"/>
      <c r="Z22" s="49"/>
      <c r="AA22" s="50"/>
      <c r="AB22" s="49"/>
      <c r="AC22" s="50"/>
      <c r="AD22" s="49"/>
      <c r="AE22" s="50"/>
      <c r="AF22" s="49"/>
      <c r="AG22" s="50"/>
    </row>
    <row r="23" spans="2:33">
      <c r="B23" s="42"/>
      <c r="C23" s="43"/>
      <c r="D23" s="43"/>
      <c r="E23" s="43"/>
      <c r="F23" s="43"/>
      <c r="G23" s="43"/>
      <c r="H23" s="32"/>
      <c r="K23" s="50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</row>
    <row r="24" spans="2:33">
      <c r="K24" s="49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</row>
    <row r="25" spans="2:33">
      <c r="K25" s="49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</row>
    <row r="26" spans="2:33">
      <c r="B26" s="30" t="s">
        <v>154</v>
      </c>
      <c r="K26" s="49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</row>
    <row r="27" spans="2:33">
      <c r="B27" s="31"/>
      <c r="C27" s="32"/>
      <c r="D27" s="32"/>
      <c r="E27" s="32"/>
      <c r="F27" s="32"/>
      <c r="G27" s="32"/>
      <c r="H27" s="32"/>
      <c r="I27" s="32"/>
      <c r="J27" s="32"/>
      <c r="K27" s="51"/>
      <c r="L27" s="32"/>
      <c r="M27" s="32"/>
      <c r="N27" s="32"/>
      <c r="O27" s="32"/>
      <c r="P27" s="32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</row>
    <row r="28" spans="2:33">
      <c r="D28" s="45">
        <f>basic_info!$D$5-5</f>
        <v>2006</v>
      </c>
      <c r="E28" s="49"/>
      <c r="F28" s="45">
        <f>basic_info!$D$5-4</f>
        <v>2007</v>
      </c>
      <c r="G28" s="49"/>
      <c r="H28" s="45">
        <f>basic_info!$D$5-3</f>
        <v>2008</v>
      </c>
      <c r="I28" s="49"/>
      <c r="J28" s="45">
        <f>basic_info!$D$5-2</f>
        <v>2009</v>
      </c>
      <c r="K28" s="49"/>
      <c r="L28" s="45">
        <f>basic_info!$D$5-1</f>
        <v>2010</v>
      </c>
      <c r="N28" s="45">
        <f>basic_info!$D$5</f>
        <v>2011</v>
      </c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</row>
    <row r="29" spans="2:33">
      <c r="B29" s="33" t="s">
        <v>141</v>
      </c>
      <c r="C29" s="33" t="s">
        <v>161</v>
      </c>
      <c r="D29" s="44" t="s">
        <v>159</v>
      </c>
      <c r="E29" s="35" t="s">
        <v>160</v>
      </c>
      <c r="F29" s="44" t="s">
        <v>159</v>
      </c>
      <c r="G29" s="35" t="s">
        <v>160</v>
      </c>
      <c r="H29" s="44" t="s">
        <v>159</v>
      </c>
      <c r="I29" s="35" t="s">
        <v>160</v>
      </c>
      <c r="J29" s="44" t="s">
        <v>159</v>
      </c>
      <c r="K29" s="35" t="s">
        <v>160</v>
      </c>
      <c r="L29" s="44" t="s">
        <v>159</v>
      </c>
      <c r="M29" s="35" t="s">
        <v>160</v>
      </c>
      <c r="N29" s="44" t="s">
        <v>159</v>
      </c>
      <c r="O29" s="35" t="s">
        <v>160</v>
      </c>
      <c r="P29" s="33" t="s">
        <v>150</v>
      </c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</row>
    <row r="30" spans="2:33">
      <c r="B30" s="41" t="s">
        <v>112</v>
      </c>
      <c r="C30" s="36">
        <f>basic_info!$D$5</f>
        <v>2011</v>
      </c>
      <c r="D30" s="44">
        <v>0.77419792761206629</v>
      </c>
      <c r="E30" s="35">
        <v>100000</v>
      </c>
      <c r="F30" s="47">
        <v>0.75988620984963406</v>
      </c>
      <c r="G30" s="46"/>
      <c r="H30" s="47">
        <v>0.70400269357188838</v>
      </c>
      <c r="I30" s="46"/>
      <c r="J30" s="47">
        <v>0.75933230319260714</v>
      </c>
      <c r="K30" s="46"/>
      <c r="L30" s="47">
        <v>0.79110236905498132</v>
      </c>
      <c r="M30" s="46"/>
      <c r="N30" s="60"/>
      <c r="O30" s="71" t="s">
        <v>162</v>
      </c>
      <c r="P30" s="41">
        <f>M30+K30+I30+E30+G30</f>
        <v>100000</v>
      </c>
      <c r="Q30" s="70"/>
    </row>
    <row r="31" spans="2:33">
      <c r="B31" s="36"/>
      <c r="C31" s="47">
        <f>basic_info!$D$5+1</f>
        <v>2012</v>
      </c>
      <c r="D31" s="76"/>
      <c r="E31" s="75"/>
      <c r="F31" s="69">
        <v>0.72473765751123431</v>
      </c>
      <c r="G31" s="79">
        <v>100000</v>
      </c>
      <c r="H31" s="61">
        <v>0.71441382370859263</v>
      </c>
      <c r="I31" s="62"/>
      <c r="J31" s="61">
        <v>0.69091416758853352</v>
      </c>
      <c r="K31" s="62"/>
      <c r="L31" s="61">
        <v>0.75192074042674273</v>
      </c>
      <c r="M31" s="62"/>
      <c r="N31" s="63">
        <v>0.91028405278760516</v>
      </c>
      <c r="O31" s="89"/>
      <c r="P31" s="63">
        <f>O31+M31+K31+I31+G31</f>
        <v>100000</v>
      </c>
    </row>
    <row r="32" spans="2:33">
      <c r="B32" s="36"/>
      <c r="C32" s="47">
        <f>basic_info!$D$5+2</f>
        <v>2013</v>
      </c>
      <c r="D32" s="76"/>
      <c r="E32" s="75"/>
      <c r="F32" s="75"/>
      <c r="G32" s="75"/>
      <c r="H32" s="69">
        <v>0.67398288510441784</v>
      </c>
      <c r="I32" s="79">
        <v>300000</v>
      </c>
      <c r="J32" s="61">
        <v>0.7025784495475329</v>
      </c>
      <c r="K32" s="62"/>
      <c r="L32" s="61">
        <v>0.75974471053693216</v>
      </c>
      <c r="M32" s="62"/>
      <c r="N32" s="63">
        <v>0.84022986680849976</v>
      </c>
      <c r="O32" s="89"/>
      <c r="P32" s="63">
        <f>O32+M32+K32+I32</f>
        <v>300000</v>
      </c>
    </row>
    <row r="33" spans="2:17">
      <c r="B33" s="36"/>
      <c r="C33" s="47">
        <f>basic_info!$D$5+3</f>
        <v>2014</v>
      </c>
      <c r="D33" s="76"/>
      <c r="E33" s="75"/>
      <c r="F33" s="75"/>
      <c r="G33" s="75"/>
      <c r="H33" s="75"/>
      <c r="I33" s="75"/>
      <c r="J33" s="69">
        <v>0.71552384896278387</v>
      </c>
      <c r="K33" s="79"/>
      <c r="L33" s="61">
        <v>0.73352858177408109</v>
      </c>
      <c r="M33" s="62"/>
      <c r="N33" s="63">
        <v>0.80596927418180841</v>
      </c>
      <c r="O33" s="89"/>
      <c r="P33" s="63">
        <f>O33+M33+K33</f>
        <v>0</v>
      </c>
    </row>
    <row r="34" spans="2:17">
      <c r="B34" s="36"/>
      <c r="C34" s="47">
        <f>basic_info!$D$5+4</f>
        <v>2015</v>
      </c>
      <c r="D34" s="76"/>
      <c r="E34" s="75"/>
      <c r="F34" s="75"/>
      <c r="G34" s="75"/>
      <c r="H34" s="75"/>
      <c r="I34" s="75"/>
      <c r="J34" s="75"/>
      <c r="K34" s="75"/>
      <c r="L34" s="69">
        <v>0.68859153167605403</v>
      </c>
      <c r="M34" s="79"/>
      <c r="N34" s="63">
        <v>0.76378054147734653</v>
      </c>
      <c r="O34" s="89"/>
      <c r="P34" s="63">
        <f>O34+M34</f>
        <v>0</v>
      </c>
    </row>
    <row r="35" spans="2:17">
      <c r="B35" s="37"/>
      <c r="C35" s="72">
        <f>basic_info!$D$5+5</f>
        <v>2016</v>
      </c>
      <c r="D35" s="77"/>
      <c r="E35" s="78"/>
      <c r="F35" s="78"/>
      <c r="G35" s="78"/>
      <c r="H35" s="78"/>
      <c r="I35" s="78"/>
      <c r="J35" s="78"/>
      <c r="K35" s="78"/>
      <c r="L35" s="80"/>
      <c r="M35" s="81"/>
      <c r="N35" s="64">
        <v>0.71205421746969233</v>
      </c>
      <c r="O35" s="89"/>
      <c r="P35" s="65">
        <f>O35</f>
        <v>0</v>
      </c>
    </row>
    <row r="36" spans="2:17">
      <c r="B36" s="41" t="s">
        <v>113</v>
      </c>
      <c r="C36" s="36">
        <f>basic_info!$D$5</f>
        <v>2011</v>
      </c>
      <c r="D36" s="44">
        <v>0.87400841210782521</v>
      </c>
      <c r="E36" s="35">
        <v>100000</v>
      </c>
      <c r="F36" s="73">
        <v>0.98773074448833686</v>
      </c>
      <c r="G36" s="74">
        <v>100000</v>
      </c>
      <c r="H36" s="73">
        <v>1.0158087168858814</v>
      </c>
      <c r="I36" s="74"/>
      <c r="J36" s="73">
        <v>1.1144936542893142</v>
      </c>
      <c r="K36" s="74"/>
      <c r="L36" s="66">
        <v>1.1730117703794187</v>
      </c>
      <c r="M36" s="67"/>
      <c r="N36" s="68"/>
      <c r="O36" s="71" t="s">
        <v>162</v>
      </c>
      <c r="P36" s="41">
        <f>M36+K36+I36+E36+G36</f>
        <v>200000</v>
      </c>
      <c r="Q36" s="70"/>
    </row>
    <row r="37" spans="2:17">
      <c r="B37" s="36"/>
      <c r="C37" s="47">
        <f>basic_info!$D$5+1</f>
        <v>2012</v>
      </c>
      <c r="D37" s="76"/>
      <c r="E37" s="75"/>
      <c r="F37" s="69">
        <v>0.97905324764549728</v>
      </c>
      <c r="G37" s="79"/>
      <c r="H37" s="61">
        <v>1.004390797006619</v>
      </c>
      <c r="I37" s="62"/>
      <c r="J37" s="61">
        <v>1.1358391365953338</v>
      </c>
      <c r="K37" s="62">
        <v>300000</v>
      </c>
      <c r="L37" s="61">
        <v>1.114568040022595</v>
      </c>
      <c r="M37" s="62"/>
      <c r="N37" s="61">
        <v>1.101552478630456</v>
      </c>
      <c r="O37" s="89"/>
      <c r="P37" s="63">
        <f>O37+M37+K37+I37+G37</f>
        <v>300000</v>
      </c>
    </row>
    <row r="38" spans="2:17">
      <c r="B38" s="36"/>
      <c r="C38" s="47">
        <f>basic_info!$D$5+2</f>
        <v>2013</v>
      </c>
      <c r="D38" s="76"/>
      <c r="E38" s="75"/>
      <c r="F38" s="75"/>
      <c r="G38" s="75"/>
      <c r="H38" s="69">
        <v>0.92318454591929922</v>
      </c>
      <c r="I38" s="79">
        <v>200000</v>
      </c>
      <c r="J38" s="61">
        <v>1.0932932166591005</v>
      </c>
      <c r="K38" s="62"/>
      <c r="L38" s="61">
        <v>1.0797159727823964</v>
      </c>
      <c r="M38" s="62"/>
      <c r="N38" s="61">
        <v>1.0226750667195514</v>
      </c>
      <c r="O38" s="89"/>
      <c r="P38" s="63">
        <f>O38+M38+K38+I38</f>
        <v>200000</v>
      </c>
    </row>
    <row r="39" spans="2:17">
      <c r="B39" s="36"/>
      <c r="C39" s="47">
        <f>basic_info!$D$5+3</f>
        <v>2014</v>
      </c>
      <c r="D39" s="76"/>
      <c r="E39" s="75"/>
      <c r="F39" s="75"/>
      <c r="G39" s="75"/>
      <c r="H39" s="75"/>
      <c r="I39" s="75"/>
      <c r="J39" s="69">
        <v>1.023757758513093</v>
      </c>
      <c r="K39" s="79"/>
      <c r="L39" s="61">
        <v>1.057380701748182</v>
      </c>
      <c r="M39" s="62"/>
      <c r="N39" s="61">
        <v>1.0326319130993309</v>
      </c>
      <c r="O39" s="89"/>
      <c r="P39" s="63">
        <f>O39+M39+K39</f>
        <v>0</v>
      </c>
    </row>
    <row r="40" spans="2:17">
      <c r="B40" s="36"/>
      <c r="C40" s="47">
        <f>basic_info!$D$5+4</f>
        <v>2015</v>
      </c>
      <c r="D40" s="76"/>
      <c r="E40" s="75"/>
      <c r="F40" s="75"/>
      <c r="G40" s="75"/>
      <c r="H40" s="75"/>
      <c r="I40" s="75"/>
      <c r="J40" s="75"/>
      <c r="K40" s="75"/>
      <c r="L40" s="69">
        <v>0.96417330466210838</v>
      </c>
      <c r="M40" s="79"/>
      <c r="N40" s="61">
        <v>1.0068793309599473</v>
      </c>
      <c r="O40" s="89"/>
      <c r="P40" s="63">
        <f>O40+M40</f>
        <v>0</v>
      </c>
    </row>
    <row r="41" spans="2:17">
      <c r="B41" s="37"/>
      <c r="C41" s="72">
        <f>basic_info!$D$5+5</f>
        <v>2016</v>
      </c>
      <c r="D41" s="77"/>
      <c r="E41" s="78"/>
      <c r="F41" s="78"/>
      <c r="G41" s="78"/>
      <c r="H41" s="78"/>
      <c r="I41" s="78"/>
      <c r="J41" s="78"/>
      <c r="K41" s="78"/>
      <c r="L41" s="80"/>
      <c r="M41" s="81"/>
      <c r="N41" s="69">
        <v>0.98247019918262957</v>
      </c>
      <c r="O41" s="89"/>
      <c r="P41" s="64">
        <f>O41</f>
        <v>0</v>
      </c>
    </row>
    <row r="42" spans="2:17"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50"/>
    </row>
    <row r="44" spans="2:17">
      <c r="B44" s="30" t="s">
        <v>153</v>
      </c>
    </row>
    <row r="45" spans="2:17"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</row>
    <row r="46" spans="2:17">
      <c r="B46" s="33" t="s">
        <v>149</v>
      </c>
      <c r="C46" s="34" t="s">
        <v>92</v>
      </c>
      <c r="D46" s="34" t="s">
        <v>93</v>
      </c>
      <c r="E46" s="34" t="s">
        <v>94</v>
      </c>
      <c r="F46" s="34" t="s">
        <v>95</v>
      </c>
      <c r="G46" s="34" t="s">
        <v>96</v>
      </c>
      <c r="H46" s="34" t="s">
        <v>97</v>
      </c>
      <c r="I46" s="34" t="s">
        <v>98</v>
      </c>
      <c r="J46" s="34" t="s">
        <v>99</v>
      </c>
      <c r="K46" s="34" t="s">
        <v>100</v>
      </c>
      <c r="L46" s="34" t="s">
        <v>101</v>
      </c>
      <c r="M46" s="34" t="s">
        <v>102</v>
      </c>
      <c r="N46" s="35" t="s">
        <v>103</v>
      </c>
      <c r="O46" s="33" t="s">
        <v>150</v>
      </c>
    </row>
    <row r="47" spans="2:17">
      <c r="B47" s="41" t="s">
        <v>112</v>
      </c>
      <c r="C47" s="92">
        <v>8.3333333333333321</v>
      </c>
      <c r="D47" s="92">
        <v>8.3333333333333321</v>
      </c>
      <c r="E47" s="92">
        <v>8.3333333333333321</v>
      </c>
      <c r="F47" s="92">
        <v>8.3333333333333321</v>
      </c>
      <c r="G47" s="92">
        <v>8.3333333333333321</v>
      </c>
      <c r="H47" s="92">
        <v>8.3333333333333321</v>
      </c>
      <c r="I47" s="92">
        <v>8.3333333333333321</v>
      </c>
      <c r="J47" s="92">
        <v>8.3333333333333321</v>
      </c>
      <c r="K47" s="92">
        <v>8.3333333333333321</v>
      </c>
      <c r="L47" s="92">
        <v>8.3333333333333321</v>
      </c>
      <c r="M47" s="92">
        <v>8.3333333333333321</v>
      </c>
      <c r="N47" s="92">
        <v>8.3333333333333321</v>
      </c>
      <c r="O47" s="33">
        <f>SUM(C47:N47)</f>
        <v>99.999999999999957</v>
      </c>
    </row>
    <row r="48" spans="2:17">
      <c r="B48" s="37" t="s">
        <v>113</v>
      </c>
      <c r="C48" s="92">
        <v>8.3333333333333321</v>
      </c>
      <c r="D48" s="92">
        <v>8.3333333333333321</v>
      </c>
      <c r="E48" s="92">
        <v>8.3333333333333321</v>
      </c>
      <c r="F48" s="92">
        <v>8.3333333333333321</v>
      </c>
      <c r="G48" s="92">
        <v>8.3333333333333321</v>
      </c>
      <c r="H48" s="92">
        <v>8.3333333333333321</v>
      </c>
      <c r="I48" s="92">
        <v>8.3333333333333321</v>
      </c>
      <c r="J48" s="92">
        <v>8.3333333333333321</v>
      </c>
      <c r="K48" s="92">
        <v>8.3333333333333321</v>
      </c>
      <c r="L48" s="92">
        <v>8.3333333333333321</v>
      </c>
      <c r="M48" s="92">
        <v>8.3333333333333321</v>
      </c>
      <c r="N48" s="92">
        <v>8.3333333333333321</v>
      </c>
      <c r="O48" s="33">
        <f>SUM(C48:N48)</f>
        <v>99.999999999999957</v>
      </c>
    </row>
    <row r="49" spans="2:15"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</sheetData>
  <phoneticPr fontId="0" type="noConversion"/>
  <dataValidations count="8">
    <dataValidation type="decimal" operator="greaterThanOrEqual" allowBlank="1" showInputMessage="1" showErrorMessage="1" errorTitle="Error" error="This error occurred because a non-positive number was entered" promptTitle="Purchases" prompt="Enter amount of fresh oranges (ORA) to purchase" sqref="C6:N11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0 &lt; real price &lt;= price 1" sqref="C17:C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price 1 &lt; real price &lt;= price 2" sqref="E17:E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price 2 &lt; real price &lt;= price 3 (Note: quantity multiplier = 0 if real price &gt; price 3)" sqref="G17:G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Prices" prompt="Enter prices (Note Unit: $/lb)" sqref="D17:D22 F17:F22 H17:H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Futures" prompt="Enter amount of ORA futures to purchase" sqref="O31:O35">
      <formula1>0</formula1>
    </dataValidation>
    <dataValidation type="decimal" operator="greaterThanOrEqual" allowBlank="1" showInputMessage="1" showErrorMessage="1" errorTitle="Error" error="This error occurred because a non-positive number was entered" promptTitle="Futures" prompt="Enter amount of FCOJ futures to purchase" sqref="O37:O41">
      <formula1>0</formula1>
    </dataValidation>
    <dataValidation type="decimal" allowBlank="1" showInputMessage="1" showErrorMessage="1" errorTitle="Error" error="You must enter a number between 0 and 100 (inclusive)" promptTitle="Percentage" prompt="Enter a number between 0 and 100 (inclusive)" sqref="C47:N48">
      <formula1>0</formula1>
      <formula2>100</formula2>
    </dataValidation>
  </dataValidations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B2:X63"/>
  <sheetViews>
    <sheetView showGridLines="0" workbookViewId="0">
      <selection activeCell="B34" sqref="B34"/>
    </sheetView>
  </sheetViews>
  <sheetFormatPr baseColWidth="10" defaultColWidth="8.83203125" defaultRowHeight="12" x14ac:dyDescent="0"/>
  <cols>
    <col min="1" max="1" width="4.6640625" style="29" customWidth="1"/>
    <col min="2" max="2" width="17.33203125" style="29" customWidth="1"/>
    <col min="3" max="16384" width="8.83203125" style="29"/>
  </cols>
  <sheetData>
    <row r="2" spans="2:17">
      <c r="B2" s="28" t="s">
        <v>114</v>
      </c>
    </row>
    <row r="3" spans="2:17">
      <c r="B3" s="30" t="s">
        <v>144</v>
      </c>
    </row>
    <row r="4" spans="2:17">
      <c r="B4" s="48"/>
      <c r="C4" s="48"/>
      <c r="D4" s="48"/>
      <c r="E4" s="48"/>
      <c r="F4" s="48"/>
      <c r="G4" s="48"/>
      <c r="H4" s="48"/>
      <c r="I4" s="49"/>
      <c r="J4" s="49"/>
      <c r="K4" s="49"/>
      <c r="L4" s="49"/>
      <c r="M4" s="49"/>
      <c r="N4" s="49"/>
    </row>
    <row r="5" spans="2:17">
      <c r="B5" s="45" t="s">
        <v>115</v>
      </c>
      <c r="C5" s="45" t="s">
        <v>5</v>
      </c>
      <c r="D5" s="45" t="s">
        <v>10</v>
      </c>
      <c r="E5" s="45" t="s">
        <v>12</v>
      </c>
      <c r="F5" s="45" t="s">
        <v>22</v>
      </c>
      <c r="G5" s="45" t="s">
        <v>59</v>
      </c>
      <c r="H5" s="45" t="s">
        <v>150</v>
      </c>
      <c r="I5" s="50"/>
      <c r="J5" s="50"/>
      <c r="K5" s="50"/>
      <c r="L5" s="50"/>
      <c r="M5" s="50"/>
      <c r="N5" s="50"/>
      <c r="O5" s="50"/>
      <c r="P5" s="50"/>
      <c r="Q5" s="50"/>
    </row>
    <row r="6" spans="2:17">
      <c r="B6" s="45" t="s">
        <v>163</v>
      </c>
      <c r="C6" s="93">
        <v>6.1514075115444777</v>
      </c>
      <c r="D6" s="93">
        <v>0</v>
      </c>
      <c r="E6" s="93">
        <v>16.468523285245563</v>
      </c>
      <c r="F6" s="93">
        <v>20.797427550119647</v>
      </c>
      <c r="G6" s="93">
        <v>56.582641653090313</v>
      </c>
      <c r="H6" s="97">
        <f>SUM($C$6:$G$6)</f>
        <v>100</v>
      </c>
      <c r="I6" s="49"/>
      <c r="J6" s="49"/>
      <c r="K6" s="49"/>
      <c r="L6" s="49"/>
      <c r="M6" s="49"/>
      <c r="N6" s="49"/>
      <c r="O6" s="50"/>
      <c r="P6" s="50"/>
      <c r="Q6" s="50"/>
    </row>
    <row r="7" spans="2:17">
      <c r="B7" s="45" t="s">
        <v>105</v>
      </c>
      <c r="C7" s="93">
        <v>0</v>
      </c>
      <c r="D7" s="93">
        <v>35.682010557853047</v>
      </c>
      <c r="E7" s="93">
        <v>0</v>
      </c>
      <c r="F7" s="93">
        <v>0</v>
      </c>
      <c r="G7" s="93">
        <v>64.317989442146953</v>
      </c>
      <c r="H7" s="97">
        <f>SUM($C$7:$G$7)</f>
        <v>100</v>
      </c>
      <c r="I7" s="49"/>
      <c r="J7" s="49"/>
      <c r="K7" s="49"/>
      <c r="L7" s="49"/>
      <c r="M7" s="49"/>
      <c r="N7" s="49"/>
      <c r="O7" s="50"/>
      <c r="P7" s="50"/>
      <c r="Q7" s="50"/>
    </row>
    <row r="8" spans="2:17">
      <c r="B8" s="45" t="s">
        <v>106</v>
      </c>
      <c r="C8" s="93">
        <v>0</v>
      </c>
      <c r="D8" s="93">
        <v>20.933921710948479</v>
      </c>
      <c r="E8" s="93">
        <v>0</v>
      </c>
      <c r="F8" s="93">
        <v>0</v>
      </c>
      <c r="G8" s="93">
        <v>79.066078289051518</v>
      </c>
      <c r="H8" s="97">
        <f>SUM($C$8:$G$8)</f>
        <v>100</v>
      </c>
      <c r="I8" s="49"/>
      <c r="J8" s="49"/>
      <c r="K8" s="49"/>
      <c r="L8" s="49"/>
      <c r="M8" s="49"/>
      <c r="N8" s="49"/>
      <c r="O8" s="50"/>
      <c r="P8" s="50"/>
      <c r="Q8" s="50"/>
    </row>
    <row r="9" spans="2:17">
      <c r="B9" s="45" t="s">
        <v>107</v>
      </c>
      <c r="C9" s="93">
        <v>0</v>
      </c>
      <c r="D9" s="93">
        <v>20.933921710948479</v>
      </c>
      <c r="E9" s="93">
        <v>0</v>
      </c>
      <c r="F9" s="93">
        <v>0</v>
      </c>
      <c r="G9" s="93">
        <v>79.066078289051518</v>
      </c>
      <c r="H9" s="97">
        <f>SUM($C$9:$G$9)</f>
        <v>100</v>
      </c>
      <c r="I9" s="49"/>
      <c r="J9" s="49"/>
      <c r="K9" s="49"/>
      <c r="L9" s="49"/>
      <c r="M9" s="49"/>
      <c r="N9" s="49"/>
      <c r="O9" s="50"/>
      <c r="P9" s="50"/>
      <c r="Q9" s="50"/>
    </row>
    <row r="10" spans="2:17">
      <c r="B10" s="45" t="s">
        <v>108</v>
      </c>
      <c r="C10" s="93">
        <v>6.1514075115444777</v>
      </c>
      <c r="D10" s="93">
        <v>0</v>
      </c>
      <c r="E10" s="93">
        <v>16.468523285245563</v>
      </c>
      <c r="F10" s="93">
        <v>20.797427550119647</v>
      </c>
      <c r="G10" s="93">
        <v>56.582641653090313</v>
      </c>
      <c r="H10" s="97">
        <f>SUM($C$10:$G$10)</f>
        <v>100</v>
      </c>
      <c r="I10" s="49"/>
      <c r="J10" s="49"/>
      <c r="K10" s="49"/>
      <c r="L10" s="49"/>
      <c r="M10" s="49"/>
      <c r="N10" s="49"/>
      <c r="O10" s="50"/>
      <c r="P10" s="50"/>
      <c r="Q10" s="50"/>
    </row>
    <row r="11" spans="2:17">
      <c r="B11" s="45" t="s">
        <v>109</v>
      </c>
      <c r="C11" s="94">
        <v>6.1514075115444777</v>
      </c>
      <c r="D11" s="94">
        <v>0</v>
      </c>
      <c r="E11" s="94">
        <v>16.468523285245563</v>
      </c>
      <c r="F11" s="94">
        <v>20.797427550119647</v>
      </c>
      <c r="G11" s="94">
        <v>56.582641653090313</v>
      </c>
      <c r="H11" s="96">
        <f>SUM($C$11:$G$11)</f>
        <v>100</v>
      </c>
      <c r="I11" s="49"/>
      <c r="J11" s="49"/>
      <c r="K11" s="49"/>
      <c r="L11" s="49"/>
      <c r="M11" s="49"/>
      <c r="N11" s="49"/>
      <c r="O11" s="50"/>
      <c r="P11" s="50"/>
      <c r="Q11" s="50"/>
    </row>
    <row r="12" spans="2:17">
      <c r="B12" s="51"/>
      <c r="C12" s="51"/>
      <c r="D12" s="51"/>
      <c r="E12" s="51"/>
      <c r="F12" s="51"/>
      <c r="G12" s="51"/>
      <c r="H12" s="51"/>
      <c r="I12" s="49"/>
      <c r="J12" s="49"/>
      <c r="K12" s="49"/>
      <c r="L12" s="49"/>
      <c r="M12" s="49"/>
      <c r="N12" s="49"/>
      <c r="O12" s="50"/>
      <c r="P12" s="50"/>
      <c r="Q12" s="50"/>
    </row>
    <row r="13" spans="2:17">
      <c r="C13" s="49"/>
      <c r="D13" s="49"/>
      <c r="E13" s="49"/>
      <c r="F13" s="49"/>
      <c r="G13" s="49"/>
      <c r="H13" s="49"/>
      <c r="I13" s="50"/>
      <c r="J13" s="50"/>
      <c r="K13" s="50"/>
    </row>
    <row r="14" spans="2:17">
      <c r="B14" s="52" t="s">
        <v>116</v>
      </c>
      <c r="C14" s="49"/>
      <c r="D14" s="49"/>
      <c r="E14" s="49"/>
      <c r="F14" s="49"/>
      <c r="G14" s="49"/>
      <c r="H14" s="49"/>
      <c r="I14" s="50"/>
      <c r="J14" s="50"/>
      <c r="K14" s="50"/>
    </row>
    <row r="15" spans="2:17">
      <c r="B15" s="53" t="s">
        <v>117</v>
      </c>
      <c r="C15" s="50"/>
      <c r="D15" s="50"/>
      <c r="E15" s="50"/>
      <c r="F15" s="50"/>
      <c r="G15" s="50"/>
      <c r="H15" s="50"/>
      <c r="I15" s="50"/>
      <c r="J15" s="50"/>
      <c r="K15" s="50"/>
    </row>
    <row r="16" spans="2:17">
      <c r="B16" s="31"/>
      <c r="C16" s="31"/>
      <c r="D16" s="31"/>
      <c r="E16" s="31"/>
      <c r="F16" s="31"/>
      <c r="G16" s="31"/>
      <c r="H16" s="31"/>
      <c r="I16" s="50"/>
      <c r="J16" s="50"/>
      <c r="K16" s="50"/>
      <c r="L16" s="50"/>
      <c r="O16" s="50"/>
      <c r="P16" s="50"/>
      <c r="Q16" s="50"/>
    </row>
    <row r="17" spans="2:18">
      <c r="B17" s="45" t="s">
        <v>118</v>
      </c>
      <c r="C17" s="45" t="s">
        <v>5</v>
      </c>
      <c r="D17" s="45"/>
      <c r="E17" s="45" t="s">
        <v>10</v>
      </c>
      <c r="F17" s="45"/>
      <c r="G17" s="45" t="s">
        <v>12</v>
      </c>
      <c r="H17" s="45"/>
      <c r="I17" s="50"/>
      <c r="J17" s="50"/>
      <c r="K17" s="50"/>
      <c r="L17" s="50"/>
      <c r="O17" s="50"/>
      <c r="P17" s="50"/>
      <c r="Q17" s="50"/>
    </row>
    <row r="18" spans="2:18">
      <c r="B18" s="45" t="s">
        <v>119</v>
      </c>
      <c r="C18" s="45" t="s">
        <v>133</v>
      </c>
      <c r="D18" s="45" t="s">
        <v>123</v>
      </c>
      <c r="E18" s="45" t="s">
        <v>133</v>
      </c>
      <c r="F18" s="45" t="s">
        <v>123</v>
      </c>
      <c r="G18" s="45" t="s">
        <v>133</v>
      </c>
      <c r="H18" s="45" t="s">
        <v>123</v>
      </c>
      <c r="I18" s="50"/>
      <c r="J18" s="50"/>
      <c r="K18" s="50"/>
      <c r="L18" s="50"/>
      <c r="M18" s="50"/>
      <c r="O18" s="50"/>
      <c r="P18" s="50"/>
      <c r="Q18" s="50"/>
    </row>
    <row r="19" spans="2:18">
      <c r="B19" s="45" t="s">
        <v>120</v>
      </c>
      <c r="C19" s="94">
        <v>100</v>
      </c>
      <c r="D19" s="44">
        <f>100-$C$19</f>
        <v>0</v>
      </c>
      <c r="E19" s="94">
        <v>100</v>
      </c>
      <c r="F19" s="44">
        <f>100-$E$19</f>
        <v>0</v>
      </c>
      <c r="G19" s="94">
        <v>100</v>
      </c>
      <c r="H19" s="33">
        <f>100-$G$19</f>
        <v>0</v>
      </c>
      <c r="O19" s="50"/>
      <c r="P19" s="50"/>
      <c r="Q19" s="50"/>
    </row>
    <row r="20" spans="2:18">
      <c r="B20" s="54"/>
      <c r="C20" s="54"/>
      <c r="D20" s="54"/>
      <c r="E20" s="54"/>
      <c r="F20" s="54"/>
      <c r="G20" s="54"/>
      <c r="H20" s="54"/>
      <c r="I20" s="50"/>
      <c r="J20" s="50"/>
      <c r="K20" s="50"/>
      <c r="L20" s="50"/>
      <c r="O20" s="50"/>
      <c r="P20" s="50"/>
      <c r="Q20" s="50"/>
    </row>
    <row r="21" spans="2:18">
      <c r="I21" s="50"/>
      <c r="J21" s="50"/>
      <c r="K21" s="50"/>
    </row>
    <row r="22" spans="2:18">
      <c r="B22" s="52" t="s">
        <v>114</v>
      </c>
      <c r="I22" s="50"/>
      <c r="J22" s="50"/>
      <c r="K22" s="50"/>
    </row>
    <row r="23" spans="2:18">
      <c r="B23" s="55" t="s">
        <v>145</v>
      </c>
      <c r="I23" s="50"/>
      <c r="J23" s="50"/>
      <c r="K23" s="50"/>
    </row>
    <row r="24" spans="2:18">
      <c r="B24" s="31"/>
      <c r="C24" s="31"/>
      <c r="D24" s="31"/>
      <c r="E24" s="31"/>
      <c r="F24" s="31"/>
      <c r="G24" s="31"/>
      <c r="H24" s="31"/>
      <c r="I24" s="31"/>
      <c r="P24" s="50"/>
      <c r="Q24" s="50"/>
      <c r="R24" s="50"/>
    </row>
    <row r="25" spans="2:18">
      <c r="B25" s="45" t="s">
        <v>121</v>
      </c>
      <c r="C25" s="45" t="s">
        <v>122</v>
      </c>
      <c r="D25" s="45" t="s">
        <v>5</v>
      </c>
      <c r="E25" s="45"/>
      <c r="F25" s="45" t="s">
        <v>10</v>
      </c>
      <c r="G25" s="45"/>
      <c r="H25" s="45" t="s">
        <v>12</v>
      </c>
      <c r="I25" s="45"/>
      <c r="P25" s="50"/>
      <c r="Q25" s="50"/>
      <c r="R25" s="50"/>
    </row>
    <row r="26" spans="2:18">
      <c r="B26" s="45" t="s">
        <v>119</v>
      </c>
      <c r="C26" s="45" t="s">
        <v>123</v>
      </c>
      <c r="D26" s="45" t="s">
        <v>133</v>
      </c>
      <c r="E26" s="45" t="s">
        <v>123</v>
      </c>
      <c r="F26" s="45" t="s">
        <v>133</v>
      </c>
      <c r="G26" s="45" t="s">
        <v>123</v>
      </c>
      <c r="H26" s="45" t="s">
        <v>133</v>
      </c>
      <c r="I26" s="45" t="s">
        <v>123</v>
      </c>
      <c r="P26" s="50"/>
      <c r="Q26" s="50"/>
      <c r="R26" s="50"/>
    </row>
    <row r="27" spans="2:18">
      <c r="B27" s="45" t="s">
        <v>22</v>
      </c>
      <c r="C27" s="93">
        <v>17.429820386344275</v>
      </c>
      <c r="D27" s="93">
        <v>0</v>
      </c>
      <c r="E27" s="93">
        <v>0</v>
      </c>
      <c r="F27" s="93">
        <v>0</v>
      </c>
      <c r="G27" s="93">
        <v>0</v>
      </c>
      <c r="H27" s="93">
        <v>30.823941594164072</v>
      </c>
      <c r="I27" s="95">
        <v>0</v>
      </c>
      <c r="P27" s="50"/>
      <c r="Q27" s="50"/>
      <c r="R27" s="50"/>
    </row>
    <row r="28" spans="2:18">
      <c r="B28" s="45" t="s">
        <v>59</v>
      </c>
      <c r="C28" s="93">
        <v>82.570179613655725</v>
      </c>
      <c r="D28" s="93">
        <v>100</v>
      </c>
      <c r="E28" s="93">
        <v>100</v>
      </c>
      <c r="F28" s="93">
        <v>100</v>
      </c>
      <c r="G28" s="93">
        <v>100</v>
      </c>
      <c r="H28" s="93">
        <v>69.176058405835931</v>
      </c>
      <c r="I28" s="95">
        <v>100</v>
      </c>
      <c r="P28" s="50"/>
      <c r="Q28" s="50"/>
      <c r="R28" s="50"/>
    </row>
    <row r="29" spans="2:18">
      <c r="B29" s="45" t="s">
        <v>150</v>
      </c>
      <c r="C29" s="98">
        <f>SUM($C$27:$C$28)</f>
        <v>100</v>
      </c>
      <c r="D29" s="98">
        <f>SUM($D$27:$D$28)</f>
        <v>100</v>
      </c>
      <c r="E29" s="98">
        <f>SUM($E$27:$E$28)</f>
        <v>100</v>
      </c>
      <c r="F29" s="98">
        <f>SUM($F$27:$F$28)</f>
        <v>100</v>
      </c>
      <c r="G29" s="98">
        <f>SUM($G$27:$G$28)</f>
        <v>100</v>
      </c>
      <c r="H29" s="98">
        <f>SUM($H$27:$H$28)</f>
        <v>100</v>
      </c>
      <c r="I29" s="96">
        <f>SUM($I$27:$I$28)</f>
        <v>100</v>
      </c>
      <c r="P29" s="50"/>
      <c r="Q29" s="50"/>
      <c r="R29" s="50"/>
    </row>
    <row r="30" spans="2:18">
      <c r="B30" s="54"/>
      <c r="C30" s="54"/>
      <c r="D30" s="54"/>
      <c r="E30" s="54"/>
      <c r="F30" s="54"/>
      <c r="G30" s="54"/>
      <c r="H30" s="54"/>
      <c r="I30" s="54"/>
      <c r="P30" s="50"/>
      <c r="Q30" s="50"/>
      <c r="R30" s="50"/>
    </row>
    <row r="31" spans="2:18">
      <c r="I31" s="50"/>
      <c r="J31" s="50"/>
      <c r="K31" s="50"/>
    </row>
    <row r="32" spans="2:18">
      <c r="B32" s="52" t="s">
        <v>124</v>
      </c>
      <c r="C32" s="50"/>
      <c r="D32" s="50"/>
      <c r="E32" s="50"/>
      <c r="F32" s="50"/>
      <c r="G32" s="50"/>
      <c r="H32" s="50"/>
      <c r="I32" s="50"/>
      <c r="J32" s="50"/>
      <c r="K32" s="50"/>
    </row>
    <row r="33" spans="2:14">
      <c r="B33" s="53" t="s">
        <v>143</v>
      </c>
      <c r="C33" s="50"/>
      <c r="D33" s="50"/>
      <c r="E33" s="50"/>
      <c r="F33" s="50"/>
      <c r="G33" s="50"/>
      <c r="H33" s="50"/>
      <c r="I33" s="50"/>
      <c r="J33" s="50"/>
      <c r="K33" s="50"/>
    </row>
    <row r="34" spans="2:14"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2:14">
      <c r="B35" s="45" t="s">
        <v>147</v>
      </c>
      <c r="C35" s="45" t="s">
        <v>92</v>
      </c>
      <c r="D35" s="45" t="s">
        <v>93</v>
      </c>
      <c r="E35" s="45" t="s">
        <v>94</v>
      </c>
      <c r="F35" s="45" t="s">
        <v>95</v>
      </c>
      <c r="G35" s="45" t="s">
        <v>96</v>
      </c>
      <c r="H35" s="45" t="s">
        <v>97</v>
      </c>
      <c r="I35" s="45" t="s">
        <v>98</v>
      </c>
      <c r="J35" s="45" t="s">
        <v>99</v>
      </c>
      <c r="K35" s="45" t="s">
        <v>100</v>
      </c>
      <c r="L35" s="45" t="s">
        <v>101</v>
      </c>
      <c r="M35" s="45" t="s">
        <v>102</v>
      </c>
      <c r="N35" s="45" t="s">
        <v>103</v>
      </c>
    </row>
    <row r="36" spans="2:14">
      <c r="B36" s="45" t="s">
        <v>22</v>
      </c>
      <c r="C36" s="93">
        <v>36.197094968959199</v>
      </c>
      <c r="D36" s="93">
        <v>36.19709496895922</v>
      </c>
      <c r="E36" s="93">
        <v>36.19709496895922</v>
      </c>
      <c r="F36" s="93">
        <v>36.19709496895922</v>
      </c>
      <c r="G36" s="93">
        <v>36.19709496895922</v>
      </c>
      <c r="H36" s="93">
        <v>36.19709496895922</v>
      </c>
      <c r="I36" s="93">
        <v>36.19709496895922</v>
      </c>
      <c r="J36" s="93">
        <v>36.19709496895922</v>
      </c>
      <c r="K36" s="93">
        <v>36.19709496895922</v>
      </c>
      <c r="L36" s="93">
        <v>36.19709496895922</v>
      </c>
      <c r="M36" s="93">
        <v>36.19709496895922</v>
      </c>
      <c r="N36" s="95">
        <v>36.19709496895922</v>
      </c>
    </row>
    <row r="37" spans="2:14">
      <c r="B37" s="45" t="s">
        <v>59</v>
      </c>
      <c r="C37" s="94">
        <v>30.256926631890067</v>
      </c>
      <c r="D37" s="94">
        <v>30.256926631890067</v>
      </c>
      <c r="E37" s="94">
        <v>30.256926631890067</v>
      </c>
      <c r="F37" s="94">
        <v>30.256926631890067</v>
      </c>
      <c r="G37" s="94">
        <v>30.256926631890067</v>
      </c>
      <c r="H37" s="94">
        <v>30.256926631890067</v>
      </c>
      <c r="I37" s="94">
        <v>30.256926631890067</v>
      </c>
      <c r="J37" s="94">
        <v>30.256926631890067</v>
      </c>
      <c r="K37" s="94">
        <v>30.256926631890067</v>
      </c>
      <c r="L37" s="94">
        <v>30.256926631890067</v>
      </c>
      <c r="M37" s="94">
        <v>30.256926631890067</v>
      </c>
      <c r="N37" s="89">
        <v>30.256926631890067</v>
      </c>
    </row>
    <row r="38" spans="2:14"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2:14">
      <c r="I39" s="50"/>
      <c r="J39" s="50"/>
      <c r="K39" s="50"/>
    </row>
    <row r="40" spans="2:14"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</row>
    <row r="41" spans="2:14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</row>
    <row r="42" spans="2:14"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</row>
    <row r="43" spans="2:14">
      <c r="B43" s="56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</row>
    <row r="44" spans="2:14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</row>
    <row r="45" spans="2:14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</row>
    <row r="46" spans="2:14"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</row>
    <row r="47" spans="2:14"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</row>
    <row r="49" spans="9:24">
      <c r="P49" s="50"/>
      <c r="Q49" s="50"/>
      <c r="R49" s="50"/>
      <c r="S49" s="50"/>
      <c r="T49" s="50"/>
      <c r="U49" s="50"/>
      <c r="V49" s="50"/>
      <c r="W49" s="50"/>
      <c r="X49" s="50"/>
    </row>
    <row r="61" spans="9:24">
      <c r="I61" s="50"/>
      <c r="J61" s="50"/>
    </row>
    <row r="62" spans="9:24">
      <c r="I62" s="50"/>
      <c r="J62" s="50"/>
    </row>
    <row r="63" spans="9:24">
      <c r="I63" s="50"/>
      <c r="J63" s="50"/>
    </row>
  </sheetData>
  <phoneticPr fontId="0" type="noConversion"/>
  <dataValidations count="2">
    <dataValidation type="decimal" allowBlank="1" showInputMessage="1" showErrorMessage="1" errorTitle="Error" error="You must enter a number between 0 and 100 (inclusive)" promptTitle="Percentage" prompt="Enter a number between 0 and 100 (inclusive)" sqref="C6:G11 C19 E19 G19 C27:I28">
      <formula1>0</formula1>
      <formula2>100</formula2>
    </dataValidation>
    <dataValidation type="decimal" allowBlank="1" showInputMessage="1" showErrorMessage="1" errorTitle="Error" error="You must enter a number between 0 and 100 (inclusive)" promptTitle="Percentage" prompt="Enter a number between 0 and 100 (inclusive)" sqref="C36:N37">
      <formula1>0</formula1>
      <formula2>100</formula2>
    </dataValidation>
  </dataValidation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2:O41"/>
  <sheetViews>
    <sheetView showGridLines="0" workbookViewId="0"/>
  </sheetViews>
  <sheetFormatPr baseColWidth="10" defaultColWidth="8.83203125" defaultRowHeight="12" x14ac:dyDescent="0"/>
  <cols>
    <col min="1" max="2" width="4.6640625" style="29" customWidth="1"/>
    <col min="3" max="3" width="12.6640625" style="29" customWidth="1"/>
    <col min="4" max="15" width="8.6640625" style="29" customWidth="1"/>
    <col min="16" max="16384" width="8.83203125" style="29"/>
  </cols>
  <sheetData>
    <row r="2" spans="2:15">
      <c r="C2" s="28" t="s">
        <v>158</v>
      </c>
    </row>
    <row r="3" spans="2:15">
      <c r="C3" s="30" t="s">
        <v>138</v>
      </c>
    </row>
    <row r="4" spans="2:15">
      <c r="C4" s="57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</row>
    <row r="5" spans="2:15">
      <c r="B5" s="58" t="s">
        <v>125</v>
      </c>
      <c r="C5" s="59" t="s">
        <v>146</v>
      </c>
      <c r="D5" s="34" t="s">
        <v>92</v>
      </c>
      <c r="E5" s="34" t="s">
        <v>93</v>
      </c>
      <c r="F5" s="34" t="s">
        <v>94</v>
      </c>
      <c r="G5" s="34" t="s">
        <v>95</v>
      </c>
      <c r="H5" s="34" t="s">
        <v>96</v>
      </c>
      <c r="I5" s="34" t="s">
        <v>97</v>
      </c>
      <c r="J5" s="34" t="s">
        <v>98</v>
      </c>
      <c r="K5" s="34" t="s">
        <v>99</v>
      </c>
      <c r="L5" s="34" t="s">
        <v>100</v>
      </c>
      <c r="M5" s="34" t="s">
        <v>101</v>
      </c>
      <c r="N5" s="34" t="s">
        <v>102</v>
      </c>
      <c r="O5" s="35" t="s">
        <v>103</v>
      </c>
    </row>
    <row r="6" spans="2:15">
      <c r="C6" s="41" t="s">
        <v>126</v>
      </c>
      <c r="D6" s="89">
        <v>1.6284643249496216</v>
      </c>
      <c r="E6" s="89">
        <v>2.7242247814926221</v>
      </c>
      <c r="F6" s="89">
        <v>1.6806955967256214</v>
      </c>
      <c r="G6" s="89">
        <v>1.8597450265128221</v>
      </c>
      <c r="H6" s="89">
        <v>3.1548948959889298</v>
      </c>
      <c r="I6" s="89">
        <v>1.2409342503965246</v>
      </c>
      <c r="J6" s="89">
        <v>2.0309838195168535</v>
      </c>
      <c r="K6" s="89">
        <v>3.3870802040400823</v>
      </c>
      <c r="L6" s="89">
        <v>2.9508555154463263</v>
      </c>
      <c r="M6" s="89">
        <v>2.0292560842424674</v>
      </c>
      <c r="N6" s="89">
        <v>2.763351161694374</v>
      </c>
      <c r="O6" s="89">
        <v>2.4226850782142764</v>
      </c>
    </row>
    <row r="7" spans="2:15">
      <c r="C7" s="36" t="s">
        <v>127</v>
      </c>
      <c r="D7" s="89">
        <v>1.7931521433969135</v>
      </c>
      <c r="E7" s="89">
        <v>2.8056188298390596</v>
      </c>
      <c r="F7" s="89">
        <v>1.7892040336468997</v>
      </c>
      <c r="G7" s="89">
        <v>3.0940286835054183</v>
      </c>
      <c r="H7" s="89">
        <v>1.9040023888292472</v>
      </c>
      <c r="I7" s="89">
        <v>2.0537730625605408</v>
      </c>
      <c r="J7" s="89">
        <v>3.3756163964371431</v>
      </c>
      <c r="K7" s="89">
        <v>1.1868449844272724</v>
      </c>
      <c r="L7" s="89">
        <v>1.7825235770692176</v>
      </c>
      <c r="M7" s="89">
        <v>2.916631755261506</v>
      </c>
      <c r="N7" s="89">
        <v>2.0423186052488447</v>
      </c>
      <c r="O7" s="89">
        <v>2.7995142785180671</v>
      </c>
    </row>
    <row r="8" spans="2:15">
      <c r="C8" s="36" t="s">
        <v>128</v>
      </c>
      <c r="D8" s="89">
        <v>3.5874729971787969</v>
      </c>
      <c r="E8" s="89">
        <v>1.0342020329880248</v>
      </c>
      <c r="F8" s="89">
        <v>1.1127603919218365</v>
      </c>
      <c r="G8" s="89">
        <v>2.8210722909742483</v>
      </c>
      <c r="H8" s="89">
        <v>2.0573242017524942</v>
      </c>
      <c r="I8" s="89">
        <v>1.6591300784146708</v>
      </c>
      <c r="J8" s="89">
        <v>3.1412032543510642</v>
      </c>
      <c r="K8" s="89">
        <v>2.9960826372588869</v>
      </c>
      <c r="L8" s="89">
        <v>2.6301267007548299</v>
      </c>
      <c r="M8" s="89">
        <v>2.92457174621833</v>
      </c>
      <c r="N8" s="89">
        <v>1.6056662110596325</v>
      </c>
      <c r="O8" s="89">
        <v>2.9834222326038522</v>
      </c>
    </row>
    <row r="9" spans="2:15">
      <c r="C9" s="36" t="s">
        <v>129</v>
      </c>
      <c r="D9" s="89">
        <v>1.8243449654659578</v>
      </c>
      <c r="E9" s="89">
        <v>2.4151404995588037</v>
      </c>
      <c r="F9" s="89">
        <v>1.7687981198106397</v>
      </c>
      <c r="G9" s="89">
        <v>1.9219410285180247</v>
      </c>
      <c r="H9" s="89">
        <v>1.4476229289084173</v>
      </c>
      <c r="I9" s="89">
        <v>1.8403932590232142</v>
      </c>
      <c r="J9" s="89">
        <v>3.2448463445244489</v>
      </c>
      <c r="K9" s="89">
        <v>2.533744069734853</v>
      </c>
      <c r="L9" s="89">
        <v>2.614163815247589</v>
      </c>
      <c r="M9" s="89">
        <v>1.8284969519033472</v>
      </c>
      <c r="N9" s="89">
        <v>1.5683561002037485</v>
      </c>
      <c r="O9" s="89">
        <v>1.3719669793855298</v>
      </c>
    </row>
    <row r="10" spans="2:15">
      <c r="C10" s="36" t="s">
        <v>130</v>
      </c>
      <c r="D10" s="89">
        <v>3.4808425369178941</v>
      </c>
      <c r="E10" s="89">
        <v>2.460929693673136</v>
      </c>
      <c r="F10" s="89">
        <v>1.4410894651295416</v>
      </c>
      <c r="G10" s="89">
        <v>1.5917550820916304</v>
      </c>
      <c r="H10" s="89">
        <v>1.579657350804053</v>
      </c>
      <c r="I10" s="89">
        <v>1.0106489010577715</v>
      </c>
      <c r="J10" s="89">
        <v>1.9922670806335705</v>
      </c>
      <c r="K10" s="89">
        <v>3.0744887629151338</v>
      </c>
      <c r="L10" s="89">
        <v>2.3374387880927863</v>
      </c>
      <c r="M10" s="89">
        <v>1.8769422185843114</v>
      </c>
      <c r="N10" s="89">
        <v>3.1375183713303429</v>
      </c>
      <c r="O10" s="89">
        <v>3.0335880964065258</v>
      </c>
    </row>
    <row r="11" spans="2:15">
      <c r="C11" s="36" t="s">
        <v>131</v>
      </c>
      <c r="D11" s="89">
        <v>1.6643585212324372</v>
      </c>
      <c r="E11" s="89">
        <v>3.5482338836826708</v>
      </c>
      <c r="F11" s="89">
        <v>2.5068871517707016</v>
      </c>
      <c r="G11" s="89">
        <v>1.9065789753819664</v>
      </c>
      <c r="H11" s="89">
        <v>1.9855471554948874</v>
      </c>
      <c r="I11" s="89">
        <v>2.6336232214952062</v>
      </c>
      <c r="J11" s="89">
        <v>3.0248124407000052</v>
      </c>
      <c r="K11" s="89">
        <v>2.8344816402446789</v>
      </c>
      <c r="L11" s="89">
        <v>1.2511368144608157</v>
      </c>
      <c r="M11" s="89">
        <v>3.3466854873650083</v>
      </c>
      <c r="N11" s="89">
        <v>3.3383497452928741</v>
      </c>
      <c r="O11" s="89">
        <v>3.0636050863816924</v>
      </c>
    </row>
    <row r="12" spans="2:15">
      <c r="C12" s="37" t="s">
        <v>132</v>
      </c>
      <c r="D12" s="89">
        <v>1.9454057783514709</v>
      </c>
      <c r="E12" s="89">
        <v>3.2050495647943253</v>
      </c>
      <c r="F12" s="89">
        <v>2.8657553801361355</v>
      </c>
      <c r="G12" s="89">
        <v>1.1096924951190963</v>
      </c>
      <c r="H12" s="89">
        <v>2.895164040956272</v>
      </c>
      <c r="I12" s="89">
        <v>1.5390971168179037</v>
      </c>
      <c r="J12" s="89">
        <v>1.6975308634610957</v>
      </c>
      <c r="K12" s="89">
        <v>3.1279505107717394</v>
      </c>
      <c r="L12" s="89">
        <v>1.9148748443363868</v>
      </c>
      <c r="M12" s="89">
        <v>2.7540287555187155</v>
      </c>
      <c r="N12" s="89">
        <v>1.1560632676930991</v>
      </c>
      <c r="O12" s="89">
        <v>2.6779990068199004</v>
      </c>
    </row>
    <row r="13" spans="2:15">
      <c r="C13" s="57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</row>
    <row r="14" spans="2:15">
      <c r="B14" s="58" t="s">
        <v>133</v>
      </c>
      <c r="C14" s="59" t="s">
        <v>146</v>
      </c>
      <c r="D14" s="34" t="s">
        <v>92</v>
      </c>
      <c r="E14" s="34" t="s">
        <v>93</v>
      </c>
      <c r="F14" s="34" t="s">
        <v>94</v>
      </c>
      <c r="G14" s="34" t="s">
        <v>95</v>
      </c>
      <c r="H14" s="34" t="s">
        <v>96</v>
      </c>
      <c r="I14" s="34" t="s">
        <v>97</v>
      </c>
      <c r="J14" s="34" t="s">
        <v>98</v>
      </c>
      <c r="K14" s="34" t="s">
        <v>99</v>
      </c>
      <c r="L14" s="34" t="s">
        <v>100</v>
      </c>
      <c r="M14" s="34" t="s">
        <v>101</v>
      </c>
      <c r="N14" s="34" t="s">
        <v>102</v>
      </c>
      <c r="O14" s="35" t="s">
        <v>103</v>
      </c>
    </row>
    <row r="15" spans="2:15">
      <c r="C15" s="41" t="s">
        <v>126</v>
      </c>
      <c r="D15" s="89">
        <v>2.8758986277107197</v>
      </c>
      <c r="E15" s="89">
        <v>2.1485872090383134</v>
      </c>
      <c r="F15" s="89">
        <v>1.8590310788306241</v>
      </c>
      <c r="G15" s="89">
        <v>3.4203236126330152</v>
      </c>
      <c r="H15" s="89">
        <v>2.9841175509450228</v>
      </c>
      <c r="I15" s="89">
        <v>2.5555917441737011</v>
      </c>
      <c r="J15" s="89">
        <v>1.7023290269566207</v>
      </c>
      <c r="K15" s="89">
        <v>3.3539332956499175</v>
      </c>
      <c r="L15" s="89">
        <v>3.062134859442105</v>
      </c>
      <c r="M15" s="89">
        <v>1.8361278972492108</v>
      </c>
      <c r="N15" s="89">
        <v>1.5176686697454846</v>
      </c>
      <c r="O15" s="89">
        <v>3.34298111821882</v>
      </c>
    </row>
    <row r="16" spans="2:15">
      <c r="C16" s="36" t="s">
        <v>127</v>
      </c>
      <c r="D16" s="89">
        <v>3.5583092885859258</v>
      </c>
      <c r="E16" s="89">
        <v>1.8927842701650985</v>
      </c>
      <c r="F16" s="89">
        <v>2.4812850831364881</v>
      </c>
      <c r="G16" s="89">
        <v>3.5012160077103598</v>
      </c>
      <c r="H16" s="89">
        <v>2.8193031160746527</v>
      </c>
      <c r="I16" s="89">
        <v>3.1950534933851316</v>
      </c>
      <c r="J16" s="89">
        <v>2.1703074698566986</v>
      </c>
      <c r="K16" s="89">
        <v>3.2811106774997985</v>
      </c>
      <c r="L16" s="89">
        <v>1.6552598140166244</v>
      </c>
      <c r="M16" s="89">
        <v>3.0036856701014272</v>
      </c>
      <c r="N16" s="89">
        <v>3.3372544840763236</v>
      </c>
      <c r="O16" s="89">
        <v>1.973764944938847</v>
      </c>
    </row>
    <row r="17" spans="2:15">
      <c r="C17" s="36" t="s">
        <v>128</v>
      </c>
      <c r="D17" s="89">
        <v>1.0886282225942139</v>
      </c>
      <c r="E17" s="89">
        <v>1.1600712064529226</v>
      </c>
      <c r="F17" s="89">
        <v>3.3533659635487463</v>
      </c>
      <c r="G17" s="89">
        <v>1.8555177351028547</v>
      </c>
      <c r="H17" s="89">
        <v>1.2200775104222834</v>
      </c>
      <c r="I17" s="89">
        <v>1.3964692121639091</v>
      </c>
      <c r="J17" s="89">
        <v>1.2520863415606078</v>
      </c>
      <c r="K17" s="89">
        <v>1.3693946877378025</v>
      </c>
      <c r="L17" s="89">
        <v>2.1969199661690522</v>
      </c>
      <c r="M17" s="89">
        <v>1.5083102035696418</v>
      </c>
      <c r="N17" s="89">
        <v>2.1806488556026933</v>
      </c>
      <c r="O17" s="89">
        <v>3.5188508961692033</v>
      </c>
    </row>
    <row r="18" spans="2:15">
      <c r="C18" s="36" t="s">
        <v>129</v>
      </c>
      <c r="D18" s="89">
        <v>1.2879648656187777</v>
      </c>
      <c r="E18" s="89">
        <v>1.2548381627448055</v>
      </c>
      <c r="F18" s="89">
        <v>3.576072614047634</v>
      </c>
      <c r="G18" s="89">
        <v>2.2417700307488637</v>
      </c>
      <c r="H18" s="89">
        <v>1.8986693415377955</v>
      </c>
      <c r="I18" s="89">
        <v>2.4235496381535215</v>
      </c>
      <c r="J18" s="89">
        <v>1.5007934307074771</v>
      </c>
      <c r="K18" s="89">
        <v>2.5159095867424162</v>
      </c>
      <c r="L18" s="89">
        <v>2.0871364483079802</v>
      </c>
      <c r="M18" s="89">
        <v>1.8742736597656173</v>
      </c>
      <c r="N18" s="89">
        <v>1.3719708115358566</v>
      </c>
      <c r="O18" s="89">
        <v>2.4585461860196896</v>
      </c>
    </row>
    <row r="19" spans="2:15">
      <c r="C19" s="36" t="s">
        <v>130</v>
      </c>
      <c r="D19" s="89">
        <v>2.1439261685786128</v>
      </c>
      <c r="E19" s="89">
        <v>2.5345093781117796</v>
      </c>
      <c r="F19" s="89">
        <v>1.9545637215323031</v>
      </c>
      <c r="G19" s="89">
        <v>1.7368034858190051</v>
      </c>
      <c r="H19" s="89">
        <v>3.0037950506020352</v>
      </c>
      <c r="I19" s="89">
        <v>2.9602532887074067</v>
      </c>
      <c r="J19" s="89">
        <v>3.1750007193482812</v>
      </c>
      <c r="K19" s="89">
        <v>2.4640502528488102</v>
      </c>
      <c r="L19" s="89">
        <v>3.551721592478386</v>
      </c>
      <c r="M19" s="89">
        <v>3.4437516833193333</v>
      </c>
      <c r="N19" s="89">
        <v>1.8454107742842054</v>
      </c>
      <c r="O19" s="89">
        <v>3.5884389276168531</v>
      </c>
    </row>
    <row r="20" spans="2:15">
      <c r="C20" s="36" t="s">
        <v>131</v>
      </c>
      <c r="D20" s="89">
        <v>1.8371289268792343</v>
      </c>
      <c r="E20" s="89">
        <v>2.2671105504219007</v>
      </c>
      <c r="F20" s="89">
        <v>2.1614318364838407</v>
      </c>
      <c r="G20" s="89">
        <v>2.2881756973848599</v>
      </c>
      <c r="H20" s="89">
        <v>1.7258754475332574</v>
      </c>
      <c r="I20" s="89">
        <v>3.0339889023099489</v>
      </c>
      <c r="J20" s="89">
        <v>3.1282309356593516</v>
      </c>
      <c r="K20" s="89">
        <v>1.697904783666953</v>
      </c>
      <c r="L20" s="89">
        <v>2.8826631733179795</v>
      </c>
      <c r="M20" s="89">
        <v>3.5290693839195768</v>
      </c>
      <c r="N20" s="89">
        <v>3.0421463191773812</v>
      </c>
      <c r="O20" s="89">
        <v>2.0144114105771704</v>
      </c>
    </row>
    <row r="21" spans="2:15">
      <c r="C21" s="37" t="s">
        <v>132</v>
      </c>
      <c r="D21" s="89">
        <v>1.4130645090872613</v>
      </c>
      <c r="E21" s="89">
        <v>1.0161734073702313</v>
      </c>
      <c r="F21" s="89">
        <v>2.5219260197245577</v>
      </c>
      <c r="G21" s="89">
        <v>2.3496398982500155</v>
      </c>
      <c r="H21" s="89">
        <v>1.9912367379659943</v>
      </c>
      <c r="I21" s="89">
        <v>1.2916766947920268</v>
      </c>
      <c r="J21" s="89">
        <v>1.7527914386263777</v>
      </c>
      <c r="K21" s="89">
        <v>1.6983164482910746</v>
      </c>
      <c r="L21" s="89">
        <v>1.226796918322012</v>
      </c>
      <c r="M21" s="89">
        <v>1.3509785488676842</v>
      </c>
      <c r="N21" s="89">
        <v>2.4997923658433252</v>
      </c>
      <c r="O21" s="89">
        <v>1.8053282564547972</v>
      </c>
    </row>
    <row r="22" spans="2:15">
      <c r="C22" s="57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</row>
    <row r="23" spans="2:15">
      <c r="B23" s="58" t="s">
        <v>134</v>
      </c>
      <c r="C23" s="59" t="s">
        <v>146</v>
      </c>
      <c r="D23" s="34" t="s">
        <v>92</v>
      </c>
      <c r="E23" s="34" t="s">
        <v>93</v>
      </c>
      <c r="F23" s="34" t="s">
        <v>94</v>
      </c>
      <c r="G23" s="34" t="s">
        <v>95</v>
      </c>
      <c r="H23" s="34" t="s">
        <v>96</v>
      </c>
      <c r="I23" s="34" t="s">
        <v>97</v>
      </c>
      <c r="J23" s="34" t="s">
        <v>98</v>
      </c>
      <c r="K23" s="34" t="s">
        <v>99</v>
      </c>
      <c r="L23" s="34" t="s">
        <v>100</v>
      </c>
      <c r="M23" s="34" t="s">
        <v>101</v>
      </c>
      <c r="N23" s="34" t="s">
        <v>102</v>
      </c>
      <c r="O23" s="35" t="s">
        <v>103</v>
      </c>
    </row>
    <row r="24" spans="2:15">
      <c r="C24" s="41" t="s">
        <v>126</v>
      </c>
      <c r="D24" s="89">
        <v>3.5667530466337962</v>
      </c>
      <c r="E24" s="89">
        <v>1.6448275288496985</v>
      </c>
      <c r="F24" s="89">
        <v>1.1193311038885367</v>
      </c>
      <c r="G24" s="89">
        <v>3.2453341333550423</v>
      </c>
      <c r="H24" s="89">
        <v>3.2444084986441237</v>
      </c>
      <c r="I24" s="89">
        <v>1.7261177113665132</v>
      </c>
      <c r="J24" s="89">
        <v>1.9845766876275475</v>
      </c>
      <c r="K24" s="89">
        <v>1.2581126574246437</v>
      </c>
      <c r="L24" s="89">
        <v>1.087418957630049</v>
      </c>
      <c r="M24" s="89">
        <v>2.9787221370118764</v>
      </c>
      <c r="N24" s="89">
        <v>2.0256678925826379</v>
      </c>
      <c r="O24" s="89">
        <v>2.5425985375577795</v>
      </c>
    </row>
    <row r="25" spans="2:15">
      <c r="C25" s="36" t="s">
        <v>127</v>
      </c>
      <c r="D25" s="89">
        <v>3.4045136811396643</v>
      </c>
      <c r="E25" s="89">
        <v>3.2464929648757277</v>
      </c>
      <c r="F25" s="89">
        <v>2.7929670469179242</v>
      </c>
      <c r="G25" s="89">
        <v>2.5107688302892299</v>
      </c>
      <c r="H25" s="89">
        <v>3.2677784221445041</v>
      </c>
      <c r="I25" s="89">
        <v>2.4877855123499168</v>
      </c>
      <c r="J25" s="89">
        <v>3.2206148277448392</v>
      </c>
      <c r="K25" s="89">
        <v>3.4521555602125868</v>
      </c>
      <c r="L25" s="89">
        <v>2.2226747043873303</v>
      </c>
      <c r="M25" s="89">
        <v>1.8828766414830844</v>
      </c>
      <c r="N25" s="89">
        <v>1.1808983172615977</v>
      </c>
      <c r="O25" s="89">
        <v>1.979165024878287</v>
      </c>
    </row>
    <row r="26" spans="2:15">
      <c r="C26" s="36" t="s">
        <v>128</v>
      </c>
      <c r="D26" s="89">
        <v>1.5868329156286829</v>
      </c>
      <c r="E26" s="89">
        <v>1.6895564373159813</v>
      </c>
      <c r="F26" s="89">
        <v>3.2917375756619767</v>
      </c>
      <c r="G26" s="89">
        <v>2.5339228778575063</v>
      </c>
      <c r="H26" s="89">
        <v>2.8629074468092854</v>
      </c>
      <c r="I26" s="89">
        <v>2.0939057086818029</v>
      </c>
      <c r="J26" s="89">
        <v>2.7062926578016944</v>
      </c>
      <c r="K26" s="89">
        <v>3.5018661998552569</v>
      </c>
      <c r="L26" s="89">
        <v>1.4221313929046004</v>
      </c>
      <c r="M26" s="89">
        <v>2.4771945124973502</v>
      </c>
      <c r="N26" s="89">
        <v>3.5259470847056078</v>
      </c>
      <c r="O26" s="89">
        <v>2.0354784431450708</v>
      </c>
    </row>
    <row r="27" spans="2:15">
      <c r="C27" s="36" t="s">
        <v>129</v>
      </c>
      <c r="D27" s="89">
        <v>2.0212063540268494</v>
      </c>
      <c r="E27" s="89">
        <v>1.7384548886175213</v>
      </c>
      <c r="F27" s="89">
        <v>3.4673425668702627</v>
      </c>
      <c r="G27" s="89">
        <v>1.1543106117402335</v>
      </c>
      <c r="H27" s="89">
        <v>1.3480756654465331</v>
      </c>
      <c r="I27" s="89">
        <v>3.381226950063045</v>
      </c>
      <c r="J27" s="89">
        <v>1.6716021681548301</v>
      </c>
      <c r="K27" s="89">
        <v>2.4250663352140283</v>
      </c>
      <c r="L27" s="89">
        <v>3.3524618535408206</v>
      </c>
      <c r="M27" s="89">
        <v>2.1159351897983454</v>
      </c>
      <c r="N27" s="89">
        <v>1.209806155860305</v>
      </c>
      <c r="O27" s="89">
        <v>3.1579907561881799</v>
      </c>
    </row>
    <row r="28" spans="2:15">
      <c r="C28" s="36" t="s">
        <v>130</v>
      </c>
      <c r="D28" s="89">
        <v>1.6933560993819565</v>
      </c>
      <c r="E28" s="89">
        <v>3.5010032490200285</v>
      </c>
      <c r="F28" s="89">
        <v>3.0926370576350797</v>
      </c>
      <c r="G28" s="89">
        <v>1.4901187805583209</v>
      </c>
      <c r="H28" s="89">
        <v>1.6425426931331866</v>
      </c>
      <c r="I28" s="89">
        <v>2.166457813000779</v>
      </c>
      <c r="J28" s="89">
        <v>1.4596018299611271</v>
      </c>
      <c r="K28" s="89">
        <v>2.5072763560010505</v>
      </c>
      <c r="L28" s="89">
        <v>3.3394908418368638</v>
      </c>
      <c r="M28" s="89">
        <v>3.4989698235779185</v>
      </c>
      <c r="N28" s="89">
        <v>3.0231802099608416</v>
      </c>
      <c r="O28" s="89">
        <v>2.0938015437423845</v>
      </c>
    </row>
    <row r="29" spans="2:15">
      <c r="C29" s="36" t="s">
        <v>131</v>
      </c>
      <c r="D29" s="89">
        <v>2.5309053453804466</v>
      </c>
      <c r="E29" s="89">
        <v>3.5119094652633041</v>
      </c>
      <c r="F29" s="89">
        <v>1.0881085774921988</v>
      </c>
      <c r="G29" s="89">
        <v>1.7272262773583029</v>
      </c>
      <c r="H29" s="89">
        <v>2.0024855748567498</v>
      </c>
      <c r="I29" s="89">
        <v>1.8050779529707386</v>
      </c>
      <c r="J29" s="89">
        <v>2.6110309239882796</v>
      </c>
      <c r="K29" s="89">
        <v>1.7411886341923797</v>
      </c>
      <c r="L29" s="89">
        <v>3.0553377682001099</v>
      </c>
      <c r="M29" s="89">
        <v>3.5301535397533317</v>
      </c>
      <c r="N29" s="89">
        <v>2.00475185670496</v>
      </c>
      <c r="O29" s="89">
        <v>2.4624083807681298</v>
      </c>
    </row>
    <row r="30" spans="2:15">
      <c r="C30" s="37" t="s">
        <v>132</v>
      </c>
      <c r="D30" s="89">
        <v>2.8045649168004454</v>
      </c>
      <c r="E30" s="89">
        <v>2.5702535220499105</v>
      </c>
      <c r="F30" s="89">
        <v>1.6193000459941473</v>
      </c>
      <c r="G30" s="89">
        <v>1.3047852019043567</v>
      </c>
      <c r="H30" s="89">
        <v>2.1417158868592727</v>
      </c>
      <c r="I30" s="89">
        <v>2.2885070495109527</v>
      </c>
      <c r="J30" s="89">
        <v>2.7912444265768768</v>
      </c>
      <c r="K30" s="89">
        <v>1.4946191562933582</v>
      </c>
      <c r="L30" s="89">
        <v>1.8283426266891163</v>
      </c>
      <c r="M30" s="89">
        <v>2.1655325613269389</v>
      </c>
      <c r="N30" s="89">
        <v>2.3223255885253797</v>
      </c>
      <c r="O30" s="89">
        <v>1.5938679107743476</v>
      </c>
    </row>
    <row r="31" spans="2:15">
      <c r="C31" s="57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</row>
    <row r="32" spans="2:15">
      <c r="B32" s="58" t="s">
        <v>123</v>
      </c>
      <c r="C32" s="59" t="s">
        <v>146</v>
      </c>
      <c r="D32" s="34" t="s">
        <v>92</v>
      </c>
      <c r="E32" s="34" t="s">
        <v>93</v>
      </c>
      <c r="F32" s="34" t="s">
        <v>94</v>
      </c>
      <c r="G32" s="34" t="s">
        <v>95</v>
      </c>
      <c r="H32" s="34" t="s">
        <v>96</v>
      </c>
      <c r="I32" s="34" t="s">
        <v>97</v>
      </c>
      <c r="J32" s="34" t="s">
        <v>98</v>
      </c>
      <c r="K32" s="34" t="s">
        <v>99</v>
      </c>
      <c r="L32" s="34" t="s">
        <v>100</v>
      </c>
      <c r="M32" s="34" t="s">
        <v>101</v>
      </c>
      <c r="N32" s="34" t="s">
        <v>102</v>
      </c>
      <c r="O32" s="35" t="s">
        <v>103</v>
      </c>
    </row>
    <row r="33" spans="3:15">
      <c r="C33" s="41" t="s">
        <v>126</v>
      </c>
      <c r="D33" s="89">
        <v>2.9253876195463602</v>
      </c>
      <c r="E33" s="89">
        <v>1.5503155601549776</v>
      </c>
      <c r="F33" s="89">
        <v>2.1986485273411871</v>
      </c>
      <c r="G33" s="89">
        <v>1.233534510797351</v>
      </c>
      <c r="H33" s="89">
        <v>1.1173994486602796</v>
      </c>
      <c r="I33" s="89">
        <v>2.0632151495504876</v>
      </c>
      <c r="J33" s="89">
        <v>2.1074787208759105</v>
      </c>
      <c r="K33" s="89">
        <v>2.7370849218100943</v>
      </c>
      <c r="L33" s="89">
        <v>2.5173360669469744</v>
      </c>
      <c r="M33" s="89">
        <v>2.7560648151706717</v>
      </c>
      <c r="N33" s="89">
        <v>1.687051433584279</v>
      </c>
      <c r="O33" s="89">
        <v>2.8725684728809564</v>
      </c>
    </row>
    <row r="34" spans="3:15">
      <c r="C34" s="36" t="s">
        <v>127</v>
      </c>
      <c r="D34" s="89">
        <v>3.4755658772900575</v>
      </c>
      <c r="E34" s="89">
        <v>2.8261677221736221</v>
      </c>
      <c r="F34" s="89">
        <v>1.2017816272553852</v>
      </c>
      <c r="G34" s="89">
        <v>3.461973336474756</v>
      </c>
      <c r="H34" s="89">
        <v>1.1354290380470835</v>
      </c>
      <c r="I34" s="89">
        <v>1.3412247385661653</v>
      </c>
      <c r="J34" s="89">
        <v>2.5574299185584222</v>
      </c>
      <c r="K34" s="89">
        <v>1.9682012771748345</v>
      </c>
      <c r="L34" s="89">
        <v>1.2916126283337137</v>
      </c>
      <c r="M34" s="89">
        <v>3.1942451614977077</v>
      </c>
      <c r="N34" s="89">
        <v>3.4723634520552626</v>
      </c>
      <c r="O34" s="89">
        <v>1.3408812441361457</v>
      </c>
    </row>
    <row r="35" spans="3:15">
      <c r="C35" s="36" t="s">
        <v>128</v>
      </c>
      <c r="D35" s="89">
        <v>1.1907743436916309</v>
      </c>
      <c r="E35" s="89">
        <v>3.4187259831142938</v>
      </c>
      <c r="F35" s="89">
        <v>1.0663523406922426</v>
      </c>
      <c r="G35" s="89">
        <v>3.0792634951865363</v>
      </c>
      <c r="H35" s="89">
        <v>1.795232925247368</v>
      </c>
      <c r="I35" s="89">
        <v>1.7185504934809406</v>
      </c>
      <c r="J35" s="89">
        <v>2.1241064495948558</v>
      </c>
      <c r="K35" s="89">
        <v>2.3455467064853517</v>
      </c>
      <c r="L35" s="89">
        <v>3.1836516501686032</v>
      </c>
      <c r="M35" s="89">
        <v>2.3969586624888723</v>
      </c>
      <c r="N35" s="89">
        <v>1.1821240728394795</v>
      </c>
      <c r="O35" s="89">
        <v>3.2874851215909247</v>
      </c>
    </row>
    <row r="36" spans="3:15">
      <c r="C36" s="36" t="s">
        <v>129</v>
      </c>
      <c r="D36" s="89">
        <v>1.1743689240353161</v>
      </c>
      <c r="E36" s="89">
        <v>1.2914249841711651</v>
      </c>
      <c r="F36" s="89">
        <v>2.345562076713835</v>
      </c>
      <c r="G36" s="89">
        <v>1.1938035726969041</v>
      </c>
      <c r="H36" s="89">
        <v>2.4834950620748693</v>
      </c>
      <c r="I36" s="89">
        <v>2.1311044074640897</v>
      </c>
      <c r="J36" s="89">
        <v>2.4491490317032167</v>
      </c>
      <c r="K36" s="89">
        <v>1.9394568791621216</v>
      </c>
      <c r="L36" s="89">
        <v>2.1097103827497277</v>
      </c>
      <c r="M36" s="89">
        <v>2.2801710273574654</v>
      </c>
      <c r="N36" s="89">
        <v>2.3122109051767579</v>
      </c>
      <c r="O36" s="89">
        <v>2.6569717796566739</v>
      </c>
    </row>
    <row r="37" spans="3:15">
      <c r="C37" s="36" t="s">
        <v>130</v>
      </c>
      <c r="D37" s="89">
        <v>1.2616332682384883</v>
      </c>
      <c r="E37" s="89">
        <v>3.5231551565154766</v>
      </c>
      <c r="F37" s="89">
        <v>1.3467481469738196</v>
      </c>
      <c r="G37" s="89">
        <v>2.952628712292019</v>
      </c>
      <c r="H37" s="89">
        <v>1.7364548997412044</v>
      </c>
      <c r="I37" s="89">
        <v>2.4029595185959511</v>
      </c>
      <c r="J37" s="89">
        <v>1.7690862998250529</v>
      </c>
      <c r="K37" s="89">
        <v>1.3823010266166289</v>
      </c>
      <c r="L37" s="89">
        <v>2.4054338697086601</v>
      </c>
      <c r="M37" s="89">
        <v>3.5065225195556695</v>
      </c>
      <c r="N37" s="89">
        <v>2.4954751481522077</v>
      </c>
      <c r="O37" s="89">
        <v>1.5253309207698342</v>
      </c>
    </row>
    <row r="38" spans="3:15">
      <c r="C38" s="36" t="s">
        <v>131</v>
      </c>
      <c r="D38" s="89">
        <v>2.6276247117263818</v>
      </c>
      <c r="E38" s="89">
        <v>2.1504004306932325</v>
      </c>
      <c r="F38" s="89">
        <v>1.472833940670653</v>
      </c>
      <c r="G38" s="89">
        <v>2.6956753934594233</v>
      </c>
      <c r="H38" s="89">
        <v>2.1517130395197013</v>
      </c>
      <c r="I38" s="89">
        <v>1.8282754263104537</v>
      </c>
      <c r="J38" s="89">
        <v>2.5217645713598063</v>
      </c>
      <c r="K38" s="89">
        <v>2.3805021930773482</v>
      </c>
      <c r="L38" s="89">
        <v>1.1910069252200086</v>
      </c>
      <c r="M38" s="89">
        <v>3.4543094435170545</v>
      </c>
      <c r="N38" s="89">
        <v>1.98119954475052</v>
      </c>
      <c r="O38" s="89">
        <v>1.3685610238597103</v>
      </c>
    </row>
    <row r="39" spans="3:15">
      <c r="C39" s="37" t="s">
        <v>132</v>
      </c>
      <c r="D39" s="89">
        <v>3.0818095139934871</v>
      </c>
      <c r="E39" s="89">
        <v>2.971622413948722</v>
      </c>
      <c r="F39" s="89">
        <v>2.4949578777986701</v>
      </c>
      <c r="G39" s="89">
        <v>3.5716647294532406</v>
      </c>
      <c r="H39" s="89">
        <v>3.5552652963950453</v>
      </c>
      <c r="I39" s="89">
        <v>1.2351552848191742</v>
      </c>
      <c r="J39" s="89">
        <v>2.0807169468218678</v>
      </c>
      <c r="K39" s="89">
        <v>2.6831712109573544</v>
      </c>
      <c r="L39" s="89">
        <v>2.9353824465241987</v>
      </c>
      <c r="M39" s="89">
        <v>1.5871787104009107</v>
      </c>
      <c r="N39" s="89">
        <v>3.5830388837060099</v>
      </c>
      <c r="O39" s="89">
        <v>2.991772055568271</v>
      </c>
    </row>
    <row r="40" spans="3:15"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</row>
    <row r="41" spans="3:15"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</row>
  </sheetData>
  <phoneticPr fontId="0" type="noConversion"/>
  <dataValidations count="1">
    <dataValidation type="decimal" allowBlank="1" showInputMessage="1" showErrorMessage="1" errorTitle="Error" error="You must enter a number between 0 and 4 (inclusive)" promptTitle="Pricing" prompt="Enter a number between 0 and 4 (inclusive)" sqref="D6:O12 D15:O21 D24:O30 D33:O39">
      <formula1>0</formula1>
      <formula2>4</formula2>
    </dataValidation>
  </dataValidation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0"/>
  <sheetViews>
    <sheetView showGridLines="0" tabSelected="1" workbookViewId="0"/>
  </sheetViews>
  <sheetFormatPr baseColWidth="10" defaultColWidth="8.83203125" defaultRowHeight="12" x14ac:dyDescent="0"/>
  <cols>
    <col min="1" max="1" width="4.6640625" style="100" customWidth="1"/>
    <col min="2" max="6" width="8.83203125" style="100"/>
    <col min="7" max="7" width="2.6640625" style="100" customWidth="1"/>
    <col min="8" max="8" width="11.1640625" style="100" customWidth="1"/>
    <col min="9" max="10" width="8.83203125" style="100"/>
    <col min="11" max="12" width="4.6640625" style="100" customWidth="1"/>
    <col min="13" max="17" width="8.83203125" style="100"/>
    <col min="18" max="18" width="2.6640625" style="100" customWidth="1"/>
    <col min="19" max="19" width="14.6640625" style="100" customWidth="1"/>
    <col min="20" max="20" width="16.6640625" style="100" customWidth="1"/>
    <col min="21" max="21" width="4.6640625" style="100" customWidth="1"/>
    <col min="22" max="16384" width="8.83203125" style="100"/>
  </cols>
  <sheetData>
    <row r="1" spans="1:20">
      <c r="A1" s="179"/>
    </row>
    <row r="2" spans="1:20" ht="15">
      <c r="C2" s="207" t="s">
        <v>165</v>
      </c>
      <c r="D2" s="207"/>
      <c r="E2" s="207"/>
      <c r="F2" s="207"/>
      <c r="G2" s="207"/>
      <c r="H2" s="207"/>
    </row>
    <row r="3" spans="1:20" ht="15">
      <c r="C3" s="180" t="s">
        <v>413</v>
      </c>
      <c r="D3" s="180"/>
      <c r="E3" s="180"/>
      <c r="F3" s="180"/>
      <c r="G3" s="180"/>
    </row>
    <row r="5" spans="1:20" ht="15">
      <c r="A5" s="181" t="s">
        <v>352</v>
      </c>
      <c r="B5" s="182"/>
      <c r="G5" s="183"/>
      <c r="L5" s="181" t="s">
        <v>353</v>
      </c>
      <c r="M5" s="182"/>
      <c r="R5" s="183"/>
    </row>
    <row r="6" spans="1:20">
      <c r="A6" s="184" t="s">
        <v>354</v>
      </c>
      <c r="B6" s="182"/>
      <c r="G6" s="185"/>
      <c r="H6" s="110"/>
      <c r="L6" s="184" t="s">
        <v>355</v>
      </c>
      <c r="M6" s="182"/>
      <c r="S6" s="125"/>
    </row>
    <row r="7" spans="1:20">
      <c r="A7" s="182"/>
      <c r="B7" s="182" t="s">
        <v>356</v>
      </c>
      <c r="G7" s="185"/>
      <c r="H7" s="186">
        <f>SUM(ORA!$D$116:$O$116)</f>
        <v>84709</v>
      </c>
      <c r="L7" s="182"/>
      <c r="M7" s="182" t="s">
        <v>356</v>
      </c>
      <c r="S7" s="187">
        <f>SUM(ORA!$D$127:$O$127)</f>
        <v>303080368.9430688</v>
      </c>
    </row>
    <row r="8" spans="1:20">
      <c r="A8" s="182"/>
      <c r="B8" s="182" t="s">
        <v>357</v>
      </c>
      <c r="G8" s="185"/>
      <c r="H8" s="188">
        <f>SUM(POJ!$D$116:$O$116)</f>
        <v>117873.73682362981</v>
      </c>
      <c r="L8" s="182"/>
      <c r="M8" s="182" t="s">
        <v>357</v>
      </c>
      <c r="S8" s="189">
        <f>SUM(POJ!$D$127:$O$127)</f>
        <v>449489075.44170141</v>
      </c>
    </row>
    <row r="9" spans="1:20">
      <c r="A9" s="182"/>
      <c r="B9" s="182" t="s">
        <v>358</v>
      </c>
      <c r="G9" s="185"/>
      <c r="H9" s="188">
        <f>SUM(ROJ!$D$116:$O$116)</f>
        <v>97518.260701406951</v>
      </c>
      <c r="L9" s="182"/>
      <c r="M9" s="182" t="s">
        <v>358</v>
      </c>
      <c r="S9" s="189">
        <f>SUM(ROJ!$D$127:$O$127)</f>
        <v>364028846.39655107</v>
      </c>
    </row>
    <row r="10" spans="1:20">
      <c r="A10" s="182"/>
      <c r="B10" s="182" t="s">
        <v>359</v>
      </c>
      <c r="G10" s="185"/>
      <c r="H10" s="190">
        <f>SUM(FCOJ!$D$116:$O$116)</f>
        <v>84335.238407264318</v>
      </c>
      <c r="L10" s="182"/>
      <c r="M10" s="182" t="s">
        <v>359</v>
      </c>
      <c r="S10" s="191">
        <f>SUM(FCOJ!$D$127:$O$127)</f>
        <v>280043030.50965405</v>
      </c>
    </row>
    <row r="11" spans="1:20">
      <c r="A11" s="182"/>
      <c r="B11" s="182"/>
      <c r="G11" s="185"/>
      <c r="M11" s="182" t="s">
        <v>360</v>
      </c>
      <c r="T11" s="192">
        <f>SUM($S$7:$S$10)</f>
        <v>1396641321.2909753</v>
      </c>
    </row>
    <row r="12" spans="1:20">
      <c r="A12" s="184" t="s">
        <v>361</v>
      </c>
      <c r="B12" s="182"/>
      <c r="G12" s="185"/>
    </row>
    <row r="13" spans="1:20">
      <c r="A13" s="182"/>
      <c r="B13" s="182" t="s">
        <v>362</v>
      </c>
      <c r="G13" s="185"/>
      <c r="H13" s="193">
        <f>SUM(grove!$C$48:$AX$53)</f>
        <v>445075.67353661172</v>
      </c>
      <c r="L13" s="184" t="s">
        <v>363</v>
      </c>
      <c r="M13" s="182"/>
    </row>
    <row r="14" spans="1:20">
      <c r="A14" s="182"/>
      <c r="B14" s="182" t="s">
        <v>364</v>
      </c>
      <c r="G14" s="185"/>
      <c r="H14" s="186">
        <f>raw_materials!$P$30</f>
        <v>100000</v>
      </c>
      <c r="L14" s="182"/>
      <c r="M14" s="182" t="s">
        <v>365</v>
      </c>
      <c r="S14" s="187">
        <f>SUM(grove!$C$58:$AX$63)</f>
        <v>670888716.14109409</v>
      </c>
    </row>
    <row r="15" spans="1:20">
      <c r="A15" s="182"/>
      <c r="B15" s="182" t="s">
        <v>366</v>
      </c>
      <c r="G15" s="185"/>
      <c r="H15" s="190">
        <f>raw_materials!$P$36</f>
        <v>200000</v>
      </c>
      <c r="L15" s="182"/>
      <c r="M15" s="182" t="s">
        <v>367</v>
      </c>
      <c r="S15" s="189">
        <f>(raw_materials!D30*raw_materials!E30+raw_materials!F30*raw_materials!G30+raw_materials!H30*raw_materials!I30+raw_materials!J30*raw_materials!K30+raw_materials!L30*raw_materials!M30)*2000</f>
        <v>154839585.52241325</v>
      </c>
    </row>
    <row r="16" spans="1:20">
      <c r="A16" s="182"/>
      <c r="B16" s="182" t="s">
        <v>368</v>
      </c>
      <c r="G16" s="185"/>
      <c r="H16" s="194">
        <v>107297.33204653145</v>
      </c>
      <c r="L16" s="182"/>
      <c r="M16" s="182" t="s">
        <v>369</v>
      </c>
      <c r="S16" s="189">
        <f>(raw_materials!D36*raw_materials!E36+raw_materials!F36*raw_materials!G36+raw_materials!H36*raw_materials!I36+raw_materials!J36*raw_materials!K36+raw_materials!L36*raw_materials!M36)*2000</f>
        <v>372347831.3192324</v>
      </c>
    </row>
    <row r="17" spans="1:21">
      <c r="A17" s="182"/>
      <c r="B17" s="182" t="s">
        <v>370</v>
      </c>
      <c r="G17" s="185"/>
      <c r="H17" s="195">
        <v>0</v>
      </c>
      <c r="L17" s="182"/>
      <c r="M17" s="182" t="s">
        <v>371</v>
      </c>
      <c r="S17" s="189">
        <v>161302894.34385017</v>
      </c>
    </row>
    <row r="18" spans="1:21">
      <c r="A18" s="182"/>
      <c r="B18" s="182" t="s">
        <v>372</v>
      </c>
      <c r="G18" s="185"/>
      <c r="H18" s="196">
        <v>111865.88414236455</v>
      </c>
      <c r="L18" s="182"/>
      <c r="M18" s="182" t="s">
        <v>373</v>
      </c>
      <c r="S18" s="191">
        <v>52792133.436217204</v>
      </c>
    </row>
    <row r="19" spans="1:21">
      <c r="A19" s="182"/>
      <c r="B19" s="182" t="s">
        <v>374</v>
      </c>
      <c r="G19" s="185"/>
      <c r="H19" s="195">
        <v>296776.07617787662</v>
      </c>
      <c r="L19" s="182"/>
      <c r="M19" s="182" t="s">
        <v>375</v>
      </c>
      <c r="S19" s="197" t="s">
        <v>376</v>
      </c>
      <c r="T19" s="198">
        <f>SUM($S$14:$S$18)</f>
        <v>1412171160.7628071</v>
      </c>
      <c r="U19" s="100" t="s">
        <v>377</v>
      </c>
    </row>
    <row r="20" spans="1:21">
      <c r="A20" s="182"/>
      <c r="B20" s="182" t="s">
        <v>378</v>
      </c>
      <c r="G20" s="185"/>
      <c r="H20" s="190">
        <v>83123.292353269295</v>
      </c>
      <c r="L20" s="182"/>
      <c r="M20" s="182"/>
    </row>
    <row r="21" spans="1:21">
      <c r="A21" s="182"/>
      <c r="B21" s="182"/>
      <c r="G21" s="185"/>
      <c r="L21" s="184" t="s">
        <v>379</v>
      </c>
      <c r="M21" s="182"/>
      <c r="S21" s="125"/>
    </row>
    <row r="22" spans="1:21">
      <c r="A22" s="184" t="s">
        <v>380</v>
      </c>
      <c r="B22" s="182"/>
      <c r="G22" s="185"/>
      <c r="L22" s="182"/>
      <c r="M22" s="182" t="s">
        <v>381</v>
      </c>
      <c r="S22" s="189">
        <v>214594664.09306288</v>
      </c>
    </row>
    <row r="23" spans="1:21">
      <c r="A23" s="182"/>
      <c r="B23" s="182" t="s">
        <v>382</v>
      </c>
      <c r="G23" s="185"/>
      <c r="H23" s="186">
        <f>SUM(raw_materials!$O$31:$O$35)</f>
        <v>0</v>
      </c>
      <c r="L23" s="182"/>
      <c r="M23" s="182" t="s">
        <v>383</v>
      </c>
      <c r="S23" s="189">
        <v>0</v>
      </c>
    </row>
    <row r="24" spans="1:21">
      <c r="A24" s="182"/>
      <c r="B24" s="182" t="s">
        <v>384</v>
      </c>
      <c r="G24" s="185"/>
      <c r="H24" s="190">
        <f>SUM(raw_materials!$O$37:$O$41)</f>
        <v>0</v>
      </c>
      <c r="L24" s="182"/>
      <c r="M24" s="182" t="s">
        <v>385</v>
      </c>
      <c r="S24" s="191">
        <v>72712824.69253695</v>
      </c>
    </row>
    <row r="25" spans="1:21">
      <c r="A25" s="182"/>
      <c r="B25" s="182"/>
      <c r="G25" s="185"/>
      <c r="L25" s="182"/>
      <c r="M25" s="182" t="s">
        <v>386</v>
      </c>
      <c r="S25" s="197" t="s">
        <v>376</v>
      </c>
      <c r="T25" s="198">
        <f>SUM($S$22:$S$24)</f>
        <v>287307488.78559983</v>
      </c>
      <c r="U25" s="100" t="s">
        <v>377</v>
      </c>
    </row>
    <row r="26" spans="1:21">
      <c r="A26" s="184" t="s">
        <v>387</v>
      </c>
      <c r="B26" s="182"/>
      <c r="G26" s="185"/>
      <c r="L26" s="182"/>
      <c r="M26" s="182"/>
    </row>
    <row r="27" spans="1:21">
      <c r="A27" s="182"/>
      <c r="B27" s="182" t="s">
        <v>388</v>
      </c>
      <c r="G27" s="185"/>
      <c r="H27" s="186">
        <f>SUMIF(facilities!$C$6:$C$15,"&gt;0",facilities!$C$6:$C$15)</f>
        <v>0</v>
      </c>
      <c r="L27" s="184" t="s">
        <v>389</v>
      </c>
      <c r="M27" s="182"/>
    </row>
    <row r="28" spans="1:21">
      <c r="A28" s="182"/>
      <c r="B28" s="182" t="s">
        <v>390</v>
      </c>
      <c r="G28" s="185"/>
      <c r="H28" s="188">
        <f>SUMIF(facilities!$C$36:$C$106,"&gt;0",facilities!$C$36:$C$106)</f>
        <v>0</v>
      </c>
      <c r="L28" s="182"/>
      <c r="M28" s="182" t="s">
        <v>391</v>
      </c>
      <c r="S28" s="187">
        <v>80899812</v>
      </c>
    </row>
    <row r="29" spans="1:21">
      <c r="A29" s="182"/>
      <c r="B29" s="182" t="s">
        <v>392</v>
      </c>
      <c r="G29" s="185"/>
      <c r="H29" s="188">
        <f>SUMIF(facilities!$C$6:$C$15,"&lt;0",facilities!$C$6:$C$15)</f>
        <v>0</v>
      </c>
      <c r="L29" s="182"/>
      <c r="M29" s="182" t="s">
        <v>393</v>
      </c>
      <c r="S29" s="189">
        <v>30280058.854557075</v>
      </c>
    </row>
    <row r="30" spans="1:21">
      <c r="A30" s="182"/>
      <c r="B30" s="182" t="s">
        <v>394</v>
      </c>
      <c r="G30" s="185"/>
      <c r="H30" s="190">
        <f>SUMIF(facilities!$C$36:$C$106,"&lt;0",facilities!$C$36:$C$106)</f>
        <v>0</v>
      </c>
      <c r="L30" s="182"/>
      <c r="M30" s="182" t="s">
        <v>395</v>
      </c>
      <c r="S30" s="189">
        <v>120783454.96257512</v>
      </c>
    </row>
    <row r="31" spans="1:21">
      <c r="L31" s="182"/>
      <c r="M31" s="182" t="s">
        <v>396</v>
      </c>
      <c r="S31" s="191">
        <f>SUM(ORA!D138:O138)+SUM(POJ!D138:O138)+SUM(ROJ!D138:O138)+SUM(FCOJ!D138:O138)</f>
        <v>315657580.01532793</v>
      </c>
    </row>
    <row r="32" spans="1:21">
      <c r="A32" s="184" t="s">
        <v>397</v>
      </c>
      <c r="B32" s="182"/>
      <c r="G32" s="185"/>
      <c r="L32" s="182"/>
      <c r="M32" s="182" t="s">
        <v>398</v>
      </c>
      <c r="S32" s="113" t="s">
        <v>376</v>
      </c>
      <c r="T32" s="198">
        <f>SUM($S$28:$S$31)</f>
        <v>547620905.83246017</v>
      </c>
      <c r="U32" s="100" t="s">
        <v>377</v>
      </c>
    </row>
    <row r="33" spans="1:21">
      <c r="A33" s="182"/>
      <c r="B33" s="182" t="s">
        <v>399</v>
      </c>
      <c r="G33" s="185"/>
      <c r="H33" s="186">
        <f>COUNTIF(facilities!$H$6:$H$15,"=new")</f>
        <v>0</v>
      </c>
      <c r="M33" s="182"/>
    </row>
    <row r="34" spans="1:21">
      <c r="A34" s="182"/>
      <c r="B34" s="182" t="s">
        <v>400</v>
      </c>
      <c r="G34" s="185"/>
      <c r="H34" s="188">
        <f>COUNTIF(facilities!$H$36:$H$106,"=new")</f>
        <v>0</v>
      </c>
      <c r="L34" s="184" t="s">
        <v>401</v>
      </c>
      <c r="M34" s="182"/>
    </row>
    <row r="35" spans="1:21">
      <c r="B35" s="182" t="s">
        <v>18</v>
      </c>
      <c r="H35" s="190">
        <f>SUMIF(facilities!$C$21:$C$30,"&gt;0",facilities!$C$21:$C$30)</f>
        <v>0</v>
      </c>
      <c r="L35" s="182"/>
      <c r="M35" s="182" t="s">
        <v>402</v>
      </c>
      <c r="S35" s="187">
        <v>35085000</v>
      </c>
    </row>
    <row r="36" spans="1:21">
      <c r="L36" s="182"/>
      <c r="M36" s="182" t="s">
        <v>403</v>
      </c>
      <c r="S36" s="189">
        <f>H33*12000000-H38*70/100*12000000</f>
        <v>0</v>
      </c>
    </row>
    <row r="37" spans="1:21">
      <c r="A37" s="184" t="s">
        <v>404</v>
      </c>
      <c r="L37" s="182"/>
      <c r="M37" s="182" t="s">
        <v>405</v>
      </c>
      <c r="S37" s="189">
        <f>H27*8000+H29*70/100*8000</f>
        <v>0</v>
      </c>
    </row>
    <row r="38" spans="1:21">
      <c r="B38" s="182" t="s">
        <v>399</v>
      </c>
      <c r="H38" s="186">
        <f>COUNTIF(facilities!$H$6:$H$15,"=sold")</f>
        <v>0</v>
      </c>
      <c r="L38" s="182"/>
      <c r="M38" s="182" t="s">
        <v>406</v>
      </c>
      <c r="S38" s="189">
        <v>68950000</v>
      </c>
    </row>
    <row r="39" spans="1:21">
      <c r="B39" s="182" t="s">
        <v>400</v>
      </c>
      <c r="H39" s="188">
        <f>COUNTIF(facilities!$H$36:$H$106,"=sold")</f>
        <v>0</v>
      </c>
      <c r="L39" s="182"/>
      <c r="M39" s="182" t="s">
        <v>407</v>
      </c>
      <c r="S39" s="189">
        <f>H34*9000000-H39*80/100*9000000</f>
        <v>0</v>
      </c>
    </row>
    <row r="40" spans="1:21">
      <c r="B40" s="182" t="s">
        <v>18</v>
      </c>
      <c r="H40" s="190">
        <f>-SUMIF(facilities!$C$21:$C$30,"&lt;0",facilities!$C$21:$C$30)</f>
        <v>0</v>
      </c>
      <c r="L40" s="182"/>
      <c r="M40" s="182" t="s">
        <v>408</v>
      </c>
      <c r="S40" s="189">
        <f>H28*6000+H30*80/100*6000</f>
        <v>0</v>
      </c>
    </row>
    <row r="41" spans="1:21">
      <c r="L41" s="182"/>
      <c r="M41" s="182" t="s">
        <v>409</v>
      </c>
      <c r="S41" s="189">
        <v>21610</v>
      </c>
    </row>
    <row r="42" spans="1:21">
      <c r="L42" s="182"/>
      <c r="M42" s="182" t="s">
        <v>410</v>
      </c>
      <c r="S42" s="191">
        <f>H35*100000-H40*60/100*100000</f>
        <v>0</v>
      </c>
    </row>
    <row r="43" spans="1:21">
      <c r="L43" s="182"/>
      <c r="M43" s="182" t="s">
        <v>411</v>
      </c>
      <c r="S43" s="177" t="s">
        <v>376</v>
      </c>
      <c r="T43" s="198">
        <f>SUM($S$35:$S$42)</f>
        <v>104056610</v>
      </c>
      <c r="U43" s="100" t="s">
        <v>377</v>
      </c>
    </row>
    <row r="44" spans="1:21">
      <c r="L44" s="182"/>
      <c r="S44" s="110"/>
    </row>
    <row r="45" spans="1:21" ht="13" thickBot="1">
      <c r="L45" s="199" t="s">
        <v>412</v>
      </c>
      <c r="M45" s="182"/>
      <c r="T45" s="200">
        <f>$T$11-$T$19-$T$25-$T$32-$T$43</f>
        <v>-954514844.08989179</v>
      </c>
    </row>
    <row r="46" spans="1:21" ht="13" thickTop="1">
      <c r="M46" s="182"/>
    </row>
    <row r="316" spans="1:1">
      <c r="A316" s="179"/>
    </row>
    <row r="317" spans="1:1">
      <c r="A317" s="179"/>
    </row>
    <row r="318" spans="1:1">
      <c r="A318" s="179"/>
    </row>
    <row r="319" spans="1:1">
      <c r="A319" s="179"/>
    </row>
    <row r="320" spans="1:1">
      <c r="A320" s="179"/>
    </row>
    <row r="321" spans="1:1">
      <c r="A321" s="179"/>
    </row>
    <row r="322" spans="1:1">
      <c r="A322" s="179"/>
    </row>
    <row r="323" spans="1:1">
      <c r="A323" s="179"/>
    </row>
    <row r="325" spans="1:1">
      <c r="A325" s="179"/>
    </row>
    <row r="326" spans="1:1">
      <c r="A326" s="179"/>
    </row>
    <row r="327" spans="1:1">
      <c r="A327" s="179"/>
    </row>
    <row r="328" spans="1:1">
      <c r="A328" s="179"/>
    </row>
    <row r="329" spans="1:1">
      <c r="A329" s="179"/>
    </row>
    <row r="330" spans="1:1">
      <c r="A330" s="179"/>
    </row>
    <row r="331" spans="1:1">
      <c r="A331" s="179"/>
    </row>
    <row r="332" spans="1:1">
      <c r="A332" s="179"/>
    </row>
    <row r="334" spans="1:1">
      <c r="A334" s="179"/>
    </row>
    <row r="335" spans="1:1">
      <c r="A335" s="179"/>
    </row>
    <row r="336" spans="1:1">
      <c r="A336" s="179"/>
    </row>
    <row r="337" spans="1:1">
      <c r="A337" s="179"/>
    </row>
    <row r="338" spans="1:1">
      <c r="A338" s="179"/>
    </row>
    <row r="339" spans="1:1">
      <c r="A339" s="179"/>
    </row>
    <row r="340" spans="1:1">
      <c r="A340" s="179"/>
    </row>
    <row r="341" spans="1:1">
      <c r="A341" s="179"/>
    </row>
    <row r="343" spans="1:1">
      <c r="A343" s="179"/>
    </row>
    <row r="344" spans="1:1">
      <c r="A344" s="179"/>
    </row>
    <row r="345" spans="1:1">
      <c r="A345" s="179"/>
    </row>
    <row r="346" spans="1:1">
      <c r="A346" s="179"/>
    </row>
    <row r="347" spans="1:1">
      <c r="A347" s="179"/>
    </row>
    <row r="348" spans="1:1">
      <c r="A348" s="179"/>
    </row>
    <row r="349" spans="1:1">
      <c r="A349" s="179"/>
    </row>
    <row r="350" spans="1:1">
      <c r="A350" s="179"/>
    </row>
  </sheetData>
  <mergeCells count="1">
    <mergeCell ref="C2:H2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133"/>
  <sheetViews>
    <sheetView workbookViewId="0">
      <selection activeCell="C38" sqref="C38:AX43"/>
    </sheetView>
  </sheetViews>
  <sheetFormatPr baseColWidth="10" defaultColWidth="8.83203125" defaultRowHeight="12" x14ac:dyDescent="0"/>
  <cols>
    <col min="1" max="1" width="4.6640625" style="100" customWidth="1"/>
    <col min="2" max="2" width="15.6640625" style="100" customWidth="1"/>
    <col min="3" max="16384" width="8.83203125" style="100"/>
  </cols>
  <sheetData>
    <row r="2" spans="2:14">
      <c r="B2" s="102" t="s">
        <v>313</v>
      </c>
    </row>
    <row r="3" spans="2:14">
      <c r="B3" s="103" t="s">
        <v>314</v>
      </c>
    </row>
    <row r="4" spans="2:14">
      <c r="B4" s="170" t="s">
        <v>91</v>
      </c>
      <c r="C4" s="170" t="s">
        <v>92</v>
      </c>
      <c r="D4" s="170" t="s">
        <v>93</v>
      </c>
      <c r="E4" s="170" t="s">
        <v>94</v>
      </c>
      <c r="F4" s="170" t="s">
        <v>95</v>
      </c>
      <c r="G4" s="170" t="s">
        <v>96</v>
      </c>
      <c r="H4" s="170" t="s">
        <v>97</v>
      </c>
      <c r="I4" s="170" t="s">
        <v>98</v>
      </c>
      <c r="J4" s="170" t="s">
        <v>99</v>
      </c>
      <c r="K4" s="170" t="s">
        <v>100</v>
      </c>
      <c r="L4" s="170" t="s">
        <v>101</v>
      </c>
      <c r="M4" s="170" t="s">
        <v>102</v>
      </c>
      <c r="N4" s="170" t="s">
        <v>103</v>
      </c>
    </row>
    <row r="5" spans="2:14">
      <c r="B5" s="171" t="s">
        <v>104</v>
      </c>
      <c r="C5" s="100">
        <v>1.1195748617173364</v>
      </c>
      <c r="D5" s="100">
        <v>0.90024541248164214</v>
      </c>
      <c r="E5" s="100">
        <v>0.69813299428458475</v>
      </c>
      <c r="F5" s="100">
        <v>0.6253782613600154</v>
      </c>
      <c r="G5" s="100">
        <v>0.69759437310677141</v>
      </c>
      <c r="H5" s="100">
        <v>0.61664309030023434</v>
      </c>
      <c r="I5" s="100">
        <v>0.62443770234647944</v>
      </c>
      <c r="J5" s="100">
        <v>0.62318299085167816</v>
      </c>
      <c r="K5" s="100">
        <v>0.7321211948014158</v>
      </c>
      <c r="L5" s="100">
        <v>0.65559599805212576</v>
      </c>
      <c r="M5" s="100">
        <v>0.55380323605880588</v>
      </c>
      <c r="N5" s="100">
        <v>0.67341850635268585</v>
      </c>
    </row>
    <row r="6" spans="2:14">
      <c r="B6" s="171" t="s">
        <v>105</v>
      </c>
      <c r="C6" s="100">
        <v>0.73752257826603262</v>
      </c>
      <c r="D6" s="100">
        <v>0.71312058937024458</v>
      </c>
      <c r="E6" s="100">
        <v>0.66078251429724966</v>
      </c>
      <c r="F6" s="100">
        <v>0.63194302949023096</v>
      </c>
      <c r="G6" s="100">
        <v>0.71122868389840321</v>
      </c>
      <c r="H6" s="100">
        <v>0.69195607729643471</v>
      </c>
      <c r="I6" s="100">
        <v>0.6698783603275108</v>
      </c>
      <c r="J6" s="100">
        <v>0.67334919003437688</v>
      </c>
      <c r="K6" s="100">
        <v>0.62713788024342931</v>
      </c>
      <c r="L6" s="100">
        <v>0.90136155668155149</v>
      </c>
      <c r="M6" s="100">
        <v>0.66694425811452884</v>
      </c>
      <c r="N6" s="100">
        <v>0.64812762094393206</v>
      </c>
    </row>
    <row r="7" spans="2:14">
      <c r="B7" s="171" t="s">
        <v>106</v>
      </c>
      <c r="C7" s="100">
        <v>0.80108814878855172</v>
      </c>
      <c r="D7" s="100">
        <v>0.7924361343242966</v>
      </c>
      <c r="E7" s="100">
        <v>0.74505128484809469</v>
      </c>
      <c r="F7" s="100">
        <v>0.77966697646471261</v>
      </c>
      <c r="G7" s="100">
        <v>0.73434227084000581</v>
      </c>
      <c r="H7" s="100">
        <v>0.71068640154307772</v>
      </c>
      <c r="I7" s="100">
        <v>0.77071294155304382</v>
      </c>
      <c r="J7" s="100">
        <v>0.75030545313852204</v>
      </c>
      <c r="K7" s="100">
        <v>0.72081491362380778</v>
      </c>
      <c r="L7" s="100">
        <v>0.77125090197464685</v>
      </c>
      <c r="M7" s="100">
        <v>0.76545813722079137</v>
      </c>
      <c r="N7" s="100">
        <v>0.74810905907218017</v>
      </c>
    </row>
    <row r="8" spans="2:14">
      <c r="B8" s="171" t="s">
        <v>107</v>
      </c>
      <c r="C8" s="100">
        <v>0.69215710163734456</v>
      </c>
      <c r="D8" s="100">
        <v>0.6984192925620486</v>
      </c>
      <c r="E8" s="100">
        <v>0.71664491511436179</v>
      </c>
      <c r="F8" s="100">
        <v>0.69612490477240574</v>
      </c>
      <c r="G8" s="100">
        <v>0.69637123933703537</v>
      </c>
      <c r="H8" s="100">
        <v>0.83474270729125544</v>
      </c>
      <c r="I8" s="100">
        <v>0.7054505673935777</v>
      </c>
      <c r="J8" s="100">
        <v>0.77138631688317905</v>
      </c>
      <c r="K8" s="100">
        <v>0.68403464245734136</v>
      </c>
      <c r="L8" s="100">
        <v>0.65314619373285454</v>
      </c>
      <c r="M8" s="100">
        <v>1.0375093948806502</v>
      </c>
      <c r="N8" s="100">
        <v>0.73001518190685921</v>
      </c>
    </row>
    <row r="9" spans="2:14">
      <c r="B9" s="171" t="s">
        <v>108</v>
      </c>
      <c r="C9" s="100">
        <v>2.021124062538147</v>
      </c>
      <c r="D9" s="100">
        <v>2.0210351026058198</v>
      </c>
      <c r="E9" s="100">
        <v>2.0629218554496767</v>
      </c>
      <c r="F9" s="100">
        <v>2.0311519777774811</v>
      </c>
      <c r="G9" s="100">
        <v>2.0885404682159425</v>
      </c>
      <c r="H9" s="100">
        <v>2.0988884246349335</v>
      </c>
      <c r="I9" s="100">
        <v>2.0140542721748353</v>
      </c>
      <c r="J9" s="100">
        <v>2.0486775791645049</v>
      </c>
      <c r="K9" s="100">
        <v>2.0481951093673705</v>
      </c>
      <c r="L9" s="100">
        <v>2.1082301652431488</v>
      </c>
      <c r="M9" s="100">
        <v>2.0461120581626893</v>
      </c>
      <c r="N9" s="100">
        <v>2.097255197763443</v>
      </c>
    </row>
    <row r="10" spans="2:14">
      <c r="B10" s="171" t="s">
        <v>109</v>
      </c>
      <c r="C10" s="100">
        <v>0.68320932388305666</v>
      </c>
      <c r="D10" s="100">
        <v>0.61594631075859074</v>
      </c>
      <c r="E10" s="100">
        <v>0.64968725442886355</v>
      </c>
      <c r="F10" s="100">
        <v>0.67135871052742002</v>
      </c>
      <c r="G10" s="100">
        <v>0.68141148090362547</v>
      </c>
      <c r="H10" s="100">
        <v>0.69480175375938413</v>
      </c>
      <c r="I10" s="100">
        <v>0.61773518323898313</v>
      </c>
      <c r="J10" s="100">
        <v>0.67837215065956114</v>
      </c>
      <c r="K10" s="100">
        <v>0.65189948081970217</v>
      </c>
      <c r="L10" s="100">
        <v>0.63375279307365417</v>
      </c>
      <c r="M10" s="100">
        <v>0.67463694810867314</v>
      </c>
      <c r="N10" s="100">
        <v>0.61140220761299136</v>
      </c>
    </row>
    <row r="11" spans="2:14">
      <c r="B11" s="172"/>
      <c r="C11" s="101"/>
      <c r="D11" s="101"/>
      <c r="E11" s="101"/>
      <c r="F11" s="101"/>
      <c r="G11" s="101"/>
    </row>
    <row r="12" spans="2:14">
      <c r="B12" s="104" t="s">
        <v>315</v>
      </c>
      <c r="C12" s="101"/>
      <c r="D12" s="101"/>
      <c r="E12" s="101"/>
      <c r="F12" s="101"/>
      <c r="G12" s="101"/>
    </row>
    <row r="13" spans="2:14">
      <c r="B13" s="171" t="s">
        <v>316</v>
      </c>
      <c r="C13" s="171" t="s">
        <v>92</v>
      </c>
      <c r="D13" s="171" t="s">
        <v>93</v>
      </c>
      <c r="E13" s="170" t="s">
        <v>94</v>
      </c>
      <c r="F13" s="170" t="s">
        <v>95</v>
      </c>
      <c r="G13" s="170" t="s">
        <v>96</v>
      </c>
      <c r="H13" s="170" t="s">
        <v>97</v>
      </c>
      <c r="I13" s="170" t="s">
        <v>98</v>
      </c>
      <c r="J13" s="170" t="s">
        <v>99</v>
      </c>
      <c r="K13" s="170" t="s">
        <v>100</v>
      </c>
      <c r="L13" s="170" t="s">
        <v>101</v>
      </c>
      <c r="M13" s="170" t="s">
        <v>102</v>
      </c>
      <c r="N13" s="170" t="s">
        <v>103</v>
      </c>
    </row>
    <row r="14" spans="2:14">
      <c r="B14" s="170" t="s">
        <v>317</v>
      </c>
      <c r="C14" s="101">
        <v>0.37393911443784089</v>
      </c>
      <c r="D14" s="101">
        <v>0.37532712916581684</v>
      </c>
      <c r="E14" s="101">
        <v>0.37671123827396852</v>
      </c>
      <c r="F14" s="101">
        <v>0.37808754713217219</v>
      </c>
      <c r="G14" s="101">
        <v>0.37945218305878198</v>
      </c>
      <c r="H14" s="100">
        <v>0.38080130621764896</v>
      </c>
      <c r="I14" s="100">
        <v>0.38213112042271796</v>
      </c>
      <c r="J14" s="100">
        <v>0.38343788381980165</v>
      </c>
      <c r="K14" s="100">
        <v>0.38471791941547451</v>
      </c>
      <c r="L14" s="100">
        <v>0.3859676254234603</v>
      </c>
      <c r="M14" s="100">
        <v>0.38718348539940084</v>
      </c>
      <c r="N14" s="100">
        <v>0.38836207813548773</v>
      </c>
    </row>
    <row r="15" spans="2:14">
      <c r="B15" s="170" t="s">
        <v>318</v>
      </c>
      <c r="C15" s="100">
        <v>1.1167729880185027</v>
      </c>
      <c r="D15" s="100">
        <v>1.119733931000406</v>
      </c>
      <c r="E15" s="100">
        <v>1.1226865424297865</v>
      </c>
      <c r="F15" s="100">
        <v>1.1256225141975873</v>
      </c>
      <c r="G15" s="100">
        <v>1.1285335850157194</v>
      </c>
      <c r="H15" s="100">
        <v>1.1314115636628161</v>
      </c>
      <c r="I15" s="100">
        <v>1.1342483520328333</v>
      </c>
      <c r="J15" s="100">
        <v>1.1370359679216395</v>
      </c>
      <c r="K15" s="100">
        <v>1.1397665674874815</v>
      </c>
      <c r="L15" s="100">
        <v>1.1424324673221211</v>
      </c>
      <c r="M15" s="100">
        <v>1.1450261660705399</v>
      </c>
      <c r="N15" s="100">
        <v>1.1475403655383853</v>
      </c>
    </row>
    <row r="16" spans="2:14">
      <c r="B16" s="101"/>
    </row>
    <row r="17" spans="2:14">
      <c r="B17" s="103" t="s">
        <v>319</v>
      </c>
    </row>
    <row r="18" spans="2:14">
      <c r="B18" s="99" t="s">
        <v>91</v>
      </c>
      <c r="C18" s="99" t="s">
        <v>92</v>
      </c>
      <c r="D18" s="99" t="s">
        <v>93</v>
      </c>
      <c r="E18" s="99" t="s">
        <v>94</v>
      </c>
      <c r="F18" s="99" t="s">
        <v>95</v>
      </c>
      <c r="G18" s="99" t="s">
        <v>96</v>
      </c>
      <c r="H18" s="99" t="s">
        <v>97</v>
      </c>
      <c r="I18" s="99" t="s">
        <v>98</v>
      </c>
      <c r="J18" s="99" t="s">
        <v>99</v>
      </c>
      <c r="K18" s="99" t="s">
        <v>100</v>
      </c>
      <c r="L18" s="99" t="s">
        <v>101</v>
      </c>
      <c r="M18" s="99" t="s">
        <v>102</v>
      </c>
      <c r="N18" s="99" t="s">
        <v>103</v>
      </c>
    </row>
    <row r="19" spans="2:14">
      <c r="B19" s="173" t="s">
        <v>104</v>
      </c>
      <c r="C19" s="100">
        <f>C5</f>
        <v>1.1195748617173364</v>
      </c>
      <c r="D19" s="100">
        <f t="shared" ref="D19:N20" si="0">D5</f>
        <v>0.90024541248164214</v>
      </c>
      <c r="E19" s="100">
        <f t="shared" si="0"/>
        <v>0.69813299428458475</v>
      </c>
      <c r="F19" s="100">
        <f t="shared" si="0"/>
        <v>0.6253782613600154</v>
      </c>
      <c r="G19" s="100">
        <f t="shared" si="0"/>
        <v>0.69759437310677141</v>
      </c>
      <c r="H19" s="100">
        <f t="shared" si="0"/>
        <v>0.61664309030023434</v>
      </c>
      <c r="I19" s="100">
        <f t="shared" si="0"/>
        <v>0.62443770234647944</v>
      </c>
      <c r="J19" s="100">
        <f t="shared" si="0"/>
        <v>0.62318299085167816</v>
      </c>
      <c r="K19" s="100">
        <f t="shared" si="0"/>
        <v>0.7321211948014158</v>
      </c>
      <c r="L19" s="100">
        <f t="shared" si="0"/>
        <v>0.65559599805212576</v>
      </c>
      <c r="M19" s="100">
        <f t="shared" si="0"/>
        <v>0.55380323605880588</v>
      </c>
      <c r="N19" s="100">
        <f t="shared" si="0"/>
        <v>0.67341850635268585</v>
      </c>
    </row>
    <row r="20" spans="2:14">
      <c r="B20" s="173" t="s">
        <v>105</v>
      </c>
      <c r="C20" s="100">
        <f>C6</f>
        <v>0.73752257826603262</v>
      </c>
      <c r="D20" s="100">
        <f t="shared" si="0"/>
        <v>0.71312058937024458</v>
      </c>
      <c r="E20" s="100">
        <f t="shared" si="0"/>
        <v>0.66078251429724966</v>
      </c>
      <c r="F20" s="100">
        <f t="shared" si="0"/>
        <v>0.63194302949023096</v>
      </c>
      <c r="G20" s="100">
        <f t="shared" si="0"/>
        <v>0.71122868389840321</v>
      </c>
      <c r="H20" s="100">
        <f t="shared" si="0"/>
        <v>0.69195607729643471</v>
      </c>
      <c r="I20" s="100">
        <f t="shared" si="0"/>
        <v>0.6698783603275108</v>
      </c>
      <c r="J20" s="100">
        <f t="shared" si="0"/>
        <v>0.67334919003437688</v>
      </c>
      <c r="K20" s="100">
        <f t="shared" si="0"/>
        <v>0.62713788024342931</v>
      </c>
      <c r="L20" s="100">
        <f t="shared" si="0"/>
        <v>0.90136155668155149</v>
      </c>
      <c r="M20" s="100">
        <f t="shared" si="0"/>
        <v>0.66694425811452884</v>
      </c>
      <c r="N20" s="100">
        <f t="shared" si="0"/>
        <v>0.64812762094393206</v>
      </c>
    </row>
    <row r="21" spans="2:14">
      <c r="B21" s="173" t="s">
        <v>106</v>
      </c>
      <c r="C21" s="100">
        <f t="shared" ref="C21:N22" si="1">C7</f>
        <v>0.80108814878855172</v>
      </c>
      <c r="D21" s="100">
        <f t="shared" si="1"/>
        <v>0.7924361343242966</v>
      </c>
      <c r="E21" s="100">
        <f t="shared" si="1"/>
        <v>0.74505128484809469</v>
      </c>
      <c r="F21" s="100">
        <f t="shared" si="1"/>
        <v>0.77966697646471261</v>
      </c>
      <c r="G21" s="100">
        <f t="shared" si="1"/>
        <v>0.73434227084000581</v>
      </c>
      <c r="H21" s="100">
        <f t="shared" si="1"/>
        <v>0.71068640154307772</v>
      </c>
      <c r="I21" s="100">
        <f t="shared" si="1"/>
        <v>0.77071294155304382</v>
      </c>
      <c r="J21" s="100">
        <f t="shared" si="1"/>
        <v>0.75030545313852204</v>
      </c>
      <c r="K21" s="100">
        <f t="shared" si="1"/>
        <v>0.72081491362380778</v>
      </c>
      <c r="L21" s="100">
        <f t="shared" si="1"/>
        <v>0.77125090197464685</v>
      </c>
      <c r="M21" s="100">
        <f t="shared" si="1"/>
        <v>0.76545813722079137</v>
      </c>
      <c r="N21" s="100">
        <f t="shared" si="1"/>
        <v>0.74810905907218017</v>
      </c>
    </row>
    <row r="22" spans="2:14">
      <c r="B22" s="173" t="s">
        <v>107</v>
      </c>
      <c r="C22" s="100">
        <f t="shared" si="1"/>
        <v>0.69215710163734456</v>
      </c>
      <c r="D22" s="100">
        <f t="shared" si="1"/>
        <v>0.6984192925620486</v>
      </c>
      <c r="E22" s="100">
        <f t="shared" si="1"/>
        <v>0.71664491511436179</v>
      </c>
      <c r="F22" s="100">
        <f t="shared" si="1"/>
        <v>0.69612490477240574</v>
      </c>
      <c r="G22" s="100">
        <f t="shared" si="1"/>
        <v>0.69637123933703537</v>
      </c>
      <c r="H22" s="100">
        <f t="shared" si="1"/>
        <v>0.83474270729125544</v>
      </c>
      <c r="I22" s="100">
        <f t="shared" si="1"/>
        <v>0.7054505673935777</v>
      </c>
      <c r="J22" s="100">
        <f t="shared" si="1"/>
        <v>0.77138631688317905</v>
      </c>
      <c r="K22" s="100">
        <f t="shared" si="1"/>
        <v>0.68403464245734136</v>
      </c>
      <c r="L22" s="100">
        <f t="shared" si="1"/>
        <v>0.65314619373285454</v>
      </c>
      <c r="M22" s="100">
        <f t="shared" si="1"/>
        <v>1.0375093948806502</v>
      </c>
      <c r="N22" s="100">
        <f t="shared" si="1"/>
        <v>0.73001518190685921</v>
      </c>
    </row>
    <row r="23" spans="2:14">
      <c r="B23" s="173" t="s">
        <v>108</v>
      </c>
      <c r="C23" s="100">
        <f>C9*C14</f>
        <v>0.75577734211452607</v>
      </c>
      <c r="D23" s="100">
        <f t="shared" ref="D23:N24" si="2">D9*D14</f>
        <v>0.75854930300438439</v>
      </c>
      <c r="E23" s="100">
        <f t="shared" si="2"/>
        <v>0.7771258466288804</v>
      </c>
      <c r="F23" s="100">
        <f t="shared" si="2"/>
        <v>0.76795326913054818</v>
      </c>
      <c r="G23" s="100">
        <f t="shared" si="2"/>
        <v>0.79250124007115008</v>
      </c>
      <c r="H23" s="100">
        <f t="shared" si="2"/>
        <v>0.7992594537060862</v>
      </c>
      <c r="I23" s="100">
        <f t="shared" si="2"/>
        <v>0.76963281561833163</v>
      </c>
      <c r="J23" s="100">
        <f t="shared" si="2"/>
        <v>0.78554059558391187</v>
      </c>
      <c r="K23" s="100">
        <f t="shared" si="2"/>
        <v>0.78797736103276506</v>
      </c>
      <c r="L23" s="100">
        <f t="shared" si="2"/>
        <v>0.81370859072500745</v>
      </c>
      <c r="M23" s="100">
        <f t="shared" si="2"/>
        <v>0.79222079819717162</v>
      </c>
      <c r="N23" s="100">
        <f t="shared" si="2"/>
        <v>0.814494386983864</v>
      </c>
    </row>
    <row r="24" spans="2:14">
      <c r="B24" s="173" t="s">
        <v>109</v>
      </c>
      <c r="C24" s="100">
        <f>C10*C15</f>
        <v>0.76298971807498217</v>
      </c>
      <c r="D24" s="100">
        <f t="shared" si="2"/>
        <v>0.68969598383091446</v>
      </c>
      <c r="E24" s="100">
        <f t="shared" si="2"/>
        <v>0.72939513733544181</v>
      </c>
      <c r="F24" s="100">
        <f t="shared" si="2"/>
        <v>0.75569647967232478</v>
      </c>
      <c r="G24" s="100">
        <f t="shared" si="2"/>
        <v>0.7689957414150389</v>
      </c>
      <c r="H24" s="100">
        <f t="shared" si="2"/>
        <v>0.78610673865657177</v>
      </c>
      <c r="I24" s="100">
        <f t="shared" si="2"/>
        <v>0.70066511358151684</v>
      </c>
      <c r="J24" s="100">
        <f t="shared" si="2"/>
        <v>0.77133353493627832</v>
      </c>
      <c r="K24" s="100">
        <f t="shared" si="2"/>
        <v>0.74301323360074323</v>
      </c>
      <c r="L24" s="100">
        <f t="shared" si="2"/>
        <v>0.72401976706342042</v>
      </c>
      <c r="M24" s="100">
        <f t="shared" si="2"/>
        <v>0.77247695818240381</v>
      </c>
      <c r="N24" s="100">
        <f t="shared" si="2"/>
        <v>0.70160871281518788</v>
      </c>
    </row>
    <row r="25" spans="2:14">
      <c r="B25" s="172"/>
    </row>
    <row r="26" spans="2:14">
      <c r="B26" s="104" t="s">
        <v>320</v>
      </c>
    </row>
    <row r="27" spans="2:14">
      <c r="B27" s="99" t="s">
        <v>321</v>
      </c>
      <c r="C27" s="99" t="s">
        <v>92</v>
      </c>
      <c r="D27" s="99" t="s">
        <v>93</v>
      </c>
      <c r="E27" s="99" t="s">
        <v>94</v>
      </c>
      <c r="F27" s="99" t="s">
        <v>95</v>
      </c>
      <c r="G27" s="99" t="s">
        <v>96</v>
      </c>
      <c r="H27" s="99" t="s">
        <v>97</v>
      </c>
      <c r="I27" s="99" t="s">
        <v>98</v>
      </c>
      <c r="J27" s="99" t="s">
        <v>99</v>
      </c>
      <c r="K27" s="99" t="s">
        <v>100</v>
      </c>
      <c r="L27" s="99" t="s">
        <v>101</v>
      </c>
      <c r="M27" s="99" t="s">
        <v>102</v>
      </c>
      <c r="N27" s="99" t="s">
        <v>103</v>
      </c>
    </row>
    <row r="28" spans="2:14">
      <c r="B28" s="99" t="s">
        <v>104</v>
      </c>
      <c r="C28" s="100">
        <f>IF(C19&lt;=raw_materials!$D17,raw_materials!$C17,IF(C19&lt;=raw_materials!$F17,raw_materials!$E17,IF(C19&lt;=raw_materials!$H17,raw_materials!$G17,0)))</f>
        <v>1</v>
      </c>
      <c r="D28" s="100">
        <f>IF(D19&lt;=raw_materials!$D17,raw_materials!$C17,IF(D19&lt;=raw_materials!$F17,raw_materials!$E17,IF(D19&lt;=raw_materials!$H17,raw_materials!$G17,0)))</f>
        <v>1</v>
      </c>
      <c r="E28" s="100">
        <f>IF(E19&lt;=raw_materials!$D17,raw_materials!$C17,IF(E19&lt;=raw_materials!$F17,raw_materials!$E17,IF(E19&lt;=raw_materials!$H17,raw_materials!$G17,0)))</f>
        <v>1</v>
      </c>
      <c r="F28" s="100">
        <f>IF(F19&lt;=raw_materials!$D17,raw_materials!$C17,IF(F19&lt;=raw_materials!$F17,raw_materials!$E17,IF(F19&lt;=raw_materials!$H17,raw_materials!$G17,0)))</f>
        <v>1</v>
      </c>
      <c r="G28" s="100">
        <f>IF(G19&lt;=raw_materials!$D17,raw_materials!$C17,IF(G19&lt;=raw_materials!$F17,raw_materials!$E17,IF(G19&lt;=raw_materials!$H17,raw_materials!$G17,0)))</f>
        <v>1</v>
      </c>
      <c r="H28" s="100">
        <f>IF(H19&lt;=raw_materials!$D17,raw_materials!$C17,IF(H19&lt;=raw_materials!$F17,raw_materials!$E17,IF(H19&lt;=raw_materials!$H17,raw_materials!$G17,0)))</f>
        <v>1</v>
      </c>
      <c r="I28" s="100">
        <f>IF(I19&lt;=raw_materials!$D17,raw_materials!$C17,IF(I19&lt;=raw_materials!$F17,raw_materials!$E17,IF(I19&lt;=raw_materials!$H17,raw_materials!$G17,0)))</f>
        <v>1</v>
      </c>
      <c r="J28" s="100">
        <f>IF(J19&lt;=raw_materials!$D17,raw_materials!$C17,IF(J19&lt;=raw_materials!$F17,raw_materials!$E17,IF(J19&lt;=raw_materials!$H17,raw_materials!$G17,0)))</f>
        <v>1</v>
      </c>
      <c r="K28" s="100">
        <f>IF(K19&lt;=raw_materials!$D17,raw_materials!$C17,IF(K19&lt;=raw_materials!$F17,raw_materials!$E17,IF(K19&lt;=raw_materials!$H17,raw_materials!$G17,0)))</f>
        <v>1</v>
      </c>
      <c r="L28" s="100">
        <f>IF(L19&lt;=raw_materials!$D17,raw_materials!$C17,IF(L19&lt;=raw_materials!$F17,raw_materials!$E17,IF(L19&lt;=raw_materials!$H17,raw_materials!$G17,0)))</f>
        <v>1</v>
      </c>
      <c r="M28" s="100">
        <f>IF(M19&lt;=raw_materials!$D17,raw_materials!$C17,IF(M19&lt;=raw_materials!$F17,raw_materials!$E17,IF(M19&lt;=raw_materials!$H17,raw_materials!$G17,0)))</f>
        <v>1</v>
      </c>
      <c r="N28" s="100">
        <f>IF(N19&lt;=raw_materials!$D17,raw_materials!$C17,IF(N19&lt;=raw_materials!$F17,raw_materials!$E17,IF(N19&lt;=raw_materials!$H17,raw_materials!$G17,0)))</f>
        <v>1</v>
      </c>
    </row>
    <row r="29" spans="2:14">
      <c r="B29" s="99" t="s">
        <v>105</v>
      </c>
      <c r="C29" s="100">
        <f>IF(C20&lt;=raw_materials!$D18,raw_materials!$C18,IF(C20&lt;=raw_materials!$F18,raw_materials!$E18,IF(C20&lt;=raw_materials!$H18,raw_materials!$G18,0)))</f>
        <v>1</v>
      </c>
      <c r="D29" s="100">
        <f>IF(D20&lt;=raw_materials!$D18,raw_materials!$C18,IF(D20&lt;=raw_materials!$F18,raw_materials!$E18,IF(D20&lt;=raw_materials!$H18,raw_materials!$G18,0)))</f>
        <v>1</v>
      </c>
      <c r="E29" s="100">
        <f>IF(E20&lt;=raw_materials!$D18,raw_materials!$C18,IF(E20&lt;=raw_materials!$F18,raw_materials!$E18,IF(E20&lt;=raw_materials!$H18,raw_materials!$G18,0)))</f>
        <v>1</v>
      </c>
      <c r="F29" s="100">
        <f>IF(F20&lt;=raw_materials!$D18,raw_materials!$C18,IF(F20&lt;=raw_materials!$F18,raw_materials!$E18,IF(F20&lt;=raw_materials!$H18,raw_materials!$G18,0)))</f>
        <v>1</v>
      </c>
      <c r="G29" s="100">
        <f>IF(G20&lt;=raw_materials!$D18,raw_materials!$C18,IF(G20&lt;=raw_materials!$F18,raw_materials!$E18,IF(G20&lt;=raw_materials!$H18,raw_materials!$G18,0)))</f>
        <v>1</v>
      </c>
      <c r="H29" s="100">
        <f>IF(H20&lt;=raw_materials!$D18,raw_materials!$C18,IF(H20&lt;=raw_materials!$F18,raw_materials!$E18,IF(H20&lt;=raw_materials!$H18,raw_materials!$G18,0)))</f>
        <v>1</v>
      </c>
      <c r="I29" s="100">
        <f>IF(I20&lt;=raw_materials!$D18,raw_materials!$C18,IF(I20&lt;=raw_materials!$F18,raw_materials!$E18,IF(I20&lt;=raw_materials!$H18,raw_materials!$G18,0)))</f>
        <v>1</v>
      </c>
      <c r="J29" s="100">
        <f>IF(J20&lt;=raw_materials!$D18,raw_materials!$C18,IF(J20&lt;=raw_materials!$F18,raw_materials!$E18,IF(J20&lt;=raw_materials!$H18,raw_materials!$G18,0)))</f>
        <v>1</v>
      </c>
      <c r="K29" s="100">
        <f>IF(K20&lt;=raw_materials!$D18,raw_materials!$C18,IF(K20&lt;=raw_materials!$F18,raw_materials!$E18,IF(K20&lt;=raw_materials!$H18,raw_materials!$G18,0)))</f>
        <v>1</v>
      </c>
      <c r="L29" s="100">
        <f>IF(L20&lt;=raw_materials!$D18,raw_materials!$C18,IF(L20&lt;=raw_materials!$F18,raw_materials!$E18,IF(L20&lt;=raw_materials!$H18,raw_materials!$G18,0)))</f>
        <v>1</v>
      </c>
      <c r="M29" s="100">
        <f>IF(M20&lt;=raw_materials!$D18,raw_materials!$C18,IF(M20&lt;=raw_materials!$F18,raw_materials!$E18,IF(M20&lt;=raw_materials!$H18,raw_materials!$G18,0)))</f>
        <v>1</v>
      </c>
      <c r="N29" s="100">
        <f>IF(N20&lt;=raw_materials!$D18,raw_materials!$C18,IF(N20&lt;=raw_materials!$F18,raw_materials!$E18,IF(N20&lt;=raw_materials!$H18,raw_materials!$G18,0)))</f>
        <v>1</v>
      </c>
    </row>
    <row r="30" spans="2:14">
      <c r="B30" s="99" t="s">
        <v>106</v>
      </c>
      <c r="C30" s="100">
        <f>IF(C21&lt;=raw_materials!$D19,raw_materials!$C19,IF(C21&lt;=raw_materials!$F19,raw_materials!$E19,IF(C21&lt;=raw_materials!$H19,raw_materials!$G19,0)))</f>
        <v>1</v>
      </c>
      <c r="D30" s="100">
        <f>IF(D21&lt;=raw_materials!$D19,raw_materials!$C19,IF(D21&lt;=raw_materials!$F19,raw_materials!$E19,IF(D21&lt;=raw_materials!$H19,raw_materials!$G19,0)))</f>
        <v>1</v>
      </c>
      <c r="E30" s="100">
        <f>IF(E21&lt;=raw_materials!$D19,raw_materials!$C19,IF(E21&lt;=raw_materials!$F19,raw_materials!$E19,IF(E21&lt;=raw_materials!$H19,raw_materials!$G19,0)))</f>
        <v>1</v>
      </c>
      <c r="F30" s="100">
        <f>IF(F21&lt;=raw_materials!$D19,raw_materials!$C19,IF(F21&lt;=raw_materials!$F19,raw_materials!$E19,IF(F21&lt;=raw_materials!$H19,raw_materials!$G19,0)))</f>
        <v>1</v>
      </c>
      <c r="G30" s="100">
        <f>IF(G21&lt;=raw_materials!$D19,raw_materials!$C19,IF(G21&lt;=raw_materials!$F19,raw_materials!$E19,IF(G21&lt;=raw_materials!$H19,raw_materials!$G19,0)))</f>
        <v>1</v>
      </c>
      <c r="H30" s="100">
        <f>IF(H21&lt;=raw_materials!$D19,raw_materials!$C19,IF(H21&lt;=raw_materials!$F19,raw_materials!$E19,IF(H21&lt;=raw_materials!$H19,raw_materials!$G19,0)))</f>
        <v>1</v>
      </c>
      <c r="I30" s="100">
        <f>IF(I21&lt;=raw_materials!$D19,raw_materials!$C19,IF(I21&lt;=raw_materials!$F19,raw_materials!$E19,IF(I21&lt;=raw_materials!$H19,raw_materials!$G19,0)))</f>
        <v>1</v>
      </c>
      <c r="J30" s="100">
        <f>IF(J21&lt;=raw_materials!$D19,raw_materials!$C19,IF(J21&lt;=raw_materials!$F19,raw_materials!$E19,IF(J21&lt;=raw_materials!$H19,raw_materials!$G19,0)))</f>
        <v>1</v>
      </c>
      <c r="K30" s="100">
        <f>IF(K21&lt;=raw_materials!$D19,raw_materials!$C19,IF(K21&lt;=raw_materials!$F19,raw_materials!$E19,IF(K21&lt;=raw_materials!$H19,raw_materials!$G19,0)))</f>
        <v>1</v>
      </c>
      <c r="L30" s="100">
        <f>IF(L21&lt;=raw_materials!$D19,raw_materials!$C19,IF(L21&lt;=raw_materials!$F19,raw_materials!$E19,IF(L21&lt;=raw_materials!$H19,raw_materials!$G19,0)))</f>
        <v>1</v>
      </c>
      <c r="M30" s="100">
        <f>IF(M21&lt;=raw_materials!$D19,raw_materials!$C19,IF(M21&lt;=raw_materials!$F19,raw_materials!$E19,IF(M21&lt;=raw_materials!$H19,raw_materials!$G19,0)))</f>
        <v>1</v>
      </c>
      <c r="N30" s="100">
        <f>IF(N21&lt;=raw_materials!$D19,raw_materials!$C19,IF(N21&lt;=raw_materials!$F19,raw_materials!$E19,IF(N21&lt;=raw_materials!$H19,raw_materials!$G19,0)))</f>
        <v>1</v>
      </c>
    </row>
    <row r="31" spans="2:14">
      <c r="B31" s="99" t="s">
        <v>107</v>
      </c>
      <c r="C31" s="100">
        <f>IF(C22&lt;=raw_materials!$D20,raw_materials!$C20,IF(C22&lt;=raw_materials!$F20,raw_materials!$E20,IF(C22&lt;=raw_materials!$H20,raw_materials!$G20,0)))</f>
        <v>1</v>
      </c>
      <c r="D31" s="100">
        <f>IF(D22&lt;=raw_materials!$D20,raw_materials!$C20,IF(D22&lt;=raw_materials!$F20,raw_materials!$E20,IF(D22&lt;=raw_materials!$H20,raw_materials!$G20,0)))</f>
        <v>1</v>
      </c>
      <c r="E31" s="100">
        <f>IF(E22&lt;=raw_materials!$D20,raw_materials!$C20,IF(E22&lt;=raw_materials!$F20,raw_materials!$E20,IF(E22&lt;=raw_materials!$H20,raw_materials!$G20,0)))</f>
        <v>1</v>
      </c>
      <c r="F31" s="100">
        <f>IF(F22&lt;=raw_materials!$D20,raw_materials!$C20,IF(F22&lt;=raw_materials!$F20,raw_materials!$E20,IF(F22&lt;=raw_materials!$H20,raw_materials!$G20,0)))</f>
        <v>1</v>
      </c>
      <c r="G31" s="100">
        <f>IF(G22&lt;=raw_materials!$D20,raw_materials!$C20,IF(G22&lt;=raw_materials!$F20,raw_materials!$E20,IF(G22&lt;=raw_materials!$H20,raw_materials!$G20,0)))</f>
        <v>1</v>
      </c>
      <c r="H31" s="100">
        <f>IF(H22&lt;=raw_materials!$D20,raw_materials!$C20,IF(H22&lt;=raw_materials!$F20,raw_materials!$E20,IF(H22&lt;=raw_materials!$H20,raw_materials!$G20,0)))</f>
        <v>1</v>
      </c>
      <c r="I31" s="100">
        <f>IF(I22&lt;=raw_materials!$D20,raw_materials!$C20,IF(I22&lt;=raw_materials!$F20,raw_materials!$E20,IF(I22&lt;=raw_materials!$H20,raw_materials!$G20,0)))</f>
        <v>1</v>
      </c>
      <c r="J31" s="100">
        <f>IF(J22&lt;=raw_materials!$D20,raw_materials!$C20,IF(J22&lt;=raw_materials!$F20,raw_materials!$E20,IF(J22&lt;=raw_materials!$H20,raw_materials!$G20,0)))</f>
        <v>1</v>
      </c>
      <c r="K31" s="100">
        <f>IF(K22&lt;=raw_materials!$D20,raw_materials!$C20,IF(K22&lt;=raw_materials!$F20,raw_materials!$E20,IF(K22&lt;=raw_materials!$H20,raw_materials!$G20,0)))</f>
        <v>1</v>
      </c>
      <c r="L31" s="100">
        <f>IF(L22&lt;=raw_materials!$D20,raw_materials!$C20,IF(L22&lt;=raw_materials!$F20,raw_materials!$E20,IF(L22&lt;=raw_materials!$H20,raw_materials!$G20,0)))</f>
        <v>1</v>
      </c>
      <c r="M31" s="100">
        <f>IF(M22&lt;=raw_materials!$D20,raw_materials!$C20,IF(M22&lt;=raw_materials!$F20,raw_materials!$E20,IF(M22&lt;=raw_materials!$H20,raw_materials!$G20,0)))</f>
        <v>1</v>
      </c>
      <c r="N31" s="100">
        <f>IF(N22&lt;=raw_materials!$D20,raw_materials!$C20,IF(N22&lt;=raw_materials!$F20,raw_materials!$E20,IF(N22&lt;=raw_materials!$H20,raw_materials!$G20,0)))</f>
        <v>1</v>
      </c>
    </row>
    <row r="32" spans="2:14">
      <c r="B32" s="99" t="s">
        <v>108</v>
      </c>
      <c r="C32" s="100">
        <f>IF(C23&lt;=raw_materials!$D21,raw_materials!$C21,IF(C23&lt;=raw_materials!$F21,raw_materials!$E21,IF(C23&lt;=raw_materials!$H21,raw_materials!$G21,0)))</f>
        <v>1</v>
      </c>
      <c r="D32" s="100">
        <f>IF(D23&lt;=raw_materials!$D21,raw_materials!$C21,IF(D23&lt;=raw_materials!$F21,raw_materials!$E21,IF(D23&lt;=raw_materials!$H21,raw_materials!$G21,0)))</f>
        <v>1</v>
      </c>
      <c r="E32" s="100">
        <f>IF(E23&lt;=raw_materials!$D21,raw_materials!$C21,IF(E23&lt;=raw_materials!$F21,raw_materials!$E21,IF(E23&lt;=raw_materials!$H21,raw_materials!$G21,0)))</f>
        <v>1</v>
      </c>
      <c r="F32" s="100">
        <f>IF(F23&lt;=raw_materials!$D21,raw_materials!$C21,IF(F23&lt;=raw_materials!$F21,raw_materials!$E21,IF(F23&lt;=raw_materials!$H21,raw_materials!$G21,0)))</f>
        <v>1</v>
      </c>
      <c r="G32" s="100">
        <f>IF(G23&lt;=raw_materials!$D21,raw_materials!$C21,IF(G23&lt;=raw_materials!$F21,raw_materials!$E21,IF(G23&lt;=raw_materials!$H21,raw_materials!$G21,0)))</f>
        <v>1</v>
      </c>
      <c r="H32" s="100">
        <f>IF(H23&lt;=raw_materials!$D21,raw_materials!$C21,IF(H23&lt;=raw_materials!$F21,raw_materials!$E21,IF(H23&lt;=raw_materials!$H21,raw_materials!$G21,0)))</f>
        <v>1</v>
      </c>
      <c r="I32" s="100">
        <f>IF(I23&lt;=raw_materials!$D21,raw_materials!$C21,IF(I23&lt;=raw_materials!$F21,raw_materials!$E21,IF(I23&lt;=raw_materials!$H21,raw_materials!$G21,0)))</f>
        <v>1</v>
      </c>
      <c r="J32" s="100">
        <f>IF(J23&lt;=raw_materials!$D21,raw_materials!$C21,IF(J23&lt;=raw_materials!$F21,raw_materials!$E21,IF(J23&lt;=raw_materials!$H21,raw_materials!$G21,0)))</f>
        <v>1</v>
      </c>
      <c r="K32" s="100">
        <f>IF(K23&lt;=raw_materials!$D21,raw_materials!$C21,IF(K23&lt;=raw_materials!$F21,raw_materials!$E21,IF(K23&lt;=raw_materials!$H21,raw_materials!$G21,0)))</f>
        <v>1</v>
      </c>
      <c r="L32" s="100">
        <f>IF(L23&lt;=raw_materials!$D21,raw_materials!$C21,IF(L23&lt;=raw_materials!$F21,raw_materials!$E21,IF(L23&lt;=raw_materials!$H21,raw_materials!$G21,0)))</f>
        <v>1</v>
      </c>
      <c r="M32" s="100">
        <f>IF(M23&lt;=raw_materials!$D21,raw_materials!$C21,IF(M23&lt;=raw_materials!$F21,raw_materials!$E21,IF(M23&lt;=raw_materials!$H21,raw_materials!$G21,0)))</f>
        <v>1</v>
      </c>
      <c r="N32" s="100">
        <f>IF(N23&lt;=raw_materials!$D21,raw_materials!$C21,IF(N23&lt;=raw_materials!$F21,raw_materials!$E21,IF(N23&lt;=raw_materials!$H21,raw_materials!$G21,0)))</f>
        <v>1</v>
      </c>
    </row>
    <row r="33" spans="2:50">
      <c r="B33" s="99" t="s">
        <v>109</v>
      </c>
      <c r="C33" s="100">
        <f>IF(C24&lt;=raw_materials!$D22,raw_materials!$C22,IF(C24&lt;=raw_materials!$F22,raw_materials!$E22,IF(C24&lt;=raw_materials!$H22,raw_materials!$G22,0)))</f>
        <v>1</v>
      </c>
      <c r="D33" s="100">
        <f>IF(D24&lt;=raw_materials!$D22,raw_materials!$C22,IF(D24&lt;=raw_materials!$F22,raw_materials!$E22,IF(D24&lt;=raw_materials!$H22,raw_materials!$G22,0)))</f>
        <v>1</v>
      </c>
      <c r="E33" s="100">
        <f>IF(E24&lt;=raw_materials!$D22,raw_materials!$C22,IF(E24&lt;=raw_materials!$F22,raw_materials!$E22,IF(E24&lt;=raw_materials!$H22,raw_materials!$G22,0)))</f>
        <v>1</v>
      </c>
      <c r="F33" s="100">
        <f>IF(F24&lt;=raw_materials!$D22,raw_materials!$C22,IF(F24&lt;=raw_materials!$F22,raw_materials!$E22,IF(F24&lt;=raw_materials!$H22,raw_materials!$G22,0)))</f>
        <v>1</v>
      </c>
      <c r="G33" s="100">
        <f>IF(G24&lt;=raw_materials!$D22,raw_materials!$C22,IF(G24&lt;=raw_materials!$F22,raw_materials!$E22,IF(G24&lt;=raw_materials!$H22,raw_materials!$G22,0)))</f>
        <v>1</v>
      </c>
      <c r="H33" s="100">
        <f>IF(H24&lt;=raw_materials!$D22,raw_materials!$C22,IF(H24&lt;=raw_materials!$F22,raw_materials!$E22,IF(H24&lt;=raw_materials!$H22,raw_materials!$G22,0)))</f>
        <v>1</v>
      </c>
      <c r="I33" s="100">
        <f>IF(I24&lt;=raw_materials!$D22,raw_materials!$C22,IF(I24&lt;=raw_materials!$F22,raw_materials!$E22,IF(I24&lt;=raw_materials!$H22,raw_materials!$G22,0)))</f>
        <v>1</v>
      </c>
      <c r="J33" s="100">
        <f>IF(J24&lt;=raw_materials!$D22,raw_materials!$C22,IF(J24&lt;=raw_materials!$F22,raw_materials!$E22,IF(J24&lt;=raw_materials!$H22,raw_materials!$G22,0)))</f>
        <v>1</v>
      </c>
      <c r="K33" s="100">
        <f>IF(K24&lt;=raw_materials!$D22,raw_materials!$C22,IF(K24&lt;=raw_materials!$F22,raw_materials!$E22,IF(K24&lt;=raw_materials!$H22,raw_materials!$G22,0)))</f>
        <v>1</v>
      </c>
      <c r="L33" s="100">
        <f>IF(L24&lt;=raw_materials!$D22,raw_materials!$C22,IF(L24&lt;=raw_materials!$F22,raw_materials!$E22,IF(L24&lt;=raw_materials!$H22,raw_materials!$G22,0)))</f>
        <v>1</v>
      </c>
      <c r="M33" s="100">
        <f>IF(M24&lt;=raw_materials!$D22,raw_materials!$C22,IF(M24&lt;=raw_materials!$F22,raw_materials!$E22,IF(M24&lt;=raw_materials!$H22,raw_materials!$G22,0)))</f>
        <v>1</v>
      </c>
      <c r="N33" s="100">
        <f>IF(N24&lt;=raw_materials!$D22,raw_materials!$C22,IF(N24&lt;=raw_materials!$F22,raw_materials!$E22,IF(N24&lt;=raw_materials!$H22,raw_materials!$G22,0)))</f>
        <v>1</v>
      </c>
    </row>
    <row r="35" spans="2:50">
      <c r="B35" s="103" t="s">
        <v>322</v>
      </c>
    </row>
    <row r="36" spans="2:50">
      <c r="B36" s="170" t="s">
        <v>274</v>
      </c>
      <c r="C36" s="170" t="s">
        <v>92</v>
      </c>
      <c r="D36" s="101"/>
      <c r="E36" s="101"/>
      <c r="F36" s="101"/>
      <c r="G36" s="170" t="s">
        <v>93</v>
      </c>
      <c r="H36" s="101"/>
      <c r="I36" s="101"/>
      <c r="J36" s="101"/>
      <c r="K36" s="170" t="s">
        <v>94</v>
      </c>
      <c r="L36" s="101"/>
      <c r="M36" s="101"/>
      <c r="N36" s="101"/>
      <c r="O36" s="170" t="s">
        <v>95</v>
      </c>
      <c r="P36" s="101"/>
      <c r="Q36" s="101"/>
      <c r="R36" s="101"/>
      <c r="S36" s="170" t="s">
        <v>96</v>
      </c>
      <c r="T36" s="101"/>
      <c r="U36" s="101"/>
      <c r="V36" s="101"/>
      <c r="W36" s="170" t="s">
        <v>97</v>
      </c>
      <c r="X36" s="101"/>
      <c r="Y36" s="101"/>
      <c r="Z36" s="101"/>
      <c r="AA36" s="170" t="s">
        <v>98</v>
      </c>
      <c r="AB36" s="101"/>
      <c r="AC36" s="101"/>
      <c r="AD36" s="101"/>
      <c r="AE36" s="170" t="s">
        <v>99</v>
      </c>
      <c r="AF36" s="101"/>
      <c r="AG36" s="101"/>
      <c r="AH36" s="101"/>
      <c r="AI36" s="170" t="s">
        <v>100</v>
      </c>
      <c r="AJ36" s="101"/>
      <c r="AK36" s="101"/>
      <c r="AL36" s="101"/>
      <c r="AM36" s="170" t="s">
        <v>101</v>
      </c>
      <c r="AN36" s="101"/>
      <c r="AO36" s="101"/>
      <c r="AP36" s="101"/>
      <c r="AQ36" s="170" t="s">
        <v>102</v>
      </c>
      <c r="AR36" s="101"/>
      <c r="AS36" s="101"/>
      <c r="AT36" s="101"/>
      <c r="AU36" s="170" t="s">
        <v>103</v>
      </c>
      <c r="AV36" s="101"/>
      <c r="AW36" s="101"/>
      <c r="AX36" s="101"/>
    </row>
    <row r="37" spans="2:50">
      <c r="B37" s="170" t="s">
        <v>323</v>
      </c>
      <c r="C37" s="170">
        <v>1</v>
      </c>
      <c r="D37" s="170">
        <v>2</v>
      </c>
      <c r="E37" s="170">
        <v>3</v>
      </c>
      <c r="F37" s="170">
        <v>4</v>
      </c>
      <c r="G37" s="170">
        <v>1</v>
      </c>
      <c r="H37" s="170">
        <v>2</v>
      </c>
      <c r="I37" s="170">
        <v>3</v>
      </c>
      <c r="J37" s="170">
        <v>4</v>
      </c>
      <c r="K37" s="170">
        <v>1</v>
      </c>
      <c r="L37" s="170">
        <v>2</v>
      </c>
      <c r="M37" s="170">
        <v>3</v>
      </c>
      <c r="N37" s="170">
        <v>4</v>
      </c>
      <c r="O37" s="170">
        <v>1</v>
      </c>
      <c r="P37" s="170">
        <v>2</v>
      </c>
      <c r="Q37" s="170">
        <v>3</v>
      </c>
      <c r="R37" s="170">
        <v>4</v>
      </c>
      <c r="S37" s="170">
        <v>1</v>
      </c>
      <c r="T37" s="170">
        <v>2</v>
      </c>
      <c r="U37" s="170">
        <v>3</v>
      </c>
      <c r="V37" s="170">
        <v>4</v>
      </c>
      <c r="W37" s="170">
        <v>1</v>
      </c>
      <c r="X37" s="170">
        <v>2</v>
      </c>
      <c r="Y37" s="170">
        <v>3</v>
      </c>
      <c r="Z37" s="170">
        <v>4</v>
      </c>
      <c r="AA37" s="170">
        <v>1</v>
      </c>
      <c r="AB37" s="170">
        <v>2</v>
      </c>
      <c r="AC37" s="170">
        <v>3</v>
      </c>
      <c r="AD37" s="170">
        <v>4</v>
      </c>
      <c r="AE37" s="170">
        <v>1</v>
      </c>
      <c r="AF37" s="170">
        <v>2</v>
      </c>
      <c r="AG37" s="170">
        <v>3</v>
      </c>
      <c r="AH37" s="170">
        <v>4</v>
      </c>
      <c r="AI37" s="170">
        <v>1</v>
      </c>
      <c r="AJ37" s="170">
        <v>2</v>
      </c>
      <c r="AK37" s="170">
        <v>3</v>
      </c>
      <c r="AL37" s="170">
        <v>4</v>
      </c>
      <c r="AM37" s="170">
        <v>1</v>
      </c>
      <c r="AN37" s="170">
        <v>2</v>
      </c>
      <c r="AO37" s="170">
        <v>3</v>
      </c>
      <c r="AP37" s="170">
        <v>4</v>
      </c>
      <c r="AQ37" s="170">
        <v>1</v>
      </c>
      <c r="AR37" s="170">
        <v>2</v>
      </c>
      <c r="AS37" s="170">
        <v>3</v>
      </c>
      <c r="AT37" s="170">
        <v>4</v>
      </c>
      <c r="AU37" s="170">
        <v>1</v>
      </c>
      <c r="AV37" s="170">
        <v>2</v>
      </c>
      <c r="AW37" s="170">
        <v>3</v>
      </c>
      <c r="AX37" s="170">
        <v>4</v>
      </c>
    </row>
    <row r="38" spans="2:50">
      <c r="B38" s="170" t="s">
        <v>104</v>
      </c>
      <c r="C38" s="100">
        <v>9023.8314618400818</v>
      </c>
      <c r="D38" s="100">
        <v>10428.307442850562</v>
      </c>
      <c r="E38" s="100">
        <v>9065.1147169126434</v>
      </c>
      <c r="F38" s="100">
        <v>10087.858074818208</v>
      </c>
      <c r="G38" s="100">
        <v>17692.179235395437</v>
      </c>
      <c r="H38" s="100">
        <v>10131.765933739784</v>
      </c>
      <c r="I38" s="100">
        <v>17768.978908664292</v>
      </c>
      <c r="J38" s="100">
        <v>17807.338642222287</v>
      </c>
      <c r="K38" s="100">
        <v>25493.804885647136</v>
      </c>
      <c r="L38" s="100">
        <v>25548.495829201689</v>
      </c>
      <c r="M38" s="100">
        <v>25603.119238151201</v>
      </c>
      <c r="N38" s="100">
        <v>25657.666324691218</v>
      </c>
      <c r="O38" s="100">
        <v>25712.128310447646</v>
      </c>
      <c r="P38" s="100">
        <v>25766.496428023554</v>
      </c>
      <c r="Q38" s="100">
        <v>25820.761922544945</v>
      </c>
      <c r="R38" s="100">
        <v>25874.916053205223</v>
      </c>
      <c r="S38" s="100">
        <v>25928.950094808049</v>
      </c>
      <c r="T38" s="100">
        <v>25982.855339308269</v>
      </c>
      <c r="U38" s="100">
        <v>26036.623097350748</v>
      </c>
      <c r="V38" s="100">
        <v>26090.24469980675</v>
      </c>
      <c r="W38" s="100">
        <v>26143.711499307632</v>
      </c>
      <c r="X38" s="100">
        <v>26197.014871775551</v>
      </c>
      <c r="Y38" s="100">
        <v>26250.146217950878</v>
      </c>
      <c r="Z38" s="100">
        <v>26303.096964916222</v>
      </c>
      <c r="AA38" s="100">
        <v>26355.858567616488</v>
      </c>
      <c r="AB38" s="100">
        <v>18485.895757262515</v>
      </c>
      <c r="AC38" s="100">
        <v>26460.780308405316</v>
      </c>
      <c r="AD38" s="100">
        <v>26512.923509318131</v>
      </c>
      <c r="AE38" s="100">
        <v>26564.8436946238</v>
      </c>
      <c r="AF38" s="100">
        <v>26616.532481229282</v>
      </c>
      <c r="AG38" s="100">
        <v>26667.981522929855</v>
      </c>
      <c r="AH38" s="100">
        <v>26719.182511895149</v>
      </c>
      <c r="AI38" s="100">
        <v>26770.127180149142</v>
      </c>
      <c r="AJ38" s="100">
        <v>26820.807301044035</v>
      </c>
      <c r="AK38" s="100">
        <v>10748.485876291024</v>
      </c>
      <c r="AL38" s="100">
        <v>26921.341209603564</v>
      </c>
      <c r="AM38" s="100">
        <v>26971.178763785614</v>
      </c>
      <c r="AN38" s="100">
        <v>27020.719306543244</v>
      </c>
      <c r="AO38" s="100">
        <v>27069.954839740756</v>
      </c>
      <c r="AP38" s="100">
        <v>18983.2141906877</v>
      </c>
      <c r="AQ38" s="100">
        <v>27167.47913646403</v>
      </c>
      <c r="AR38" s="100">
        <v>27215.752159530173</v>
      </c>
      <c r="AS38" s="100">
        <v>27263.688694937566</v>
      </c>
      <c r="AT38" s="100">
        <v>27311.281008823513</v>
      </c>
      <c r="AU38" s="100">
        <v>27358.521424379818</v>
      </c>
      <c r="AV38" s="100">
        <v>27405.40232323145</v>
      </c>
      <c r="AW38" s="100">
        <v>27451.916146805794</v>
      </c>
      <c r="AX38" s="100">
        <v>27498.055397691911</v>
      </c>
    </row>
    <row r="39" spans="2:50">
      <c r="B39" s="170" t="s">
        <v>105</v>
      </c>
      <c r="C39" s="100">
        <v>15032.941508406904</v>
      </c>
      <c r="D39" s="100">
        <v>10546.123036103019</v>
      </c>
      <c r="E39" s="100">
        <v>6039.5361390750204</v>
      </c>
      <c r="F39" s="100">
        <v>15131.787112227312</v>
      </c>
      <c r="G39" s="100">
        <v>15164.725058910377</v>
      </c>
      <c r="H39" s="100">
        <v>15197.648900609674</v>
      </c>
      <c r="I39" s="100">
        <v>15230.553350283679</v>
      </c>
      <c r="J39" s="100">
        <v>15263.433121904818</v>
      </c>
      <c r="K39" s="100">
        <v>15296.282931388283</v>
      </c>
      <c r="L39" s="100">
        <v>10730.368248264709</v>
      </c>
      <c r="M39" s="100">
        <v>15361.87154289072</v>
      </c>
      <c r="N39" s="100">
        <v>15394.599794814729</v>
      </c>
      <c r="O39" s="100">
        <v>15427.276986268587</v>
      </c>
      <c r="P39" s="100">
        <v>15459.897856814132</v>
      </c>
      <c r="Q39" s="100">
        <v>15492.457153526968</v>
      </c>
      <c r="R39" s="100">
        <v>15524.949631923135</v>
      </c>
      <c r="S39" s="100">
        <v>15557.370056884829</v>
      </c>
      <c r="T39" s="100">
        <v>15589.713203584963</v>
      </c>
      <c r="U39" s="100">
        <v>10935.381700887314</v>
      </c>
      <c r="V39" s="100">
        <v>10957.902773918835</v>
      </c>
      <c r="W39" s="100">
        <v>10980.358829709205</v>
      </c>
      <c r="X39" s="100">
        <v>15718.208923065331</v>
      </c>
      <c r="Y39" s="100">
        <v>15750.087730770527</v>
      </c>
      <c r="Z39" s="100">
        <v>15781.858178949733</v>
      </c>
      <c r="AA39" s="100">
        <v>15813.515140569893</v>
      </c>
      <c r="AB39" s="100">
        <v>15845.053506225015</v>
      </c>
      <c r="AC39" s="100">
        <v>15876.468185043188</v>
      </c>
      <c r="AD39" s="100">
        <v>11135.427873913615</v>
      </c>
      <c r="AE39" s="100">
        <v>11157.234351741996</v>
      </c>
      <c r="AF39" s="100">
        <v>15969.919488737569</v>
      </c>
      <c r="AG39" s="100">
        <v>16000.788913757913</v>
      </c>
      <c r="AH39" s="100">
        <v>16031.509507137089</v>
      </c>
      <c r="AI39" s="100">
        <v>16062.076308089485</v>
      </c>
      <c r="AJ39" s="100">
        <v>16092.48438062642</v>
      </c>
      <c r="AK39" s="100">
        <v>16122.728814436536</v>
      </c>
      <c r="AL39" s="100">
        <v>16152.80472576214</v>
      </c>
      <c r="AM39" s="100">
        <v>16182.707258271368</v>
      </c>
      <c r="AN39" s="100">
        <v>16212.431583925947</v>
      </c>
      <c r="AO39" s="100">
        <v>1624.1972903844453</v>
      </c>
      <c r="AP39" s="100">
        <v>1627.1326449160888</v>
      </c>
      <c r="AQ39" s="100">
        <v>16300.487481878417</v>
      </c>
      <c r="AR39" s="100">
        <v>16329.451295718105</v>
      </c>
      <c r="AS39" s="100">
        <v>16358.213216962538</v>
      </c>
      <c r="AT39" s="100">
        <v>16386.768605294106</v>
      </c>
      <c r="AU39" s="100">
        <v>16415.112854627889</v>
      </c>
      <c r="AV39" s="100">
        <v>16443.241393938872</v>
      </c>
      <c r="AW39" s="100">
        <v>16471.149688083475</v>
      </c>
      <c r="AX39" s="100">
        <v>16498.833238615145</v>
      </c>
    </row>
    <row r="40" spans="2:50">
      <c r="B40" s="170" t="s">
        <v>106</v>
      </c>
      <c r="C40" s="100">
        <v>5010.9805028023011</v>
      </c>
      <c r="D40" s="100">
        <v>5021.9633505252477</v>
      </c>
      <c r="E40" s="100">
        <v>5032.946782562517</v>
      </c>
      <c r="F40" s="100">
        <v>5043.9290374091042</v>
      </c>
      <c r="G40" s="100">
        <v>5054.9083529701256</v>
      </c>
      <c r="H40" s="100">
        <v>5065.8829668698918</v>
      </c>
      <c r="I40" s="100">
        <v>5076.851116761226</v>
      </c>
      <c r="J40" s="100">
        <v>5087.8110406349388</v>
      </c>
      <c r="K40" s="100">
        <v>5098.7609771294274</v>
      </c>
      <c r="L40" s="100">
        <v>5109.6991658403376</v>
      </c>
      <c r="M40" s="100">
        <v>5120.6238476302397</v>
      </c>
      <c r="N40" s="100">
        <v>5131.5332649382435</v>
      </c>
      <c r="O40" s="100">
        <v>5142.4256620895294</v>
      </c>
      <c r="P40" s="100">
        <v>3607.3094999232972</v>
      </c>
      <c r="Q40" s="100">
        <v>5164.1523845089887</v>
      </c>
      <c r="R40" s="100">
        <v>5174.9832106410449</v>
      </c>
      <c r="S40" s="100">
        <v>5185.7900189616103</v>
      </c>
      <c r="T40" s="100">
        <v>5196.5710678616542</v>
      </c>
      <c r="U40" s="100">
        <v>5207.3246194701496</v>
      </c>
      <c r="V40" s="100">
        <v>5218.0489399613498</v>
      </c>
      <c r="W40" s="100">
        <v>5228.7422998615266</v>
      </c>
      <c r="X40" s="100">
        <v>5239.40297435511</v>
      </c>
      <c r="Y40" s="100">
        <v>5250.0292435901756</v>
      </c>
      <c r="Z40" s="100">
        <v>5260.6193929832443</v>
      </c>
      <c r="AA40" s="100">
        <v>5271.1717135232975</v>
      </c>
      <c r="AB40" s="100">
        <v>5281.6845020750052</v>
      </c>
      <c r="AC40" s="100">
        <v>5292.156061681063</v>
      </c>
      <c r="AD40" s="100">
        <v>5302.5847018636268</v>
      </c>
      <c r="AE40" s="100">
        <v>5312.9687389247601</v>
      </c>
      <c r="AF40" s="100">
        <v>5323.3064962458566</v>
      </c>
      <c r="AG40" s="100">
        <v>5333.5963045859717</v>
      </c>
      <c r="AH40" s="100">
        <v>5343.8365023790293</v>
      </c>
      <c r="AI40" s="100">
        <v>5354.0254360298286</v>
      </c>
      <c r="AJ40" s="100">
        <v>5364.1614602088066</v>
      </c>
      <c r="AK40" s="100">
        <v>5374.2429381455113</v>
      </c>
      <c r="AL40" s="100">
        <v>5384.2682419207131</v>
      </c>
      <c r="AM40" s="100">
        <v>5394.2357527571221</v>
      </c>
      <c r="AN40" s="100">
        <v>5404.1438613086484</v>
      </c>
      <c r="AO40" s="100">
        <v>5413.9909679481507</v>
      </c>
      <c r="AP40" s="100">
        <v>5423.7754830536296</v>
      </c>
      <c r="AQ40" s="100">
        <v>5433.4958272928061</v>
      </c>
      <c r="AR40" s="100">
        <v>5443.150431906035</v>
      </c>
      <c r="AS40" s="100">
        <v>5452.7377389875128</v>
      </c>
      <c r="AT40" s="100">
        <v>5462.2562017647024</v>
      </c>
      <c r="AU40" s="100">
        <v>5471.7042848759638</v>
      </c>
      <c r="AV40" s="100">
        <v>3836.7563252524028</v>
      </c>
      <c r="AW40" s="100">
        <v>5490.3832293611586</v>
      </c>
      <c r="AX40" s="100">
        <v>5499.611079538382</v>
      </c>
    </row>
    <row r="41" spans="2:50">
      <c r="B41" s="170" t="s">
        <v>107</v>
      </c>
      <c r="C41" s="100">
        <v>3006.5883016813805</v>
      </c>
      <c r="D41" s="100">
        <v>3013.1780103151486</v>
      </c>
      <c r="E41" s="100">
        <v>3019.7680695375102</v>
      </c>
      <c r="F41" s="100">
        <v>3026.3574224454624</v>
      </c>
      <c r="G41" s="100">
        <v>3032.9450117820752</v>
      </c>
      <c r="H41" s="100">
        <v>3039.5297801219349</v>
      </c>
      <c r="I41" s="100">
        <v>3046.1106700567357</v>
      </c>
      <c r="J41" s="100">
        <v>3052.6866243809636</v>
      </c>
      <c r="K41" s="100">
        <v>3059.2565862776564</v>
      </c>
      <c r="L41" s="100">
        <v>3065.8194995042027</v>
      </c>
      <c r="M41" s="100">
        <v>3072.3743085781439</v>
      </c>
      <c r="N41" s="100">
        <v>3078.9199589629461</v>
      </c>
      <c r="O41" s="100">
        <v>3085.4553972537178</v>
      </c>
      <c r="P41" s="100">
        <v>3091.9795713628264</v>
      </c>
      <c r="Q41" s="100">
        <v>3098.4914307053937</v>
      </c>
      <c r="R41" s="100">
        <v>3104.9899263846269</v>
      </c>
      <c r="S41" s="100">
        <v>3111.4740113769658</v>
      </c>
      <c r="T41" s="100">
        <v>3117.9426407169926</v>
      </c>
      <c r="U41" s="100">
        <v>3124.3947716820899</v>
      </c>
      <c r="V41" s="100">
        <v>3130.8293639768099</v>
      </c>
      <c r="W41" s="100">
        <v>3137.2453799169161</v>
      </c>
      <c r="X41" s="100">
        <v>1257.4567138452264</v>
      </c>
      <c r="Y41" s="100">
        <v>1260.0070184616422</v>
      </c>
      <c r="Z41" s="100">
        <v>3156.3716357899466</v>
      </c>
      <c r="AA41" s="100">
        <v>3162.7030281139782</v>
      </c>
      <c r="AB41" s="100">
        <v>3169.010701245003</v>
      </c>
      <c r="AC41" s="100">
        <v>3175.2936370086377</v>
      </c>
      <c r="AD41" s="100">
        <v>3181.5508211181759</v>
      </c>
      <c r="AE41" s="100">
        <v>3187.7812433548561</v>
      </c>
      <c r="AF41" s="100">
        <v>3193.9838977475138</v>
      </c>
      <c r="AG41" s="100">
        <v>320.01577827515831</v>
      </c>
      <c r="AH41" s="100">
        <v>3206.3019014274178</v>
      </c>
      <c r="AI41" s="100">
        <v>3212.4152616178967</v>
      </c>
      <c r="AJ41" s="100">
        <v>3218.496876125284</v>
      </c>
      <c r="AK41" s="100">
        <v>3224.5457628873069</v>
      </c>
      <c r="AL41" s="100">
        <v>3230.5609451524278</v>
      </c>
      <c r="AM41" s="100">
        <v>3236.5414516542737</v>
      </c>
      <c r="AN41" s="100">
        <v>3242.486316785189</v>
      </c>
      <c r="AO41" s="100">
        <v>3248.3945807688906</v>
      </c>
      <c r="AP41" s="100">
        <v>3254.2652898321776</v>
      </c>
      <c r="AQ41" s="100">
        <v>2282.0682474629784</v>
      </c>
      <c r="AR41" s="100">
        <v>3265.8902591436208</v>
      </c>
      <c r="AS41" s="100">
        <v>327.16426433925079</v>
      </c>
      <c r="AT41" s="100">
        <v>327.73537210588216</v>
      </c>
      <c r="AU41" s="100">
        <v>328.30225709255785</v>
      </c>
      <c r="AV41" s="100">
        <v>3288.648278787774</v>
      </c>
      <c r="AW41" s="100">
        <v>3294.2299376166952</v>
      </c>
      <c r="AX41" s="100">
        <v>3299.7666477230291</v>
      </c>
    </row>
    <row r="42" spans="2:50">
      <c r="B42" s="170" t="s">
        <v>108</v>
      </c>
      <c r="C42" s="100">
        <v>10000000</v>
      </c>
      <c r="D42" s="100">
        <v>10000000</v>
      </c>
      <c r="E42" s="100">
        <v>10000000</v>
      </c>
      <c r="F42" s="100">
        <v>10000000</v>
      </c>
      <c r="G42" s="100">
        <v>10000000</v>
      </c>
      <c r="H42" s="100">
        <v>10000000</v>
      </c>
      <c r="I42" s="100">
        <v>10000000</v>
      </c>
      <c r="J42" s="100">
        <v>10000000</v>
      </c>
      <c r="K42" s="100">
        <v>10000000</v>
      </c>
      <c r="L42" s="100">
        <v>10000000</v>
      </c>
      <c r="M42" s="100">
        <v>10000000</v>
      </c>
      <c r="N42" s="100">
        <v>10000000</v>
      </c>
      <c r="O42" s="100">
        <v>10000000</v>
      </c>
      <c r="P42" s="100">
        <v>10000000</v>
      </c>
      <c r="Q42" s="100">
        <v>10000000</v>
      </c>
      <c r="R42" s="100">
        <v>10000000</v>
      </c>
      <c r="S42" s="100">
        <v>10000000</v>
      </c>
      <c r="T42" s="100">
        <v>10000000</v>
      </c>
      <c r="U42" s="100">
        <v>10000000</v>
      </c>
      <c r="V42" s="100">
        <v>10000000</v>
      </c>
      <c r="W42" s="100">
        <v>10000000</v>
      </c>
      <c r="X42" s="100">
        <v>10000000</v>
      </c>
      <c r="Y42" s="100">
        <v>10000000</v>
      </c>
      <c r="Z42" s="100">
        <v>10000000</v>
      </c>
      <c r="AA42" s="100">
        <v>10000000</v>
      </c>
      <c r="AB42" s="100">
        <v>10000000</v>
      </c>
      <c r="AC42" s="100">
        <v>10000000</v>
      </c>
      <c r="AD42" s="100">
        <v>10000000</v>
      </c>
      <c r="AE42" s="100">
        <v>10000000</v>
      </c>
      <c r="AF42" s="100">
        <v>10000000</v>
      </c>
      <c r="AG42" s="100">
        <v>10000000</v>
      </c>
      <c r="AH42" s="100">
        <v>10000000</v>
      </c>
      <c r="AI42" s="100">
        <v>10000000</v>
      </c>
      <c r="AJ42" s="100">
        <v>10000000</v>
      </c>
      <c r="AK42" s="100">
        <v>10000000</v>
      </c>
      <c r="AL42" s="100">
        <v>10000000</v>
      </c>
      <c r="AM42" s="100">
        <v>10000000</v>
      </c>
      <c r="AN42" s="100">
        <v>10000000</v>
      </c>
      <c r="AO42" s="100">
        <v>10000000</v>
      </c>
      <c r="AP42" s="100">
        <v>10000000</v>
      </c>
      <c r="AQ42" s="100">
        <v>10000000</v>
      </c>
      <c r="AR42" s="100">
        <v>10000000</v>
      </c>
      <c r="AS42" s="100">
        <v>10000000</v>
      </c>
      <c r="AT42" s="100">
        <v>10000000</v>
      </c>
      <c r="AU42" s="100">
        <v>10000000</v>
      </c>
      <c r="AV42" s="100">
        <v>10000000</v>
      </c>
      <c r="AW42" s="100">
        <v>10000000</v>
      </c>
      <c r="AX42" s="100">
        <v>10000000</v>
      </c>
    </row>
    <row r="43" spans="2:50">
      <c r="B43" s="170" t="s">
        <v>109</v>
      </c>
      <c r="C43" s="100">
        <v>10000000</v>
      </c>
      <c r="D43" s="100">
        <v>10000000</v>
      </c>
      <c r="E43" s="100">
        <v>10000000</v>
      </c>
      <c r="F43" s="100">
        <v>10000000</v>
      </c>
      <c r="G43" s="100">
        <v>10000000</v>
      </c>
      <c r="H43" s="100">
        <v>10000000</v>
      </c>
      <c r="I43" s="100">
        <v>10000000</v>
      </c>
      <c r="J43" s="100">
        <v>10000000</v>
      </c>
      <c r="K43" s="100">
        <v>10000000</v>
      </c>
      <c r="L43" s="100">
        <v>10000000</v>
      </c>
      <c r="M43" s="100">
        <v>10000000</v>
      </c>
      <c r="N43" s="100">
        <v>10000000</v>
      </c>
      <c r="O43" s="100">
        <v>10000000</v>
      </c>
      <c r="P43" s="100">
        <v>10000000</v>
      </c>
      <c r="Q43" s="100">
        <v>10000000</v>
      </c>
      <c r="R43" s="100">
        <v>10000000</v>
      </c>
      <c r="S43" s="100">
        <v>10000000</v>
      </c>
      <c r="T43" s="100">
        <v>10000000</v>
      </c>
      <c r="U43" s="100">
        <v>10000000</v>
      </c>
      <c r="V43" s="100">
        <v>10000000</v>
      </c>
      <c r="W43" s="100">
        <v>10000000</v>
      </c>
      <c r="X43" s="100">
        <v>10000000</v>
      </c>
      <c r="Y43" s="100">
        <v>10000000</v>
      </c>
      <c r="Z43" s="100">
        <v>10000000</v>
      </c>
      <c r="AA43" s="100">
        <v>10000000</v>
      </c>
      <c r="AB43" s="100">
        <v>10000000</v>
      </c>
      <c r="AC43" s="100">
        <v>10000000</v>
      </c>
      <c r="AD43" s="100">
        <v>10000000</v>
      </c>
      <c r="AE43" s="100">
        <v>10000000</v>
      </c>
      <c r="AF43" s="100">
        <v>10000000</v>
      </c>
      <c r="AG43" s="100">
        <v>10000000</v>
      </c>
      <c r="AH43" s="100">
        <v>10000000</v>
      </c>
      <c r="AI43" s="100">
        <v>10000000</v>
      </c>
      <c r="AJ43" s="100">
        <v>10000000</v>
      </c>
      <c r="AK43" s="100">
        <v>10000000</v>
      </c>
      <c r="AL43" s="100">
        <v>10000000</v>
      </c>
      <c r="AM43" s="100">
        <v>10000000</v>
      </c>
      <c r="AN43" s="100">
        <v>10000000</v>
      </c>
      <c r="AO43" s="100">
        <v>10000000</v>
      </c>
      <c r="AP43" s="100">
        <v>10000000</v>
      </c>
      <c r="AQ43" s="100">
        <v>10000000</v>
      </c>
      <c r="AR43" s="100">
        <v>10000000</v>
      </c>
      <c r="AS43" s="100">
        <v>10000000</v>
      </c>
      <c r="AT43" s="100">
        <v>10000000</v>
      </c>
      <c r="AU43" s="100">
        <v>10000000</v>
      </c>
      <c r="AV43" s="100">
        <v>10000000</v>
      </c>
      <c r="AW43" s="100">
        <v>10000000</v>
      </c>
      <c r="AX43" s="100">
        <v>10000000</v>
      </c>
    </row>
    <row r="45" spans="2:50">
      <c r="B45" s="103" t="s">
        <v>324</v>
      </c>
    </row>
    <row r="46" spans="2:50">
      <c r="B46" s="99" t="s">
        <v>274</v>
      </c>
      <c r="C46" s="99" t="s">
        <v>92</v>
      </c>
      <c r="D46" s="101"/>
      <c r="E46" s="101"/>
      <c r="F46" s="101"/>
      <c r="G46" s="99" t="s">
        <v>93</v>
      </c>
      <c r="H46" s="101"/>
      <c r="I46" s="101"/>
      <c r="J46" s="101"/>
      <c r="K46" s="99" t="s">
        <v>94</v>
      </c>
      <c r="L46" s="101"/>
      <c r="M46" s="101"/>
      <c r="N46" s="101"/>
      <c r="O46" s="99" t="s">
        <v>95</v>
      </c>
      <c r="P46" s="101"/>
      <c r="Q46" s="101"/>
      <c r="R46" s="101"/>
      <c r="S46" s="99" t="s">
        <v>96</v>
      </c>
      <c r="T46" s="101"/>
      <c r="U46" s="101"/>
      <c r="V46" s="101"/>
      <c r="W46" s="99" t="s">
        <v>97</v>
      </c>
      <c r="X46" s="101"/>
      <c r="Y46" s="101"/>
      <c r="Z46" s="101"/>
      <c r="AA46" s="99" t="s">
        <v>98</v>
      </c>
      <c r="AB46" s="101"/>
      <c r="AC46" s="101"/>
      <c r="AD46" s="101"/>
      <c r="AE46" s="99" t="s">
        <v>99</v>
      </c>
      <c r="AF46" s="101"/>
      <c r="AG46" s="101"/>
      <c r="AH46" s="101"/>
      <c r="AI46" s="99" t="s">
        <v>100</v>
      </c>
      <c r="AJ46" s="101"/>
      <c r="AK46" s="101"/>
      <c r="AL46" s="101"/>
      <c r="AM46" s="99" t="s">
        <v>101</v>
      </c>
      <c r="AN46" s="101"/>
      <c r="AO46" s="101"/>
      <c r="AP46" s="101"/>
      <c r="AQ46" s="99" t="s">
        <v>102</v>
      </c>
      <c r="AR46" s="101"/>
      <c r="AS46" s="101"/>
      <c r="AT46" s="101"/>
      <c r="AU46" s="99" t="s">
        <v>103</v>
      </c>
      <c r="AV46" s="101"/>
      <c r="AW46" s="101"/>
    </row>
    <row r="47" spans="2:50">
      <c r="B47" s="99" t="s">
        <v>325</v>
      </c>
      <c r="C47" s="99">
        <v>1</v>
      </c>
      <c r="D47" s="99">
        <v>2</v>
      </c>
      <c r="E47" s="99">
        <v>3</v>
      </c>
      <c r="F47" s="99">
        <v>4</v>
      </c>
      <c r="G47" s="99">
        <v>1</v>
      </c>
      <c r="H47" s="99">
        <v>2</v>
      </c>
      <c r="I47" s="99">
        <v>3</v>
      </c>
      <c r="J47" s="99">
        <v>4</v>
      </c>
      <c r="K47" s="99">
        <v>1</v>
      </c>
      <c r="L47" s="99">
        <v>2</v>
      </c>
      <c r="M47" s="99">
        <v>3</v>
      </c>
      <c r="N47" s="99">
        <v>4</v>
      </c>
      <c r="O47" s="99">
        <v>1</v>
      </c>
      <c r="P47" s="99">
        <v>2</v>
      </c>
      <c r="Q47" s="99">
        <v>3</v>
      </c>
      <c r="R47" s="99">
        <v>4</v>
      </c>
      <c r="S47" s="99">
        <v>1</v>
      </c>
      <c r="T47" s="99">
        <v>2</v>
      </c>
      <c r="U47" s="99">
        <v>3</v>
      </c>
      <c r="V47" s="99">
        <v>4</v>
      </c>
      <c r="W47" s="99">
        <v>1</v>
      </c>
      <c r="X47" s="99">
        <v>2</v>
      </c>
      <c r="Y47" s="99">
        <v>3</v>
      </c>
      <c r="Z47" s="99">
        <v>4</v>
      </c>
      <c r="AA47" s="99">
        <v>1</v>
      </c>
      <c r="AB47" s="99">
        <v>2</v>
      </c>
      <c r="AC47" s="99">
        <v>3</v>
      </c>
      <c r="AD47" s="99">
        <v>4</v>
      </c>
      <c r="AE47" s="99">
        <v>1</v>
      </c>
      <c r="AF47" s="99">
        <v>2</v>
      </c>
      <c r="AG47" s="99">
        <v>3</v>
      </c>
      <c r="AH47" s="99">
        <v>4</v>
      </c>
      <c r="AI47" s="99">
        <v>1</v>
      </c>
      <c r="AJ47" s="99">
        <v>2</v>
      </c>
      <c r="AK47" s="99">
        <v>3</v>
      </c>
      <c r="AL47" s="99">
        <v>4</v>
      </c>
      <c r="AM47" s="99">
        <v>1</v>
      </c>
      <c r="AN47" s="99">
        <v>2</v>
      </c>
      <c r="AO47" s="99">
        <v>3</v>
      </c>
      <c r="AP47" s="99">
        <v>4</v>
      </c>
      <c r="AQ47" s="99">
        <v>1</v>
      </c>
      <c r="AR47" s="99">
        <v>2</v>
      </c>
      <c r="AS47" s="99">
        <v>3</v>
      </c>
      <c r="AT47" s="99">
        <v>4</v>
      </c>
      <c r="AU47" s="99">
        <v>1</v>
      </c>
      <c r="AV47" s="99">
        <v>2</v>
      </c>
      <c r="AW47" s="99">
        <v>3</v>
      </c>
      <c r="AX47" s="99">
        <v>4</v>
      </c>
    </row>
    <row r="48" spans="2:50">
      <c r="B48" s="99" t="s">
        <v>104</v>
      </c>
      <c r="C48" s="100">
        <v>0</v>
      </c>
      <c r="D48" s="100">
        <v>0</v>
      </c>
      <c r="E48" s="100">
        <v>0</v>
      </c>
      <c r="F48" s="100">
        <v>0</v>
      </c>
      <c r="G48" s="100">
        <v>0</v>
      </c>
      <c r="H48" s="100">
        <v>0</v>
      </c>
      <c r="I48" s="100">
        <v>0</v>
      </c>
      <c r="J48" s="100">
        <v>0</v>
      </c>
      <c r="K48" s="100">
        <v>0</v>
      </c>
      <c r="L48" s="100">
        <v>0</v>
      </c>
      <c r="M48" s="100">
        <v>0</v>
      </c>
      <c r="N48" s="100">
        <v>0</v>
      </c>
      <c r="O48" s="100">
        <v>0</v>
      </c>
      <c r="P48" s="100">
        <v>0</v>
      </c>
      <c r="Q48" s="100">
        <v>0</v>
      </c>
      <c r="R48" s="100">
        <v>0</v>
      </c>
      <c r="S48" s="100">
        <v>0</v>
      </c>
      <c r="T48" s="100">
        <v>0</v>
      </c>
      <c r="U48" s="100">
        <v>0</v>
      </c>
      <c r="V48" s="100">
        <v>0</v>
      </c>
      <c r="W48" s="100">
        <v>0</v>
      </c>
      <c r="X48" s="100">
        <v>0</v>
      </c>
      <c r="Y48" s="100">
        <v>0</v>
      </c>
      <c r="Z48" s="100">
        <v>0</v>
      </c>
      <c r="AA48" s="100">
        <v>0</v>
      </c>
      <c r="AB48" s="100">
        <v>0</v>
      </c>
      <c r="AC48" s="100">
        <v>0</v>
      </c>
      <c r="AD48" s="100">
        <v>0</v>
      </c>
      <c r="AE48" s="100">
        <v>0</v>
      </c>
      <c r="AF48" s="100">
        <v>0</v>
      </c>
      <c r="AG48" s="100">
        <v>0</v>
      </c>
      <c r="AH48" s="100">
        <v>0</v>
      </c>
      <c r="AI48" s="100">
        <v>0</v>
      </c>
      <c r="AJ48" s="100">
        <v>0</v>
      </c>
      <c r="AK48" s="100">
        <v>0</v>
      </c>
      <c r="AL48" s="100">
        <v>0</v>
      </c>
      <c r="AM48" s="100">
        <v>0</v>
      </c>
      <c r="AN48" s="100">
        <v>0</v>
      </c>
      <c r="AO48" s="100">
        <v>0</v>
      </c>
      <c r="AP48" s="100">
        <v>0</v>
      </c>
      <c r="AQ48" s="100">
        <v>0</v>
      </c>
      <c r="AR48" s="100">
        <v>0</v>
      </c>
      <c r="AS48" s="100">
        <v>0</v>
      </c>
      <c r="AT48" s="100">
        <v>0</v>
      </c>
      <c r="AU48" s="100">
        <v>0</v>
      </c>
      <c r="AV48" s="100">
        <v>0</v>
      </c>
      <c r="AW48" s="100">
        <v>0</v>
      </c>
      <c r="AX48" s="100">
        <v>0</v>
      </c>
    </row>
    <row r="49" spans="2:51">
      <c r="B49" s="99" t="s">
        <v>105</v>
      </c>
      <c r="C49" s="100">
        <v>0</v>
      </c>
      <c r="D49" s="100">
        <v>0</v>
      </c>
      <c r="E49" s="100">
        <v>0</v>
      </c>
      <c r="F49" s="100">
        <v>0</v>
      </c>
      <c r="G49" s="100">
        <v>0</v>
      </c>
      <c r="H49" s="100">
        <v>0</v>
      </c>
      <c r="I49" s="100">
        <v>0</v>
      </c>
      <c r="J49" s="100">
        <v>0</v>
      </c>
      <c r="K49" s="100">
        <v>0</v>
      </c>
      <c r="L49" s="100">
        <v>0</v>
      </c>
      <c r="M49" s="100">
        <v>0</v>
      </c>
      <c r="N49" s="100">
        <v>0</v>
      </c>
      <c r="O49" s="100">
        <v>0</v>
      </c>
      <c r="P49" s="100">
        <v>0</v>
      </c>
      <c r="Q49" s="100">
        <v>0</v>
      </c>
      <c r="R49" s="100">
        <v>0</v>
      </c>
      <c r="S49" s="100">
        <v>0</v>
      </c>
      <c r="T49" s="100">
        <v>0</v>
      </c>
      <c r="U49" s="100">
        <v>0</v>
      </c>
      <c r="V49" s="100">
        <v>0</v>
      </c>
      <c r="W49" s="100">
        <v>0</v>
      </c>
      <c r="X49" s="100">
        <v>0</v>
      </c>
      <c r="Y49" s="100">
        <v>0</v>
      </c>
      <c r="Z49" s="100">
        <v>0</v>
      </c>
      <c r="AA49" s="100">
        <v>0</v>
      </c>
      <c r="AB49" s="100">
        <v>0</v>
      </c>
      <c r="AC49" s="100">
        <v>0</v>
      </c>
      <c r="AD49" s="100">
        <v>0</v>
      </c>
      <c r="AE49" s="100">
        <v>0</v>
      </c>
      <c r="AF49" s="100">
        <v>0</v>
      </c>
      <c r="AG49" s="100">
        <v>0</v>
      </c>
      <c r="AH49" s="100">
        <v>0</v>
      </c>
      <c r="AI49" s="100">
        <v>0</v>
      </c>
      <c r="AJ49" s="100">
        <v>0</v>
      </c>
      <c r="AK49" s="100">
        <v>0</v>
      </c>
      <c r="AL49" s="100">
        <v>0</v>
      </c>
      <c r="AM49" s="100">
        <v>0</v>
      </c>
      <c r="AN49" s="100">
        <v>0</v>
      </c>
      <c r="AO49" s="100">
        <v>0</v>
      </c>
      <c r="AP49" s="100">
        <v>0</v>
      </c>
      <c r="AQ49" s="100">
        <v>0</v>
      </c>
      <c r="AR49" s="100">
        <v>0</v>
      </c>
      <c r="AS49" s="100">
        <v>0</v>
      </c>
      <c r="AT49" s="100">
        <v>0</v>
      </c>
      <c r="AU49" s="100">
        <v>0</v>
      </c>
      <c r="AV49" s="100">
        <v>0</v>
      </c>
      <c r="AW49" s="100">
        <v>0</v>
      </c>
      <c r="AX49" s="100">
        <v>0</v>
      </c>
    </row>
    <row r="50" spans="2:51">
      <c r="B50" s="99" t="s">
        <v>106</v>
      </c>
      <c r="C50" s="100">
        <v>0</v>
      </c>
      <c r="D50" s="100">
        <v>0</v>
      </c>
      <c r="E50" s="100">
        <v>0</v>
      </c>
      <c r="F50" s="100">
        <v>0</v>
      </c>
      <c r="G50" s="100">
        <v>0</v>
      </c>
      <c r="H50" s="100">
        <v>0</v>
      </c>
      <c r="I50" s="100">
        <v>0</v>
      </c>
      <c r="J50" s="100">
        <v>0</v>
      </c>
      <c r="K50" s="100">
        <v>0</v>
      </c>
      <c r="L50" s="100">
        <v>0</v>
      </c>
      <c r="M50" s="100">
        <v>0</v>
      </c>
      <c r="N50" s="100">
        <v>0</v>
      </c>
      <c r="O50" s="100">
        <v>0</v>
      </c>
      <c r="P50" s="100">
        <v>0</v>
      </c>
      <c r="Q50" s="100">
        <v>0</v>
      </c>
      <c r="R50" s="100">
        <v>0</v>
      </c>
      <c r="S50" s="100">
        <v>0</v>
      </c>
      <c r="T50" s="100">
        <v>0</v>
      </c>
      <c r="U50" s="100">
        <v>0</v>
      </c>
      <c r="V50" s="100">
        <v>0</v>
      </c>
      <c r="W50" s="100">
        <v>0</v>
      </c>
      <c r="X50" s="100">
        <v>0</v>
      </c>
      <c r="Y50" s="100">
        <v>0</v>
      </c>
      <c r="Z50" s="100">
        <v>0</v>
      </c>
      <c r="AA50" s="100">
        <v>0</v>
      </c>
      <c r="AB50" s="100">
        <v>0</v>
      </c>
      <c r="AC50" s="100">
        <v>0</v>
      </c>
      <c r="AD50" s="100">
        <v>0</v>
      </c>
      <c r="AE50" s="100">
        <v>0</v>
      </c>
      <c r="AF50" s="100">
        <v>0</v>
      </c>
      <c r="AG50" s="100">
        <v>0</v>
      </c>
      <c r="AH50" s="100">
        <v>0</v>
      </c>
      <c r="AI50" s="100">
        <v>0</v>
      </c>
      <c r="AJ50" s="100">
        <v>0</v>
      </c>
      <c r="AK50" s="100">
        <v>0</v>
      </c>
      <c r="AL50" s="100">
        <v>0</v>
      </c>
      <c r="AM50" s="100">
        <v>0</v>
      </c>
      <c r="AN50" s="100">
        <v>0</v>
      </c>
      <c r="AO50" s="100">
        <v>0</v>
      </c>
      <c r="AP50" s="100">
        <v>0</v>
      </c>
      <c r="AQ50" s="100">
        <v>0</v>
      </c>
      <c r="AR50" s="100">
        <v>0</v>
      </c>
      <c r="AS50" s="100">
        <v>0</v>
      </c>
      <c r="AT50" s="100">
        <v>0</v>
      </c>
      <c r="AU50" s="100">
        <v>0</v>
      </c>
      <c r="AV50" s="100">
        <v>0</v>
      </c>
      <c r="AW50" s="100">
        <v>0</v>
      </c>
      <c r="AX50" s="100">
        <v>0</v>
      </c>
      <c r="AY50" s="112"/>
    </row>
    <row r="51" spans="2:51">
      <c r="B51" s="99" t="s">
        <v>107</v>
      </c>
      <c r="C51" s="100">
        <v>3006.5883016813805</v>
      </c>
      <c r="D51" s="100">
        <v>3013.1780103151486</v>
      </c>
      <c r="E51" s="100">
        <v>3019.7680695375102</v>
      </c>
      <c r="F51" s="100">
        <v>3026.3574224454624</v>
      </c>
      <c r="G51" s="100">
        <v>3032.9450117820752</v>
      </c>
      <c r="H51" s="100">
        <v>3039.5297801219349</v>
      </c>
      <c r="I51" s="100">
        <v>3046.1106700567357</v>
      </c>
      <c r="J51" s="100">
        <v>3052.6866243809636</v>
      </c>
      <c r="K51" s="100">
        <v>3059.2565862776564</v>
      </c>
      <c r="L51" s="100">
        <v>3065.8194995042027</v>
      </c>
      <c r="M51" s="100">
        <v>3066.0264252190664</v>
      </c>
      <c r="N51" s="100">
        <v>3066.0264252190664</v>
      </c>
      <c r="O51" s="100">
        <v>3066.0264252190664</v>
      </c>
      <c r="P51" s="100">
        <v>3066.0264252190664</v>
      </c>
      <c r="Q51" s="100">
        <v>3066.0264252190664</v>
      </c>
      <c r="R51" s="100">
        <v>3066.0264252190664</v>
      </c>
      <c r="S51" s="100">
        <v>3066.0264252190664</v>
      </c>
      <c r="T51" s="100">
        <v>3066.0264252190664</v>
      </c>
      <c r="U51" s="100">
        <v>3066.0264252190664</v>
      </c>
      <c r="V51" s="100">
        <v>3066.0264252190664</v>
      </c>
      <c r="W51" s="100">
        <v>3066.0264252190664</v>
      </c>
      <c r="X51" s="100">
        <v>1257.4567138452264</v>
      </c>
      <c r="Y51" s="100">
        <v>1260.0070184616422</v>
      </c>
      <c r="Z51" s="100">
        <v>3066.0264252190664</v>
      </c>
      <c r="AA51" s="100">
        <v>3066.0264252190664</v>
      </c>
      <c r="AB51" s="100">
        <v>3066.0264252190664</v>
      </c>
      <c r="AC51" s="100">
        <v>3066.0264252190664</v>
      </c>
      <c r="AD51" s="100">
        <v>3066.0264252190664</v>
      </c>
      <c r="AE51" s="100">
        <v>3066.0264252190664</v>
      </c>
      <c r="AF51" s="100">
        <v>3066.0264252190664</v>
      </c>
      <c r="AG51" s="100">
        <v>320.01577827515831</v>
      </c>
      <c r="AH51" s="100">
        <v>3066.0264252190664</v>
      </c>
      <c r="AI51" s="100">
        <v>3066.0264252190664</v>
      </c>
      <c r="AJ51" s="100">
        <v>3066.0264252190664</v>
      </c>
      <c r="AK51" s="100">
        <v>3066.0264252190664</v>
      </c>
      <c r="AL51" s="100">
        <v>3066.0264252190664</v>
      </c>
      <c r="AM51" s="100">
        <v>3066.0264252190664</v>
      </c>
      <c r="AN51" s="100">
        <v>3066.0264252190664</v>
      </c>
      <c r="AO51" s="100">
        <v>3066.0264252190664</v>
      </c>
      <c r="AP51" s="100">
        <v>3066.0264252190664</v>
      </c>
      <c r="AQ51" s="100">
        <v>2282.0682474629784</v>
      </c>
      <c r="AR51" s="100">
        <v>3066.0264252190664</v>
      </c>
      <c r="AS51" s="100">
        <v>327.16426433925079</v>
      </c>
      <c r="AT51" s="100">
        <v>327.73537210588216</v>
      </c>
      <c r="AU51" s="100">
        <v>328.30225709255785</v>
      </c>
      <c r="AV51" s="100">
        <v>3066.0264252190664</v>
      </c>
      <c r="AW51" s="100">
        <v>3066.0264252190664</v>
      </c>
      <c r="AX51" s="100">
        <v>3066.0264252190664</v>
      </c>
      <c r="AY51" s="111"/>
    </row>
    <row r="52" spans="2:51">
      <c r="B52" s="99" t="s">
        <v>108</v>
      </c>
      <c r="C52" s="100">
        <v>3546.9956418034985</v>
      </c>
      <c r="D52" s="100">
        <v>3546.9956418034985</v>
      </c>
      <c r="E52" s="100">
        <v>3546.9956418034985</v>
      </c>
      <c r="F52" s="100">
        <v>3546.9956418034985</v>
      </c>
      <c r="G52" s="100">
        <v>3546.9956418034985</v>
      </c>
      <c r="H52" s="100">
        <v>3546.9956418034985</v>
      </c>
      <c r="I52" s="100">
        <v>3546.9956418034985</v>
      </c>
      <c r="J52" s="100">
        <v>3546.9956418034985</v>
      </c>
      <c r="K52" s="100">
        <v>3546.9956418034985</v>
      </c>
      <c r="L52" s="100">
        <v>3546.9956418034985</v>
      </c>
      <c r="M52" s="100">
        <v>3546.9956418034985</v>
      </c>
      <c r="N52" s="100">
        <v>3546.9956418034985</v>
      </c>
      <c r="O52" s="100">
        <v>3546.9956418034985</v>
      </c>
      <c r="P52" s="100">
        <v>3546.9956418034985</v>
      </c>
      <c r="Q52" s="100">
        <v>3546.9956418034985</v>
      </c>
      <c r="R52" s="100">
        <v>3546.9956418034985</v>
      </c>
      <c r="S52" s="100">
        <v>3546.9956418034985</v>
      </c>
      <c r="T52" s="100">
        <v>3546.9956418034985</v>
      </c>
      <c r="U52" s="100">
        <v>3546.9956418034985</v>
      </c>
      <c r="V52" s="100">
        <v>3546.9956418034985</v>
      </c>
      <c r="W52" s="100">
        <v>3546.9956418034985</v>
      </c>
      <c r="X52" s="100">
        <v>3546.9956418034985</v>
      </c>
      <c r="Y52" s="100">
        <v>3546.9956418034985</v>
      </c>
      <c r="Z52" s="100">
        <v>3546.9956418034985</v>
      </c>
      <c r="AA52" s="100">
        <v>3546.9956418034985</v>
      </c>
      <c r="AB52" s="100">
        <v>3546.9956418034985</v>
      </c>
      <c r="AC52" s="100">
        <v>3546.9956418034985</v>
      </c>
      <c r="AD52" s="100">
        <v>3546.9956418034985</v>
      </c>
      <c r="AE52" s="100">
        <v>3546.9956418034985</v>
      </c>
      <c r="AF52" s="100">
        <v>3546.9956418034985</v>
      </c>
      <c r="AG52" s="100">
        <v>3546.9956418034985</v>
      </c>
      <c r="AH52" s="100">
        <v>3546.9956418034985</v>
      </c>
      <c r="AI52" s="100">
        <v>3546.9956418034985</v>
      </c>
      <c r="AJ52" s="100">
        <v>3546.9956418034985</v>
      </c>
      <c r="AK52" s="100">
        <v>3546.9956418034985</v>
      </c>
      <c r="AL52" s="100">
        <v>3546.9956418034985</v>
      </c>
      <c r="AM52" s="100">
        <v>3546.9956418034985</v>
      </c>
      <c r="AN52" s="100">
        <v>3546.9956418034985</v>
      </c>
      <c r="AO52" s="100">
        <v>3546.9956418034985</v>
      </c>
      <c r="AP52" s="100">
        <v>3546.9956418034985</v>
      </c>
      <c r="AQ52" s="100">
        <v>3546.9956418034985</v>
      </c>
      <c r="AR52" s="100">
        <v>3546.9956418034985</v>
      </c>
      <c r="AS52" s="100">
        <v>3546.9956418034985</v>
      </c>
      <c r="AT52" s="100">
        <v>3546.9956418034985</v>
      </c>
      <c r="AU52" s="100">
        <v>3546.9956418034985</v>
      </c>
      <c r="AV52" s="100">
        <v>3546.9956418034985</v>
      </c>
      <c r="AW52" s="100">
        <v>3546.9956418034985</v>
      </c>
      <c r="AX52" s="100">
        <v>3546.9956418034985</v>
      </c>
    </row>
    <row r="53" spans="2:51">
      <c r="B53" s="99" t="s">
        <v>109</v>
      </c>
      <c r="C53" s="100">
        <v>2985.5848733451789</v>
      </c>
      <c r="D53" s="100">
        <v>2985.5848733451789</v>
      </c>
      <c r="E53" s="100">
        <v>2985.5848733451789</v>
      </c>
      <c r="F53" s="100">
        <v>2985.5848733451789</v>
      </c>
      <c r="G53" s="100">
        <v>2985.5848733451789</v>
      </c>
      <c r="H53" s="100">
        <v>2985.5848733451789</v>
      </c>
      <c r="I53" s="100">
        <v>2985.5848733451789</v>
      </c>
      <c r="J53" s="100">
        <v>2985.5848733451789</v>
      </c>
      <c r="K53" s="100">
        <v>2985.5848733451789</v>
      </c>
      <c r="L53" s="100">
        <v>2985.5848733451789</v>
      </c>
      <c r="M53" s="100">
        <v>2985.5848733451789</v>
      </c>
      <c r="N53" s="100">
        <v>2985.5848733451789</v>
      </c>
      <c r="O53" s="100">
        <v>2985.5848733451789</v>
      </c>
      <c r="P53" s="100">
        <v>2985.5848733451789</v>
      </c>
      <c r="Q53" s="100">
        <v>2985.5848733451789</v>
      </c>
      <c r="R53" s="100">
        <v>2985.5848733451789</v>
      </c>
      <c r="S53" s="100">
        <v>2985.5848733451789</v>
      </c>
      <c r="T53" s="100">
        <v>2985.5848733451789</v>
      </c>
      <c r="U53" s="100">
        <v>2985.5848733451789</v>
      </c>
      <c r="V53" s="100">
        <v>2985.5848733451789</v>
      </c>
      <c r="W53" s="100">
        <v>2985.5848733451789</v>
      </c>
      <c r="X53" s="100">
        <v>2985.5848733451789</v>
      </c>
      <c r="Y53" s="100">
        <v>2985.5848733451789</v>
      </c>
      <c r="Z53" s="100">
        <v>2985.5848733451789</v>
      </c>
      <c r="AA53" s="100">
        <v>2985.5848733451789</v>
      </c>
      <c r="AB53" s="100">
        <v>2985.5848733451789</v>
      </c>
      <c r="AC53" s="100">
        <v>2985.5848733451789</v>
      </c>
      <c r="AD53" s="100">
        <v>2985.5848733451789</v>
      </c>
      <c r="AE53" s="100">
        <v>2985.5848733451789</v>
      </c>
      <c r="AF53" s="100">
        <v>2985.5848733451789</v>
      </c>
      <c r="AG53" s="100">
        <v>2985.5848733451789</v>
      </c>
      <c r="AH53" s="100">
        <v>2985.5848733451789</v>
      </c>
      <c r="AI53" s="100">
        <v>2985.5848733451789</v>
      </c>
      <c r="AJ53" s="100">
        <v>2985.5848733451789</v>
      </c>
      <c r="AK53" s="100">
        <v>2985.5848733451789</v>
      </c>
      <c r="AL53" s="100">
        <v>2985.5848733451789</v>
      </c>
      <c r="AM53" s="100">
        <v>2985.5848733451789</v>
      </c>
      <c r="AN53" s="100">
        <v>2985.5848733451789</v>
      </c>
      <c r="AO53" s="100">
        <v>2985.5848733451789</v>
      </c>
      <c r="AP53" s="100">
        <v>2985.5848733451789</v>
      </c>
      <c r="AQ53" s="100">
        <v>2985.5848733451789</v>
      </c>
      <c r="AR53" s="100">
        <v>2985.5848733451789</v>
      </c>
      <c r="AS53" s="100">
        <v>2985.5848733451789</v>
      </c>
      <c r="AT53" s="100">
        <v>2985.5848733451789</v>
      </c>
      <c r="AU53" s="100">
        <v>2985.5848733451789</v>
      </c>
      <c r="AV53" s="100">
        <v>2985.5848733451789</v>
      </c>
      <c r="AW53" s="100">
        <v>2985.5848733451789</v>
      </c>
      <c r="AX53" s="100">
        <v>2985.5848733451789</v>
      </c>
    </row>
    <row r="55" spans="2:51">
      <c r="B55" s="174" t="s">
        <v>326</v>
      </c>
      <c r="C55" s="175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  <c r="AA55" s="175"/>
      <c r="AB55" s="175"/>
      <c r="AC55" s="175"/>
      <c r="AD55" s="175"/>
      <c r="AE55" s="175"/>
      <c r="AF55" s="175"/>
      <c r="AG55" s="175"/>
      <c r="AH55" s="175"/>
      <c r="AI55" s="175"/>
      <c r="AJ55" s="175"/>
      <c r="AK55" s="175"/>
      <c r="AL55" s="175"/>
      <c r="AM55" s="175"/>
      <c r="AN55" s="175"/>
      <c r="AO55" s="175"/>
      <c r="AP55" s="175"/>
      <c r="AQ55" s="175"/>
      <c r="AR55" s="175"/>
      <c r="AS55" s="175"/>
      <c r="AT55" s="175"/>
      <c r="AU55" s="175"/>
      <c r="AV55" s="175"/>
      <c r="AW55" s="175"/>
      <c r="AX55" s="175"/>
    </row>
    <row r="56" spans="2:51">
      <c r="B56" s="105" t="s">
        <v>274</v>
      </c>
      <c r="C56" s="105" t="s">
        <v>92</v>
      </c>
      <c r="D56" s="101"/>
      <c r="E56" s="101"/>
      <c r="F56" s="101"/>
      <c r="G56" s="105" t="s">
        <v>93</v>
      </c>
      <c r="H56" s="101"/>
      <c r="I56" s="101"/>
      <c r="J56" s="101"/>
      <c r="K56" s="105" t="s">
        <v>94</v>
      </c>
      <c r="L56" s="101"/>
      <c r="M56" s="101"/>
      <c r="N56" s="101"/>
      <c r="O56" s="105" t="s">
        <v>95</v>
      </c>
      <c r="P56" s="101"/>
      <c r="Q56" s="101"/>
      <c r="R56" s="101"/>
      <c r="S56" s="105" t="s">
        <v>96</v>
      </c>
      <c r="T56" s="101"/>
      <c r="U56" s="101"/>
      <c r="V56" s="101"/>
      <c r="W56" s="105" t="s">
        <v>97</v>
      </c>
      <c r="X56" s="101"/>
      <c r="Y56" s="101"/>
      <c r="Z56" s="101"/>
      <c r="AA56" s="105" t="s">
        <v>98</v>
      </c>
      <c r="AB56" s="101"/>
      <c r="AC56" s="101"/>
      <c r="AD56" s="101"/>
      <c r="AE56" s="105" t="s">
        <v>99</v>
      </c>
      <c r="AF56" s="101"/>
      <c r="AG56" s="101"/>
      <c r="AH56" s="101"/>
      <c r="AI56" s="105" t="s">
        <v>100</v>
      </c>
      <c r="AJ56" s="101"/>
      <c r="AK56" s="101"/>
      <c r="AL56" s="101"/>
      <c r="AM56" s="105" t="s">
        <v>101</v>
      </c>
      <c r="AN56" s="101"/>
      <c r="AO56" s="101"/>
      <c r="AP56" s="101"/>
      <c r="AQ56" s="105" t="s">
        <v>102</v>
      </c>
      <c r="AR56" s="101"/>
      <c r="AS56" s="101"/>
      <c r="AT56" s="101"/>
      <c r="AU56" s="105" t="s">
        <v>103</v>
      </c>
      <c r="AV56" s="101"/>
      <c r="AW56" s="101"/>
    </row>
    <row r="57" spans="2:51">
      <c r="B57" s="105" t="s">
        <v>325</v>
      </c>
      <c r="C57" s="105">
        <v>1</v>
      </c>
      <c r="D57" s="105">
        <v>2</v>
      </c>
      <c r="E57" s="105">
        <v>3</v>
      </c>
      <c r="F57" s="105">
        <v>4</v>
      </c>
      <c r="G57" s="105">
        <v>1</v>
      </c>
      <c r="H57" s="105">
        <v>2</v>
      </c>
      <c r="I57" s="105">
        <v>3</v>
      </c>
      <c r="J57" s="105">
        <v>4</v>
      </c>
      <c r="K57" s="105">
        <v>1</v>
      </c>
      <c r="L57" s="105">
        <v>2</v>
      </c>
      <c r="M57" s="105">
        <v>3</v>
      </c>
      <c r="N57" s="105">
        <v>4</v>
      </c>
      <c r="O57" s="105">
        <v>1</v>
      </c>
      <c r="P57" s="105">
        <v>2</v>
      </c>
      <c r="Q57" s="105">
        <v>3</v>
      </c>
      <c r="R57" s="105">
        <v>4</v>
      </c>
      <c r="S57" s="105">
        <v>1</v>
      </c>
      <c r="T57" s="105">
        <v>2</v>
      </c>
      <c r="U57" s="105">
        <v>3</v>
      </c>
      <c r="V57" s="105">
        <v>4</v>
      </c>
      <c r="W57" s="105">
        <v>1</v>
      </c>
      <c r="X57" s="105">
        <v>2</v>
      </c>
      <c r="Y57" s="105">
        <v>3</v>
      </c>
      <c r="Z57" s="105">
        <v>4</v>
      </c>
      <c r="AA57" s="105">
        <v>1</v>
      </c>
      <c r="AB57" s="105">
        <v>2</v>
      </c>
      <c r="AC57" s="105">
        <v>3</v>
      </c>
      <c r="AD57" s="105">
        <v>4</v>
      </c>
      <c r="AE57" s="105">
        <v>1</v>
      </c>
      <c r="AF57" s="105">
        <v>2</v>
      </c>
      <c r="AG57" s="105">
        <v>3</v>
      </c>
      <c r="AH57" s="105">
        <v>4</v>
      </c>
      <c r="AI57" s="105">
        <v>1</v>
      </c>
      <c r="AJ57" s="105">
        <v>2</v>
      </c>
      <c r="AK57" s="105">
        <v>3</v>
      </c>
      <c r="AL57" s="105">
        <v>4</v>
      </c>
      <c r="AM57" s="105">
        <v>1</v>
      </c>
      <c r="AN57" s="105">
        <v>2</v>
      </c>
      <c r="AO57" s="105">
        <v>3</v>
      </c>
      <c r="AP57" s="105">
        <v>4</v>
      </c>
      <c r="AQ57" s="105">
        <v>1</v>
      </c>
      <c r="AR57" s="105">
        <v>2</v>
      </c>
      <c r="AS57" s="105">
        <v>3</v>
      </c>
      <c r="AT57" s="105">
        <v>4</v>
      </c>
      <c r="AU57" s="105">
        <v>1</v>
      </c>
      <c r="AV57" s="105">
        <v>2</v>
      </c>
      <c r="AW57" s="105">
        <v>3</v>
      </c>
      <c r="AX57" s="105">
        <v>4</v>
      </c>
    </row>
    <row r="58" spans="2:51">
      <c r="B58" s="105" t="s">
        <v>104</v>
      </c>
      <c r="C58" s="100">
        <v>0</v>
      </c>
      <c r="D58" s="100">
        <v>0</v>
      </c>
      <c r="E58" s="100">
        <v>0</v>
      </c>
      <c r="F58" s="100">
        <v>0</v>
      </c>
      <c r="G58" s="100">
        <v>0</v>
      </c>
      <c r="H58" s="100">
        <v>0</v>
      </c>
      <c r="I58" s="100">
        <v>0</v>
      </c>
      <c r="J58" s="100">
        <v>0</v>
      </c>
      <c r="K58" s="100">
        <v>0</v>
      </c>
      <c r="L58" s="100">
        <v>0</v>
      </c>
      <c r="M58" s="100">
        <v>0</v>
      </c>
      <c r="N58" s="100">
        <v>0</v>
      </c>
      <c r="O58" s="100">
        <v>0</v>
      </c>
      <c r="P58" s="100">
        <v>0</v>
      </c>
      <c r="Q58" s="100">
        <v>0</v>
      </c>
      <c r="R58" s="100">
        <v>0</v>
      </c>
      <c r="S58" s="100">
        <v>0</v>
      </c>
      <c r="T58" s="100">
        <v>0</v>
      </c>
      <c r="U58" s="100">
        <v>0</v>
      </c>
      <c r="V58" s="100">
        <v>0</v>
      </c>
      <c r="W58" s="100">
        <v>0</v>
      </c>
      <c r="X58" s="100">
        <v>0</v>
      </c>
      <c r="Y58" s="100">
        <v>0</v>
      </c>
      <c r="Z58" s="100">
        <v>0</v>
      </c>
      <c r="AA58" s="100">
        <v>0</v>
      </c>
      <c r="AB58" s="100">
        <v>0</v>
      </c>
      <c r="AC58" s="100">
        <v>0</v>
      </c>
      <c r="AD58" s="100">
        <v>0</v>
      </c>
      <c r="AE58" s="100">
        <v>0</v>
      </c>
      <c r="AF58" s="100">
        <v>0</v>
      </c>
      <c r="AG58" s="100">
        <v>0</v>
      </c>
      <c r="AH58" s="100">
        <v>0</v>
      </c>
      <c r="AI58" s="100">
        <v>0</v>
      </c>
      <c r="AJ58" s="100">
        <v>0</v>
      </c>
      <c r="AK58" s="100">
        <v>0</v>
      </c>
      <c r="AL58" s="100">
        <v>0</v>
      </c>
      <c r="AM58" s="100">
        <v>0</v>
      </c>
      <c r="AN58" s="100">
        <v>0</v>
      </c>
      <c r="AO58" s="100">
        <v>0</v>
      </c>
      <c r="AP58" s="100">
        <v>0</v>
      </c>
      <c r="AQ58" s="100">
        <v>0</v>
      </c>
      <c r="AR58" s="100">
        <v>0</v>
      </c>
      <c r="AS58" s="100">
        <v>0</v>
      </c>
      <c r="AT58" s="100">
        <v>0</v>
      </c>
      <c r="AU58" s="100">
        <v>0</v>
      </c>
      <c r="AV58" s="100">
        <v>0</v>
      </c>
      <c r="AW58" s="100">
        <v>0</v>
      </c>
      <c r="AX58" s="100">
        <v>0</v>
      </c>
    </row>
    <row r="59" spans="2:51">
      <c r="B59" s="105" t="s">
        <v>105</v>
      </c>
      <c r="C59" s="100">
        <v>0</v>
      </c>
      <c r="D59" s="100">
        <v>0</v>
      </c>
      <c r="E59" s="100">
        <v>0</v>
      </c>
      <c r="F59" s="100">
        <v>0</v>
      </c>
      <c r="G59" s="100">
        <v>0</v>
      </c>
      <c r="H59" s="100">
        <v>0</v>
      </c>
      <c r="I59" s="100">
        <v>0</v>
      </c>
      <c r="J59" s="100">
        <v>0</v>
      </c>
      <c r="K59" s="100">
        <v>0</v>
      </c>
      <c r="L59" s="100">
        <v>0</v>
      </c>
      <c r="M59" s="100">
        <v>0</v>
      </c>
      <c r="N59" s="100">
        <v>0</v>
      </c>
      <c r="O59" s="100">
        <v>0</v>
      </c>
      <c r="P59" s="100">
        <v>0</v>
      </c>
      <c r="Q59" s="100">
        <v>0</v>
      </c>
      <c r="R59" s="100">
        <v>0</v>
      </c>
      <c r="S59" s="100">
        <v>0</v>
      </c>
      <c r="T59" s="100">
        <v>0</v>
      </c>
      <c r="U59" s="100">
        <v>0</v>
      </c>
      <c r="V59" s="100">
        <v>0</v>
      </c>
      <c r="W59" s="100">
        <v>0</v>
      </c>
      <c r="X59" s="100">
        <v>0</v>
      </c>
      <c r="Y59" s="100">
        <v>0</v>
      </c>
      <c r="Z59" s="100">
        <v>0</v>
      </c>
      <c r="AA59" s="100">
        <v>0</v>
      </c>
      <c r="AB59" s="100">
        <v>0</v>
      </c>
      <c r="AC59" s="100">
        <v>0</v>
      </c>
      <c r="AD59" s="100">
        <v>0</v>
      </c>
      <c r="AE59" s="100">
        <v>0</v>
      </c>
      <c r="AF59" s="100">
        <v>0</v>
      </c>
      <c r="AG59" s="100">
        <v>0</v>
      </c>
      <c r="AH59" s="100">
        <v>0</v>
      </c>
      <c r="AI59" s="100">
        <v>0</v>
      </c>
      <c r="AJ59" s="100">
        <v>0</v>
      </c>
      <c r="AK59" s="100">
        <v>0</v>
      </c>
      <c r="AL59" s="100">
        <v>0</v>
      </c>
      <c r="AM59" s="100">
        <v>0</v>
      </c>
      <c r="AN59" s="100">
        <v>0</v>
      </c>
      <c r="AO59" s="100">
        <v>0</v>
      </c>
      <c r="AP59" s="100">
        <v>0</v>
      </c>
      <c r="AQ59" s="100">
        <v>0</v>
      </c>
      <c r="AR59" s="100">
        <v>0</v>
      </c>
      <c r="AS59" s="100">
        <v>0</v>
      </c>
      <c r="AT59" s="100">
        <v>0</v>
      </c>
      <c r="AU59" s="100">
        <v>0</v>
      </c>
      <c r="AV59" s="100">
        <v>0</v>
      </c>
      <c r="AW59" s="100">
        <v>0</v>
      </c>
      <c r="AX59" s="100">
        <v>0</v>
      </c>
    </row>
    <row r="60" spans="2:51">
      <c r="B60" s="105" t="s">
        <v>106</v>
      </c>
      <c r="C60" s="100">
        <v>0</v>
      </c>
      <c r="D60" s="100">
        <v>0</v>
      </c>
      <c r="E60" s="100">
        <v>0</v>
      </c>
      <c r="F60" s="100">
        <v>0</v>
      </c>
      <c r="G60" s="100">
        <v>0</v>
      </c>
      <c r="H60" s="100">
        <v>0</v>
      </c>
      <c r="I60" s="100">
        <v>0</v>
      </c>
      <c r="J60" s="100">
        <v>0</v>
      </c>
      <c r="K60" s="100">
        <v>0</v>
      </c>
      <c r="L60" s="100">
        <v>0</v>
      </c>
      <c r="M60" s="100">
        <v>0</v>
      </c>
      <c r="N60" s="100">
        <v>0</v>
      </c>
      <c r="O60" s="100">
        <v>0</v>
      </c>
      <c r="P60" s="100">
        <v>0</v>
      </c>
      <c r="Q60" s="100">
        <v>0</v>
      </c>
      <c r="R60" s="100">
        <v>0</v>
      </c>
      <c r="S60" s="100">
        <v>0</v>
      </c>
      <c r="T60" s="100">
        <v>0</v>
      </c>
      <c r="U60" s="100">
        <v>0</v>
      </c>
      <c r="V60" s="100">
        <v>0</v>
      </c>
      <c r="W60" s="100">
        <v>0</v>
      </c>
      <c r="X60" s="100">
        <v>0</v>
      </c>
      <c r="Y60" s="100">
        <v>0</v>
      </c>
      <c r="Z60" s="100">
        <v>0</v>
      </c>
      <c r="AA60" s="100">
        <v>0</v>
      </c>
      <c r="AB60" s="100">
        <v>0</v>
      </c>
      <c r="AC60" s="100">
        <v>0</v>
      </c>
      <c r="AD60" s="100">
        <v>0</v>
      </c>
      <c r="AE60" s="100">
        <v>0</v>
      </c>
      <c r="AF60" s="100">
        <v>0</v>
      </c>
      <c r="AG60" s="100">
        <v>0</v>
      </c>
      <c r="AH60" s="100">
        <v>0</v>
      </c>
      <c r="AI60" s="100">
        <v>0</v>
      </c>
      <c r="AJ60" s="100">
        <v>0</v>
      </c>
      <c r="AK60" s="100">
        <v>0</v>
      </c>
      <c r="AL60" s="100">
        <v>0</v>
      </c>
      <c r="AM60" s="100">
        <v>0</v>
      </c>
      <c r="AN60" s="100">
        <v>0</v>
      </c>
      <c r="AO60" s="100">
        <v>0</v>
      </c>
      <c r="AP60" s="100">
        <v>0</v>
      </c>
      <c r="AQ60" s="100">
        <v>0</v>
      </c>
      <c r="AR60" s="100">
        <v>0</v>
      </c>
      <c r="AS60" s="100">
        <v>0</v>
      </c>
      <c r="AT60" s="100">
        <v>0</v>
      </c>
      <c r="AU60" s="100">
        <v>0</v>
      </c>
      <c r="AV60" s="100">
        <v>0</v>
      </c>
      <c r="AW60" s="100">
        <v>0</v>
      </c>
      <c r="AX60" s="100">
        <v>0</v>
      </c>
    </row>
    <row r="61" spans="2:51">
      <c r="B61" s="105" t="s">
        <v>107</v>
      </c>
      <c r="C61" s="100">
        <v>4162062.8894170607</v>
      </c>
      <c r="D61" s="100">
        <v>4171185.1166742281</v>
      </c>
      <c r="E61" s="100">
        <v>4180307.8292561639</v>
      </c>
      <c r="F61" s="100">
        <v>4189429.5640770323</v>
      </c>
      <c r="G61" s="100">
        <v>4236534.6190168625</v>
      </c>
      <c r="H61" s="100">
        <v>4245732.4775080811</v>
      </c>
      <c r="I61" s="100">
        <v>4254924.9184934665</v>
      </c>
      <c r="J61" s="100">
        <v>4264110.465227562</v>
      </c>
      <c r="K61" s="100">
        <v>4384801.3531720061</v>
      </c>
      <c r="L61" s="100">
        <v>4394207.9099562885</v>
      </c>
      <c r="M61" s="100">
        <v>4394504.4944790164</v>
      </c>
      <c r="N61" s="100">
        <v>4394504.4944790164</v>
      </c>
      <c r="O61" s="100">
        <v>4268674.7065706039</v>
      </c>
      <c r="P61" s="100">
        <v>4268674.7065706039</v>
      </c>
      <c r="Q61" s="100">
        <v>4268674.7065706039</v>
      </c>
      <c r="R61" s="100">
        <v>4268674.7065706039</v>
      </c>
      <c r="S61" s="100">
        <v>4270185.2431398025</v>
      </c>
      <c r="T61" s="100">
        <v>4270185.2431398025</v>
      </c>
      <c r="U61" s="100">
        <v>4270185.2431398025</v>
      </c>
      <c r="V61" s="100">
        <v>4270185.2431398025</v>
      </c>
      <c r="W61" s="100">
        <v>5118686.3976277867</v>
      </c>
      <c r="X61" s="100">
        <v>2099305.6432334599</v>
      </c>
      <c r="Y61" s="100">
        <v>2103563.339593308</v>
      </c>
      <c r="Z61" s="100">
        <v>5118686.3976277867</v>
      </c>
      <c r="AA61" s="100">
        <v>4325860.1626289869</v>
      </c>
      <c r="AB61" s="100">
        <v>4325860.1626289869</v>
      </c>
      <c r="AC61" s="100">
        <v>4325860.1626289869</v>
      </c>
      <c r="AD61" s="100">
        <v>4325860.1626289869</v>
      </c>
      <c r="AE61" s="100">
        <v>4730181.6632324709</v>
      </c>
      <c r="AF61" s="100">
        <v>4730181.6632324709</v>
      </c>
      <c r="AG61" s="100">
        <v>493711.58509635687</v>
      </c>
      <c r="AH61" s="100">
        <v>4730181.6632324709</v>
      </c>
      <c r="AI61" s="100">
        <v>4194536.5790789695</v>
      </c>
      <c r="AJ61" s="100">
        <v>4194536.5790789695</v>
      </c>
      <c r="AK61" s="100">
        <v>4194536.5790789695</v>
      </c>
      <c r="AL61" s="100">
        <v>4194536.5790789695</v>
      </c>
      <c r="AM61" s="100">
        <v>4005126.9790323675</v>
      </c>
      <c r="AN61" s="100">
        <v>4005126.9790323675</v>
      </c>
      <c r="AO61" s="100">
        <v>4005126.9790323675</v>
      </c>
      <c r="AP61" s="100">
        <v>4005126.9790323675</v>
      </c>
      <c r="AQ61" s="100">
        <v>4735334.4930033209</v>
      </c>
      <c r="AR61" s="100">
        <v>6362062.442234233</v>
      </c>
      <c r="AS61" s="100">
        <v>678871.99584237835</v>
      </c>
      <c r="AT61" s="100">
        <v>680057.05518911697</v>
      </c>
      <c r="AU61" s="100">
        <v>479331.26386371214</v>
      </c>
      <c r="AV61" s="100">
        <v>4476491.6770750675</v>
      </c>
      <c r="AW61" s="100">
        <v>4476491.6770750675</v>
      </c>
      <c r="AX61" s="100">
        <v>4476491.6770750675</v>
      </c>
    </row>
    <row r="62" spans="2:51">
      <c r="B62" s="105" t="s">
        <v>108</v>
      </c>
      <c r="C62" s="100">
        <v>5361477.8773081116</v>
      </c>
      <c r="D62" s="100">
        <v>5361477.8773081116</v>
      </c>
      <c r="E62" s="100">
        <v>5361477.8773081116</v>
      </c>
      <c r="F62" s="100">
        <v>5361477.8773081116</v>
      </c>
      <c r="G62" s="100">
        <v>5381142.143699266</v>
      </c>
      <c r="H62" s="100">
        <v>5381142.143699266</v>
      </c>
      <c r="I62" s="100">
        <v>5381142.143699266</v>
      </c>
      <c r="J62" s="100">
        <v>5381142.143699266</v>
      </c>
      <c r="K62" s="100">
        <v>5512923.9822509857</v>
      </c>
      <c r="L62" s="100">
        <v>5512923.9822509857</v>
      </c>
      <c r="M62" s="100">
        <v>5512923.9822509857</v>
      </c>
      <c r="N62" s="100">
        <v>5512923.9822509857</v>
      </c>
      <c r="O62" s="100">
        <v>5447853.7974296072</v>
      </c>
      <c r="P62" s="100">
        <v>5447853.7974296072</v>
      </c>
      <c r="Q62" s="100">
        <v>5447853.7974296072</v>
      </c>
      <c r="R62" s="100">
        <v>5447853.7974296072</v>
      </c>
      <c r="S62" s="100">
        <v>5621996.889312475</v>
      </c>
      <c r="T62" s="100">
        <v>5621996.889312475</v>
      </c>
      <c r="U62" s="100">
        <v>5621996.889312475</v>
      </c>
      <c r="V62" s="100">
        <v>5621996.889312475</v>
      </c>
      <c r="W62" s="100">
        <v>5669939.5979314661</v>
      </c>
      <c r="X62" s="100">
        <v>5669939.5979314661</v>
      </c>
      <c r="Y62" s="100">
        <v>5669939.5979314661</v>
      </c>
      <c r="Z62" s="100">
        <v>5669939.5979314661</v>
      </c>
      <c r="AA62" s="100">
        <v>5459768.4855743553</v>
      </c>
      <c r="AB62" s="100">
        <v>5459768.4855743553</v>
      </c>
      <c r="AC62" s="100">
        <v>5459768.4855743553</v>
      </c>
      <c r="AD62" s="100">
        <v>5459768.4855743553</v>
      </c>
      <c r="AE62" s="100">
        <v>5572618.1379917199</v>
      </c>
      <c r="AF62" s="100">
        <v>5572618.1379917199</v>
      </c>
      <c r="AG62" s="100">
        <v>5572618.1379917199</v>
      </c>
      <c r="AH62" s="100">
        <v>5572618.1379917199</v>
      </c>
      <c r="AI62" s="100">
        <v>5589904.5308460789</v>
      </c>
      <c r="AJ62" s="100">
        <v>5589904.5308460789</v>
      </c>
      <c r="AK62" s="100">
        <v>5589904.5308460789</v>
      </c>
      <c r="AL62" s="100">
        <v>5589904.5308460789</v>
      </c>
      <c r="AM62" s="100">
        <v>5772441.6499993354</v>
      </c>
      <c r="AN62" s="100">
        <v>5772441.6499993354</v>
      </c>
      <c r="AO62" s="100">
        <v>5772441.6499993354</v>
      </c>
      <c r="AP62" s="100">
        <v>5772441.6499993354</v>
      </c>
      <c r="AQ62" s="100">
        <v>5620007.4371029129</v>
      </c>
      <c r="AR62" s="100">
        <v>5620007.4371029129</v>
      </c>
      <c r="AS62" s="100">
        <v>5620007.4371029129</v>
      </c>
      <c r="AT62" s="100">
        <v>5620007.4371029129</v>
      </c>
      <c r="AU62" s="100">
        <v>5778016.0818103561</v>
      </c>
      <c r="AV62" s="100">
        <v>5778016.0818103561</v>
      </c>
      <c r="AW62" s="100">
        <v>5778016.0818103561</v>
      </c>
      <c r="AX62" s="100">
        <v>5778016.0818103561</v>
      </c>
    </row>
    <row r="63" spans="2:51">
      <c r="B63" s="105" t="s">
        <v>109</v>
      </c>
      <c r="C63" s="100">
        <v>4555941.1216051383</v>
      </c>
      <c r="D63" s="100">
        <v>4555941.1216051383</v>
      </c>
      <c r="E63" s="100">
        <v>4555941.1216051383</v>
      </c>
      <c r="F63" s="100">
        <v>4555941.1216051383</v>
      </c>
      <c r="G63" s="100">
        <v>4118291.7930649985</v>
      </c>
      <c r="H63" s="100">
        <v>4118291.7930649985</v>
      </c>
      <c r="I63" s="100">
        <v>4118291.7930649985</v>
      </c>
      <c r="J63" s="100">
        <v>4118291.7930649985</v>
      </c>
      <c r="K63" s="100">
        <v>4355342.1774404487</v>
      </c>
      <c r="L63" s="100">
        <v>4355342.1774404487</v>
      </c>
      <c r="M63" s="100">
        <v>4355342.1774404487</v>
      </c>
      <c r="N63" s="100">
        <v>4355342.1774404487</v>
      </c>
      <c r="O63" s="100">
        <v>4512391.9570997907</v>
      </c>
      <c r="P63" s="100">
        <v>4512391.9570997907</v>
      </c>
      <c r="Q63" s="100">
        <v>4512391.9570997907</v>
      </c>
      <c r="R63" s="100">
        <v>4512391.9570997907</v>
      </c>
      <c r="S63" s="100">
        <v>4591804.1064712014</v>
      </c>
      <c r="T63" s="100">
        <v>4591804.1064712014</v>
      </c>
      <c r="U63" s="100">
        <v>4591804.1064712014</v>
      </c>
      <c r="V63" s="100">
        <v>4591804.1064712014</v>
      </c>
      <c r="W63" s="100">
        <v>4693976.7755355453</v>
      </c>
      <c r="X63" s="100">
        <v>4693976.7755355453</v>
      </c>
      <c r="Y63" s="100">
        <v>4693976.7755355453</v>
      </c>
      <c r="Z63" s="100">
        <v>4693976.7755355453</v>
      </c>
      <c r="AA63" s="100">
        <v>4183790.328779317</v>
      </c>
      <c r="AB63" s="100">
        <v>4183790.328779317</v>
      </c>
      <c r="AC63" s="100">
        <v>4183790.328779317</v>
      </c>
      <c r="AD63" s="100">
        <v>4183790.328779317</v>
      </c>
      <c r="AE63" s="100">
        <v>4605763.4684192352</v>
      </c>
      <c r="AF63" s="100">
        <v>4605763.4684192352</v>
      </c>
      <c r="AG63" s="100">
        <v>4605763.4684192352</v>
      </c>
      <c r="AH63" s="100">
        <v>4605763.4684192352</v>
      </c>
      <c r="AI63" s="100">
        <v>4436658.141867334</v>
      </c>
      <c r="AJ63" s="100">
        <v>4436658.141867334</v>
      </c>
      <c r="AK63" s="100">
        <v>4436658.141867334</v>
      </c>
      <c r="AL63" s="100">
        <v>4436658.141867334</v>
      </c>
      <c r="AM63" s="100">
        <v>4323244.9290948957</v>
      </c>
      <c r="AN63" s="100">
        <v>4323244.9290948957</v>
      </c>
      <c r="AO63" s="100">
        <v>4323244.9290948957</v>
      </c>
      <c r="AP63" s="100">
        <v>4323244.9290948957</v>
      </c>
      <c r="AQ63" s="100">
        <v>4612591.0427141627</v>
      </c>
      <c r="AR63" s="100">
        <v>4612591.0427141627</v>
      </c>
      <c r="AS63" s="100">
        <v>4612591.0427141627</v>
      </c>
      <c r="AT63" s="100">
        <v>4612591.0427141627</v>
      </c>
      <c r="AU63" s="100">
        <v>4189424.7199764131</v>
      </c>
      <c r="AV63" s="100">
        <v>4189424.7199764131</v>
      </c>
      <c r="AW63" s="100">
        <v>4189424.7199764131</v>
      </c>
      <c r="AX63" s="100">
        <v>4189424.7199764131</v>
      </c>
    </row>
    <row r="64" spans="2:51">
      <c r="B64" s="101"/>
    </row>
    <row r="65" spans="1:14">
      <c r="B65" s="104" t="s">
        <v>327</v>
      </c>
    </row>
    <row r="66" spans="1:14">
      <c r="B66" s="99" t="s">
        <v>328</v>
      </c>
      <c r="C66" s="99" t="s">
        <v>92</v>
      </c>
      <c r="D66" s="99" t="s">
        <v>93</v>
      </c>
      <c r="E66" s="99" t="s">
        <v>94</v>
      </c>
      <c r="F66" s="99" t="s">
        <v>95</v>
      </c>
      <c r="G66" s="99" t="s">
        <v>96</v>
      </c>
      <c r="H66" s="99" t="s">
        <v>97</v>
      </c>
      <c r="I66" s="99" t="s">
        <v>98</v>
      </c>
      <c r="J66" s="99" t="s">
        <v>99</v>
      </c>
      <c r="K66" s="99" t="s">
        <v>100</v>
      </c>
      <c r="L66" s="99" t="s">
        <v>101</v>
      </c>
      <c r="M66" s="99" t="s">
        <v>102</v>
      </c>
      <c r="N66" s="99" t="s">
        <v>103</v>
      </c>
    </row>
    <row r="67" spans="1:14">
      <c r="B67" s="99" t="s">
        <v>329</v>
      </c>
      <c r="C67" s="100">
        <v>8333.3333333333321</v>
      </c>
      <c r="D67" s="100">
        <v>8333.3333333333321</v>
      </c>
      <c r="E67" s="100">
        <v>8333.3333333333321</v>
      </c>
      <c r="F67" s="100">
        <v>8333.3333333333321</v>
      </c>
      <c r="G67" s="100">
        <v>8333.3333333333321</v>
      </c>
      <c r="H67" s="100">
        <v>8333.3333333333321</v>
      </c>
      <c r="I67" s="100">
        <v>8333.3333333333321</v>
      </c>
      <c r="J67" s="100">
        <v>8333.3333333333321</v>
      </c>
      <c r="K67" s="100">
        <v>8333.3333333333321</v>
      </c>
      <c r="L67" s="100">
        <v>8333.3333333333321</v>
      </c>
      <c r="M67" s="100">
        <v>8333.3333333333321</v>
      </c>
      <c r="N67" s="100">
        <v>8333.3333333333321</v>
      </c>
    </row>
    <row r="68" spans="1:14">
      <c r="B68" s="99" t="s">
        <v>330</v>
      </c>
      <c r="C68" s="100">
        <v>16666.666666666664</v>
      </c>
      <c r="D68" s="100">
        <v>16666.666666666664</v>
      </c>
      <c r="E68" s="100">
        <v>16666.666666666664</v>
      </c>
      <c r="F68" s="100">
        <v>16666.666666666664</v>
      </c>
      <c r="G68" s="100">
        <v>16666.666666666664</v>
      </c>
      <c r="H68" s="100">
        <v>16666.666666666664</v>
      </c>
      <c r="I68" s="100">
        <v>16666.666666666664</v>
      </c>
      <c r="J68" s="100">
        <v>16666.666666666664</v>
      </c>
      <c r="K68" s="100">
        <v>16666.666666666664</v>
      </c>
      <c r="L68" s="100">
        <v>16666.666666666664</v>
      </c>
      <c r="M68" s="100">
        <v>16666.666666666664</v>
      </c>
      <c r="N68" s="100">
        <v>16666.666666666664</v>
      </c>
    </row>
    <row r="70" spans="1:14">
      <c r="B70" s="104" t="s">
        <v>331</v>
      </c>
    </row>
    <row r="71" spans="1:14">
      <c r="A71" s="105" t="s">
        <v>121</v>
      </c>
      <c r="B71" s="105" t="s">
        <v>332</v>
      </c>
      <c r="C71" s="105" t="s">
        <v>22</v>
      </c>
      <c r="D71" s="105" t="s">
        <v>59</v>
      </c>
    </row>
    <row r="72" spans="1:14">
      <c r="A72" s="105" t="s">
        <v>104</v>
      </c>
      <c r="B72" s="105" t="s">
        <v>92</v>
      </c>
      <c r="C72" s="100">
        <v>938828.22540979029</v>
      </c>
      <c r="D72" s="100">
        <v>3460516.227608311</v>
      </c>
    </row>
    <row r="73" spans="1:14">
      <c r="B73" s="105" t="s">
        <v>93</v>
      </c>
      <c r="C73" s="100">
        <v>938828.22540979029</v>
      </c>
      <c r="D73" s="100">
        <v>3460516.227608311</v>
      </c>
    </row>
    <row r="74" spans="1:14">
      <c r="B74" s="105" t="s">
        <v>94</v>
      </c>
      <c r="C74" s="100">
        <v>938828.22540979029</v>
      </c>
      <c r="D74" s="100">
        <v>3460516.227608311</v>
      </c>
    </row>
    <row r="75" spans="1:14">
      <c r="B75" s="105" t="s">
        <v>95</v>
      </c>
      <c r="C75" s="100">
        <v>938828.22540979029</v>
      </c>
      <c r="D75" s="100">
        <v>3460516.227608311</v>
      </c>
    </row>
    <row r="76" spans="1:14">
      <c r="B76" s="105" t="s">
        <v>96</v>
      </c>
      <c r="C76" s="100">
        <v>938828.22540979029</v>
      </c>
      <c r="D76" s="100">
        <v>3460516.227608311</v>
      </c>
    </row>
    <row r="77" spans="1:14">
      <c r="B77" s="105" t="s">
        <v>97</v>
      </c>
      <c r="C77" s="100">
        <v>938828.22540979029</v>
      </c>
      <c r="D77" s="100">
        <v>3460516.227608311</v>
      </c>
    </row>
    <row r="78" spans="1:14">
      <c r="B78" s="105" t="s">
        <v>98</v>
      </c>
      <c r="C78" s="100">
        <v>938828.22540979029</v>
      </c>
      <c r="D78" s="100">
        <v>3460516.227608311</v>
      </c>
    </row>
    <row r="79" spans="1:14">
      <c r="B79" s="105" t="s">
        <v>99</v>
      </c>
      <c r="C79" s="100">
        <v>938828.22540979029</v>
      </c>
      <c r="D79" s="100">
        <v>3460516.227608311</v>
      </c>
    </row>
    <row r="80" spans="1:14">
      <c r="B80" s="105" t="s">
        <v>100</v>
      </c>
      <c r="C80" s="100">
        <v>938828.22540979029</v>
      </c>
      <c r="D80" s="100">
        <v>3460516.227608311</v>
      </c>
    </row>
    <row r="81" spans="2:50">
      <c r="B81" s="105" t="s">
        <v>101</v>
      </c>
      <c r="C81" s="100">
        <v>938828.22540979029</v>
      </c>
      <c r="D81" s="100">
        <v>3460516.227608311</v>
      </c>
    </row>
    <row r="82" spans="2:50">
      <c r="B82" s="105" t="s">
        <v>102</v>
      </c>
      <c r="C82" s="100">
        <v>938828.22540979029</v>
      </c>
      <c r="D82" s="100">
        <v>3460516.227608311</v>
      </c>
    </row>
    <row r="83" spans="2:50">
      <c r="B83" s="105" t="s">
        <v>103</v>
      </c>
      <c r="C83" s="100">
        <v>938828.22540979029</v>
      </c>
      <c r="D83" s="100">
        <v>3460516.227608311</v>
      </c>
    </row>
    <row r="85" spans="2:50">
      <c r="B85" s="103" t="s">
        <v>333</v>
      </c>
    </row>
    <row r="86" spans="2:50">
      <c r="B86" s="99" t="s">
        <v>274</v>
      </c>
      <c r="C86" s="99" t="s">
        <v>92</v>
      </c>
      <c r="D86" s="101"/>
      <c r="E86" s="101"/>
      <c r="F86" s="101"/>
      <c r="G86" s="99" t="s">
        <v>93</v>
      </c>
      <c r="H86" s="101"/>
      <c r="I86" s="101"/>
      <c r="J86" s="101"/>
      <c r="K86" s="99" t="s">
        <v>94</v>
      </c>
      <c r="L86" s="101"/>
      <c r="M86" s="101"/>
      <c r="N86" s="101"/>
      <c r="O86" s="99" t="s">
        <v>95</v>
      </c>
      <c r="P86" s="101"/>
      <c r="Q86" s="101"/>
      <c r="R86" s="101"/>
      <c r="S86" s="99" t="s">
        <v>96</v>
      </c>
      <c r="T86" s="101"/>
      <c r="U86" s="101"/>
      <c r="V86" s="101"/>
      <c r="W86" s="99" t="s">
        <v>97</v>
      </c>
      <c r="X86" s="101"/>
      <c r="Y86" s="101"/>
      <c r="Z86" s="101"/>
      <c r="AA86" s="99" t="s">
        <v>98</v>
      </c>
      <c r="AB86" s="101"/>
      <c r="AC86" s="101"/>
      <c r="AD86" s="101"/>
      <c r="AE86" s="99" t="s">
        <v>99</v>
      </c>
      <c r="AF86" s="101"/>
      <c r="AG86" s="101"/>
      <c r="AH86" s="101"/>
      <c r="AI86" s="99" t="s">
        <v>100</v>
      </c>
      <c r="AJ86" s="101"/>
      <c r="AK86" s="101"/>
      <c r="AL86" s="101"/>
      <c r="AM86" s="99" t="s">
        <v>101</v>
      </c>
      <c r="AN86" s="101"/>
      <c r="AO86" s="101"/>
      <c r="AP86" s="101"/>
      <c r="AQ86" s="99" t="s">
        <v>102</v>
      </c>
      <c r="AR86" s="101"/>
      <c r="AS86" s="101"/>
      <c r="AT86" s="101"/>
      <c r="AU86" s="99" t="s">
        <v>103</v>
      </c>
      <c r="AV86" s="101"/>
      <c r="AW86" s="101"/>
    </row>
    <row r="87" spans="2:50">
      <c r="B87" s="99" t="s">
        <v>334</v>
      </c>
      <c r="C87" s="99">
        <v>1</v>
      </c>
      <c r="D87" s="99">
        <v>2</v>
      </c>
      <c r="E87" s="99">
        <v>3</v>
      </c>
      <c r="F87" s="99">
        <v>4</v>
      </c>
      <c r="G87" s="99">
        <v>1</v>
      </c>
      <c r="H87" s="99">
        <v>2</v>
      </c>
      <c r="I87" s="99">
        <v>3</v>
      </c>
      <c r="J87" s="99">
        <v>4</v>
      </c>
      <c r="K87" s="99">
        <v>1</v>
      </c>
      <c r="L87" s="99">
        <v>2</v>
      </c>
      <c r="M87" s="99">
        <v>3</v>
      </c>
      <c r="N87" s="99">
        <v>4</v>
      </c>
      <c r="O87" s="99">
        <v>1</v>
      </c>
      <c r="P87" s="99">
        <v>2</v>
      </c>
      <c r="Q87" s="99">
        <v>3</v>
      </c>
      <c r="R87" s="99">
        <v>4</v>
      </c>
      <c r="S87" s="99">
        <v>1</v>
      </c>
      <c r="T87" s="99">
        <v>2</v>
      </c>
      <c r="U87" s="99">
        <v>3</v>
      </c>
      <c r="V87" s="99">
        <v>4</v>
      </c>
      <c r="W87" s="99">
        <v>1</v>
      </c>
      <c r="X87" s="99">
        <v>2</v>
      </c>
      <c r="Y87" s="99">
        <v>3</v>
      </c>
      <c r="Z87" s="99">
        <v>4</v>
      </c>
      <c r="AA87" s="99">
        <v>1</v>
      </c>
      <c r="AB87" s="99">
        <v>2</v>
      </c>
      <c r="AC87" s="99">
        <v>3</v>
      </c>
      <c r="AD87" s="99">
        <v>4</v>
      </c>
      <c r="AE87" s="99">
        <v>1</v>
      </c>
      <c r="AF87" s="99">
        <v>2</v>
      </c>
      <c r="AG87" s="99">
        <v>3</v>
      </c>
      <c r="AH87" s="99">
        <v>4</v>
      </c>
      <c r="AI87" s="99">
        <v>1</v>
      </c>
      <c r="AJ87" s="99">
        <v>2</v>
      </c>
      <c r="AK87" s="99">
        <v>3</v>
      </c>
      <c r="AL87" s="99">
        <v>4</v>
      </c>
      <c r="AM87" s="99">
        <v>1</v>
      </c>
      <c r="AN87" s="99">
        <v>2</v>
      </c>
      <c r="AO87" s="99">
        <v>3</v>
      </c>
      <c r="AP87" s="99">
        <v>4</v>
      </c>
      <c r="AQ87" s="99">
        <v>1</v>
      </c>
      <c r="AR87" s="99">
        <v>2</v>
      </c>
      <c r="AS87" s="99">
        <v>3</v>
      </c>
      <c r="AT87" s="99">
        <v>4</v>
      </c>
      <c r="AU87" s="99">
        <v>1</v>
      </c>
      <c r="AV87" s="99">
        <v>2</v>
      </c>
      <c r="AW87" s="99">
        <v>3</v>
      </c>
      <c r="AX87" s="99">
        <v>4</v>
      </c>
    </row>
    <row r="88" spans="2:50">
      <c r="B88" s="99" t="s">
        <v>104</v>
      </c>
      <c r="C88" s="100">
        <f>C48+$C$67/4</f>
        <v>2083.333333333333</v>
      </c>
      <c r="D88" s="100">
        <f>D48+$C$67/4</f>
        <v>2083.333333333333</v>
      </c>
      <c r="E88" s="100">
        <f>E48+$C$67/4</f>
        <v>2083.333333333333</v>
      </c>
      <c r="F88" s="100">
        <f>F48+$C$67/4</f>
        <v>2083.333333333333</v>
      </c>
      <c r="G88" s="100">
        <f>G48+$D$67/4</f>
        <v>2083.333333333333</v>
      </c>
      <c r="H88" s="100">
        <f>H48+$D$67/4</f>
        <v>2083.333333333333</v>
      </c>
      <c r="I88" s="100">
        <f>I48+$D$67/4</f>
        <v>2083.333333333333</v>
      </c>
      <c r="J88" s="100">
        <f>J48+$D$67/4</f>
        <v>2083.333333333333</v>
      </c>
      <c r="K88" s="100">
        <f>K48+$E$67/4</f>
        <v>2083.333333333333</v>
      </c>
      <c r="L88" s="100">
        <f>L48+$E$67/4</f>
        <v>2083.333333333333</v>
      </c>
      <c r="M88" s="100">
        <f>M48+$E$67/4</f>
        <v>2083.333333333333</v>
      </c>
      <c r="N88" s="100">
        <f>N48+$E$67/4</f>
        <v>2083.333333333333</v>
      </c>
      <c r="O88" s="100">
        <f>O48+$F$67/4</f>
        <v>2083.333333333333</v>
      </c>
      <c r="P88" s="100">
        <f>P48+$F$67/4</f>
        <v>2083.333333333333</v>
      </c>
      <c r="Q88" s="100">
        <f>Q48+$F$67/4</f>
        <v>2083.333333333333</v>
      </c>
      <c r="R88" s="100">
        <f>R48+$F$67/4</f>
        <v>2083.333333333333</v>
      </c>
      <c r="S88" s="100">
        <f>S48+$G$67/4</f>
        <v>2083.333333333333</v>
      </c>
      <c r="T88" s="100">
        <f>T48+$G$67/4</f>
        <v>2083.333333333333</v>
      </c>
      <c r="U88" s="100">
        <f>U48+$G$67/4</f>
        <v>2083.333333333333</v>
      </c>
      <c r="V88" s="100">
        <f>V48+$G$67/4</f>
        <v>2083.333333333333</v>
      </c>
      <c r="W88" s="100">
        <f>W48+$H$67/4</f>
        <v>2083.333333333333</v>
      </c>
      <c r="X88" s="100">
        <f>X48+$H$67/4</f>
        <v>2083.333333333333</v>
      </c>
      <c r="Y88" s="100">
        <f>Y48+$H$67/4</f>
        <v>2083.333333333333</v>
      </c>
      <c r="Z88" s="100">
        <f>Z48+$H$67/4</f>
        <v>2083.333333333333</v>
      </c>
      <c r="AA88" s="100">
        <f>AA48+$I$67/4</f>
        <v>2083.333333333333</v>
      </c>
      <c r="AB88" s="100">
        <f>AB48+$I$67/4</f>
        <v>2083.333333333333</v>
      </c>
      <c r="AC88" s="100">
        <f>AC48+$I$67/4</f>
        <v>2083.333333333333</v>
      </c>
      <c r="AD88" s="100">
        <f>AD48+$I$67/4</f>
        <v>2083.333333333333</v>
      </c>
      <c r="AE88" s="100">
        <f>AE48+$J$67/4</f>
        <v>2083.333333333333</v>
      </c>
      <c r="AF88" s="100">
        <f>AF48+$J$67/4</f>
        <v>2083.333333333333</v>
      </c>
      <c r="AG88" s="100">
        <f>AG48+$J$67/4</f>
        <v>2083.333333333333</v>
      </c>
      <c r="AH88" s="100">
        <f>AH48+$J$67/4</f>
        <v>2083.333333333333</v>
      </c>
      <c r="AI88" s="100">
        <f>AI48+$K$67/4</f>
        <v>2083.333333333333</v>
      </c>
      <c r="AJ88" s="100">
        <f>AJ48+$K$67/4</f>
        <v>2083.333333333333</v>
      </c>
      <c r="AK88" s="100">
        <f>AK48+$K$67/4</f>
        <v>2083.333333333333</v>
      </c>
      <c r="AL88" s="100">
        <f>AL48+$K$67/4</f>
        <v>2083.333333333333</v>
      </c>
      <c r="AM88" s="100">
        <f>AM48+$L$67/4</f>
        <v>2083.333333333333</v>
      </c>
      <c r="AN88" s="100">
        <f>AN48+$L$67/4</f>
        <v>2083.333333333333</v>
      </c>
      <c r="AO88" s="100">
        <f>AO48+$L$67/4</f>
        <v>2083.333333333333</v>
      </c>
      <c r="AP88" s="100">
        <f>AP48+$L$67/4</f>
        <v>2083.333333333333</v>
      </c>
      <c r="AQ88" s="100">
        <f>AQ48+$M$67/4</f>
        <v>2083.333333333333</v>
      </c>
      <c r="AR88" s="100">
        <f>AR48+$M$67/4</f>
        <v>2083.333333333333</v>
      </c>
      <c r="AS88" s="100">
        <f>AS48+$M$67/4</f>
        <v>2083.333333333333</v>
      </c>
      <c r="AT88" s="100">
        <f>AT48+$M$67/4</f>
        <v>2083.333333333333</v>
      </c>
      <c r="AU88" s="100">
        <f>AU48+$N$67/4</f>
        <v>2083.333333333333</v>
      </c>
      <c r="AV88" s="100">
        <f>AV48+$N$67/4</f>
        <v>2083.333333333333</v>
      </c>
      <c r="AW88" s="100">
        <f>AW48+$N$67/4</f>
        <v>2083.333333333333</v>
      </c>
      <c r="AX88" s="100">
        <f>AX48+$N$67/4</f>
        <v>2083.333333333333</v>
      </c>
    </row>
    <row r="89" spans="2:50">
      <c r="B89" s="99" t="s">
        <v>105</v>
      </c>
      <c r="C89" s="100">
        <f>C49</f>
        <v>0</v>
      </c>
      <c r="D89" s="100">
        <f t="shared" ref="D89:AX93" si="3">D49</f>
        <v>0</v>
      </c>
      <c r="E89" s="100">
        <f t="shared" si="3"/>
        <v>0</v>
      </c>
      <c r="F89" s="100">
        <f t="shared" si="3"/>
        <v>0</v>
      </c>
      <c r="G89" s="100">
        <f t="shared" si="3"/>
        <v>0</v>
      </c>
      <c r="H89" s="100">
        <f t="shared" si="3"/>
        <v>0</v>
      </c>
      <c r="I89" s="100">
        <f t="shared" si="3"/>
        <v>0</v>
      </c>
      <c r="J89" s="100">
        <f t="shared" si="3"/>
        <v>0</v>
      </c>
      <c r="K89" s="100">
        <f t="shared" si="3"/>
        <v>0</v>
      </c>
      <c r="L89" s="100">
        <f t="shared" si="3"/>
        <v>0</v>
      </c>
      <c r="M89" s="100">
        <f t="shared" si="3"/>
        <v>0</v>
      </c>
      <c r="N89" s="100">
        <f t="shared" si="3"/>
        <v>0</v>
      </c>
      <c r="O89" s="100">
        <f t="shared" si="3"/>
        <v>0</v>
      </c>
      <c r="P89" s="100">
        <f t="shared" si="3"/>
        <v>0</v>
      </c>
      <c r="Q89" s="100">
        <f t="shared" si="3"/>
        <v>0</v>
      </c>
      <c r="R89" s="100">
        <f t="shared" si="3"/>
        <v>0</v>
      </c>
      <c r="S89" s="100">
        <f t="shared" si="3"/>
        <v>0</v>
      </c>
      <c r="T89" s="100">
        <f t="shared" si="3"/>
        <v>0</v>
      </c>
      <c r="U89" s="100">
        <f t="shared" si="3"/>
        <v>0</v>
      </c>
      <c r="V89" s="100">
        <f t="shared" si="3"/>
        <v>0</v>
      </c>
      <c r="W89" s="100">
        <f t="shared" si="3"/>
        <v>0</v>
      </c>
      <c r="X89" s="100">
        <f t="shared" si="3"/>
        <v>0</v>
      </c>
      <c r="Y89" s="100">
        <f t="shared" si="3"/>
        <v>0</v>
      </c>
      <c r="Z89" s="100">
        <f t="shared" si="3"/>
        <v>0</v>
      </c>
      <c r="AA89" s="100">
        <f t="shared" si="3"/>
        <v>0</v>
      </c>
      <c r="AB89" s="100">
        <f t="shared" si="3"/>
        <v>0</v>
      </c>
      <c r="AC89" s="100">
        <f t="shared" si="3"/>
        <v>0</v>
      </c>
      <c r="AD89" s="100">
        <f t="shared" si="3"/>
        <v>0</v>
      </c>
      <c r="AE89" s="100">
        <f t="shared" si="3"/>
        <v>0</v>
      </c>
      <c r="AF89" s="100">
        <f t="shared" si="3"/>
        <v>0</v>
      </c>
      <c r="AG89" s="100">
        <f t="shared" si="3"/>
        <v>0</v>
      </c>
      <c r="AH89" s="100">
        <f t="shared" si="3"/>
        <v>0</v>
      </c>
      <c r="AI89" s="100">
        <f t="shared" si="3"/>
        <v>0</v>
      </c>
      <c r="AJ89" s="100">
        <f t="shared" si="3"/>
        <v>0</v>
      </c>
      <c r="AK89" s="100">
        <f t="shared" si="3"/>
        <v>0</v>
      </c>
      <c r="AL89" s="100">
        <f t="shared" si="3"/>
        <v>0</v>
      </c>
      <c r="AM89" s="100">
        <f t="shared" si="3"/>
        <v>0</v>
      </c>
      <c r="AN89" s="100">
        <f t="shared" si="3"/>
        <v>0</v>
      </c>
      <c r="AO89" s="100">
        <f t="shared" si="3"/>
        <v>0</v>
      </c>
      <c r="AP89" s="100">
        <f t="shared" si="3"/>
        <v>0</v>
      </c>
      <c r="AQ89" s="100">
        <f t="shared" si="3"/>
        <v>0</v>
      </c>
      <c r="AR89" s="100">
        <f t="shared" si="3"/>
        <v>0</v>
      </c>
      <c r="AS89" s="100">
        <f t="shared" si="3"/>
        <v>0</v>
      </c>
      <c r="AT89" s="100">
        <f t="shared" si="3"/>
        <v>0</v>
      </c>
      <c r="AU89" s="100">
        <f t="shared" si="3"/>
        <v>0</v>
      </c>
      <c r="AV89" s="100">
        <f t="shared" si="3"/>
        <v>0</v>
      </c>
      <c r="AW89" s="100">
        <f t="shared" si="3"/>
        <v>0</v>
      </c>
      <c r="AX89" s="100">
        <f t="shared" si="3"/>
        <v>0</v>
      </c>
    </row>
    <row r="90" spans="2:50">
      <c r="B90" s="99" t="s">
        <v>106</v>
      </c>
      <c r="C90" s="100">
        <f t="shared" ref="C90:R93" si="4">C50</f>
        <v>0</v>
      </c>
      <c r="D90" s="100">
        <f t="shared" si="4"/>
        <v>0</v>
      </c>
      <c r="E90" s="100">
        <f t="shared" si="4"/>
        <v>0</v>
      </c>
      <c r="F90" s="100">
        <f t="shared" si="4"/>
        <v>0</v>
      </c>
      <c r="G90" s="100">
        <f t="shared" si="4"/>
        <v>0</v>
      </c>
      <c r="H90" s="100">
        <f t="shared" si="4"/>
        <v>0</v>
      </c>
      <c r="I90" s="100">
        <f t="shared" si="4"/>
        <v>0</v>
      </c>
      <c r="J90" s="100">
        <f t="shared" si="4"/>
        <v>0</v>
      </c>
      <c r="K90" s="100">
        <f t="shared" si="4"/>
        <v>0</v>
      </c>
      <c r="L90" s="100">
        <f t="shared" si="4"/>
        <v>0</v>
      </c>
      <c r="M90" s="100">
        <f t="shared" si="4"/>
        <v>0</v>
      </c>
      <c r="N90" s="100">
        <f t="shared" si="4"/>
        <v>0</v>
      </c>
      <c r="O90" s="100">
        <f t="shared" si="4"/>
        <v>0</v>
      </c>
      <c r="P90" s="100">
        <f t="shared" si="4"/>
        <v>0</v>
      </c>
      <c r="Q90" s="100">
        <f t="shared" si="4"/>
        <v>0</v>
      </c>
      <c r="R90" s="100">
        <f t="shared" si="4"/>
        <v>0</v>
      </c>
      <c r="S90" s="100">
        <f t="shared" si="3"/>
        <v>0</v>
      </c>
      <c r="T90" s="100">
        <f t="shared" si="3"/>
        <v>0</v>
      </c>
      <c r="U90" s="100">
        <f t="shared" si="3"/>
        <v>0</v>
      </c>
      <c r="V90" s="100">
        <f t="shared" si="3"/>
        <v>0</v>
      </c>
      <c r="W90" s="100">
        <f t="shared" si="3"/>
        <v>0</v>
      </c>
      <c r="X90" s="100">
        <f t="shared" si="3"/>
        <v>0</v>
      </c>
      <c r="Y90" s="100">
        <f t="shared" si="3"/>
        <v>0</v>
      </c>
      <c r="Z90" s="100">
        <f t="shared" si="3"/>
        <v>0</v>
      </c>
      <c r="AA90" s="100">
        <f t="shared" si="3"/>
        <v>0</v>
      </c>
      <c r="AB90" s="100">
        <f t="shared" si="3"/>
        <v>0</v>
      </c>
      <c r="AC90" s="100">
        <f t="shared" si="3"/>
        <v>0</v>
      </c>
      <c r="AD90" s="100">
        <f t="shared" si="3"/>
        <v>0</v>
      </c>
      <c r="AE90" s="100">
        <f t="shared" si="3"/>
        <v>0</v>
      </c>
      <c r="AF90" s="100">
        <f t="shared" si="3"/>
        <v>0</v>
      </c>
      <c r="AG90" s="100">
        <f t="shared" si="3"/>
        <v>0</v>
      </c>
      <c r="AH90" s="100">
        <f t="shared" si="3"/>
        <v>0</v>
      </c>
      <c r="AI90" s="100">
        <f t="shared" si="3"/>
        <v>0</v>
      </c>
      <c r="AJ90" s="100">
        <f t="shared" si="3"/>
        <v>0</v>
      </c>
      <c r="AK90" s="100">
        <f t="shared" si="3"/>
        <v>0</v>
      </c>
      <c r="AL90" s="100">
        <f t="shared" si="3"/>
        <v>0</v>
      </c>
      <c r="AM90" s="100">
        <f t="shared" si="3"/>
        <v>0</v>
      </c>
      <c r="AN90" s="100">
        <f t="shared" si="3"/>
        <v>0</v>
      </c>
      <c r="AO90" s="100">
        <f t="shared" si="3"/>
        <v>0</v>
      </c>
      <c r="AP90" s="100">
        <f t="shared" si="3"/>
        <v>0</v>
      </c>
      <c r="AQ90" s="100">
        <f t="shared" si="3"/>
        <v>0</v>
      </c>
      <c r="AR90" s="100">
        <f t="shared" si="3"/>
        <v>0</v>
      </c>
      <c r="AS90" s="100">
        <f t="shared" si="3"/>
        <v>0</v>
      </c>
      <c r="AT90" s="100">
        <f t="shared" si="3"/>
        <v>0</v>
      </c>
      <c r="AU90" s="100">
        <f t="shared" si="3"/>
        <v>0</v>
      </c>
      <c r="AV90" s="100">
        <f t="shared" si="3"/>
        <v>0</v>
      </c>
      <c r="AW90" s="100">
        <f t="shared" si="3"/>
        <v>0</v>
      </c>
      <c r="AX90" s="100">
        <f t="shared" si="3"/>
        <v>0</v>
      </c>
    </row>
    <row r="91" spans="2:50">
      <c r="B91" s="99" t="s">
        <v>107</v>
      </c>
      <c r="C91" s="100">
        <f t="shared" si="4"/>
        <v>3006.5883016813805</v>
      </c>
      <c r="D91" s="100">
        <f t="shared" si="3"/>
        <v>3013.1780103151486</v>
      </c>
      <c r="E91" s="100">
        <f t="shared" si="3"/>
        <v>3019.7680695375102</v>
      </c>
      <c r="F91" s="100">
        <f t="shared" si="3"/>
        <v>3026.3574224454624</v>
      </c>
      <c r="G91" s="100">
        <f t="shared" si="3"/>
        <v>3032.9450117820752</v>
      </c>
      <c r="H91" s="100">
        <f t="shared" si="3"/>
        <v>3039.5297801219349</v>
      </c>
      <c r="I91" s="100">
        <f t="shared" si="3"/>
        <v>3046.1106700567357</v>
      </c>
      <c r="J91" s="100">
        <f t="shared" si="3"/>
        <v>3052.6866243809636</v>
      </c>
      <c r="K91" s="100">
        <f t="shared" si="3"/>
        <v>3059.2565862776564</v>
      </c>
      <c r="L91" s="100">
        <f t="shared" si="3"/>
        <v>3065.8194995042027</v>
      </c>
      <c r="M91" s="100">
        <f t="shared" si="3"/>
        <v>3066.0264252190664</v>
      </c>
      <c r="N91" s="100">
        <f t="shared" si="3"/>
        <v>3066.0264252190664</v>
      </c>
      <c r="O91" s="100">
        <f t="shared" si="3"/>
        <v>3066.0264252190664</v>
      </c>
      <c r="P91" s="100">
        <f t="shared" si="3"/>
        <v>3066.0264252190664</v>
      </c>
      <c r="Q91" s="100">
        <f t="shared" si="3"/>
        <v>3066.0264252190664</v>
      </c>
      <c r="R91" s="100">
        <f t="shared" si="3"/>
        <v>3066.0264252190664</v>
      </c>
      <c r="S91" s="100">
        <f t="shared" si="3"/>
        <v>3066.0264252190664</v>
      </c>
      <c r="T91" s="100">
        <f t="shared" si="3"/>
        <v>3066.0264252190664</v>
      </c>
      <c r="U91" s="100">
        <f t="shared" si="3"/>
        <v>3066.0264252190664</v>
      </c>
      <c r="V91" s="100">
        <f t="shared" si="3"/>
        <v>3066.0264252190664</v>
      </c>
      <c r="W91" s="100">
        <f t="shared" si="3"/>
        <v>3066.0264252190664</v>
      </c>
      <c r="X91" s="100">
        <f t="shared" si="3"/>
        <v>1257.4567138452264</v>
      </c>
      <c r="Y91" s="100">
        <f t="shared" si="3"/>
        <v>1260.0070184616422</v>
      </c>
      <c r="Z91" s="100">
        <f t="shared" si="3"/>
        <v>3066.0264252190664</v>
      </c>
      <c r="AA91" s="100">
        <f t="shared" si="3"/>
        <v>3066.0264252190664</v>
      </c>
      <c r="AB91" s="100">
        <f t="shared" si="3"/>
        <v>3066.0264252190664</v>
      </c>
      <c r="AC91" s="100">
        <f t="shared" si="3"/>
        <v>3066.0264252190664</v>
      </c>
      <c r="AD91" s="100">
        <f t="shared" si="3"/>
        <v>3066.0264252190664</v>
      </c>
      <c r="AE91" s="100">
        <f t="shared" si="3"/>
        <v>3066.0264252190664</v>
      </c>
      <c r="AF91" s="100">
        <f t="shared" si="3"/>
        <v>3066.0264252190664</v>
      </c>
      <c r="AG91" s="100">
        <f t="shared" si="3"/>
        <v>320.01577827515831</v>
      </c>
      <c r="AH91" s="100">
        <f t="shared" si="3"/>
        <v>3066.0264252190664</v>
      </c>
      <c r="AI91" s="100">
        <f t="shared" si="3"/>
        <v>3066.0264252190664</v>
      </c>
      <c r="AJ91" s="100">
        <f t="shared" si="3"/>
        <v>3066.0264252190664</v>
      </c>
      <c r="AK91" s="100">
        <f t="shared" si="3"/>
        <v>3066.0264252190664</v>
      </c>
      <c r="AL91" s="100">
        <f t="shared" si="3"/>
        <v>3066.0264252190664</v>
      </c>
      <c r="AM91" s="100">
        <f t="shared" si="3"/>
        <v>3066.0264252190664</v>
      </c>
      <c r="AN91" s="100">
        <f t="shared" si="3"/>
        <v>3066.0264252190664</v>
      </c>
      <c r="AO91" s="100">
        <f t="shared" si="3"/>
        <v>3066.0264252190664</v>
      </c>
      <c r="AP91" s="100">
        <f t="shared" si="3"/>
        <v>3066.0264252190664</v>
      </c>
      <c r="AQ91" s="100">
        <f t="shared" si="3"/>
        <v>2282.0682474629784</v>
      </c>
      <c r="AR91" s="100">
        <f t="shared" si="3"/>
        <v>3066.0264252190664</v>
      </c>
      <c r="AS91" s="100">
        <f t="shared" si="3"/>
        <v>327.16426433925079</v>
      </c>
      <c r="AT91" s="100">
        <f t="shared" si="3"/>
        <v>327.73537210588216</v>
      </c>
      <c r="AU91" s="100">
        <f t="shared" si="3"/>
        <v>328.30225709255785</v>
      </c>
      <c r="AV91" s="100">
        <f t="shared" si="3"/>
        <v>3066.0264252190664</v>
      </c>
      <c r="AW91" s="100">
        <f t="shared" si="3"/>
        <v>3066.0264252190664</v>
      </c>
      <c r="AX91" s="100">
        <f t="shared" si="3"/>
        <v>3066.0264252190664</v>
      </c>
    </row>
    <row r="92" spans="2:50">
      <c r="B92" s="99" t="s">
        <v>108</v>
      </c>
      <c r="C92" s="100">
        <f t="shared" si="4"/>
        <v>3546.9956418034985</v>
      </c>
      <c r="D92" s="100">
        <f t="shared" si="4"/>
        <v>3546.9956418034985</v>
      </c>
      <c r="E92" s="100">
        <f t="shared" si="4"/>
        <v>3546.9956418034985</v>
      </c>
      <c r="F92" s="100">
        <f t="shared" si="4"/>
        <v>3546.9956418034985</v>
      </c>
      <c r="G92" s="100">
        <f t="shared" si="4"/>
        <v>3546.9956418034985</v>
      </c>
      <c r="H92" s="100">
        <f t="shared" si="4"/>
        <v>3546.9956418034985</v>
      </c>
      <c r="I92" s="100">
        <f t="shared" si="4"/>
        <v>3546.9956418034985</v>
      </c>
      <c r="J92" s="100">
        <f t="shared" si="4"/>
        <v>3546.9956418034985</v>
      </c>
      <c r="K92" s="100">
        <f t="shared" si="4"/>
        <v>3546.9956418034985</v>
      </c>
      <c r="L92" s="100">
        <f t="shared" si="4"/>
        <v>3546.9956418034985</v>
      </c>
      <c r="M92" s="100">
        <f t="shared" si="4"/>
        <v>3546.9956418034985</v>
      </c>
      <c r="N92" s="100">
        <f t="shared" si="4"/>
        <v>3546.9956418034985</v>
      </c>
      <c r="O92" s="100">
        <f t="shared" si="4"/>
        <v>3546.9956418034985</v>
      </c>
      <c r="P92" s="100">
        <f t="shared" si="4"/>
        <v>3546.9956418034985</v>
      </c>
      <c r="Q92" s="100">
        <f t="shared" si="4"/>
        <v>3546.9956418034985</v>
      </c>
      <c r="R92" s="100">
        <f t="shared" si="4"/>
        <v>3546.9956418034985</v>
      </c>
      <c r="S92" s="100">
        <f t="shared" si="3"/>
        <v>3546.9956418034985</v>
      </c>
      <c r="T92" s="100">
        <f t="shared" si="3"/>
        <v>3546.9956418034985</v>
      </c>
      <c r="U92" s="100">
        <f t="shared" si="3"/>
        <v>3546.9956418034985</v>
      </c>
      <c r="V92" s="100">
        <f t="shared" si="3"/>
        <v>3546.9956418034985</v>
      </c>
      <c r="W92" s="100">
        <f t="shared" si="3"/>
        <v>3546.9956418034985</v>
      </c>
      <c r="X92" s="100">
        <f t="shared" si="3"/>
        <v>3546.9956418034985</v>
      </c>
      <c r="Y92" s="100">
        <f t="shared" si="3"/>
        <v>3546.9956418034985</v>
      </c>
      <c r="Z92" s="100">
        <f t="shared" si="3"/>
        <v>3546.9956418034985</v>
      </c>
      <c r="AA92" s="100">
        <f t="shared" si="3"/>
        <v>3546.9956418034985</v>
      </c>
      <c r="AB92" s="100">
        <f t="shared" si="3"/>
        <v>3546.9956418034985</v>
      </c>
      <c r="AC92" s="100">
        <f t="shared" si="3"/>
        <v>3546.9956418034985</v>
      </c>
      <c r="AD92" s="100">
        <f t="shared" si="3"/>
        <v>3546.9956418034985</v>
      </c>
      <c r="AE92" s="100">
        <f t="shared" si="3"/>
        <v>3546.9956418034985</v>
      </c>
      <c r="AF92" s="100">
        <f t="shared" si="3"/>
        <v>3546.9956418034985</v>
      </c>
      <c r="AG92" s="100">
        <f t="shared" si="3"/>
        <v>3546.9956418034985</v>
      </c>
      <c r="AH92" s="100">
        <f t="shared" si="3"/>
        <v>3546.9956418034985</v>
      </c>
      <c r="AI92" s="100">
        <f t="shared" si="3"/>
        <v>3546.9956418034985</v>
      </c>
      <c r="AJ92" s="100">
        <f t="shared" si="3"/>
        <v>3546.9956418034985</v>
      </c>
      <c r="AK92" s="100">
        <f t="shared" si="3"/>
        <v>3546.9956418034985</v>
      </c>
      <c r="AL92" s="100">
        <f t="shared" si="3"/>
        <v>3546.9956418034985</v>
      </c>
      <c r="AM92" s="100">
        <f t="shared" si="3"/>
        <v>3546.9956418034985</v>
      </c>
      <c r="AN92" s="100">
        <f t="shared" si="3"/>
        <v>3546.9956418034985</v>
      </c>
      <c r="AO92" s="100">
        <f t="shared" si="3"/>
        <v>3546.9956418034985</v>
      </c>
      <c r="AP92" s="100">
        <f t="shared" si="3"/>
        <v>3546.9956418034985</v>
      </c>
      <c r="AQ92" s="100">
        <f t="shared" si="3"/>
        <v>3546.9956418034985</v>
      </c>
      <c r="AR92" s="100">
        <f t="shared" si="3"/>
        <v>3546.9956418034985</v>
      </c>
      <c r="AS92" s="100">
        <f t="shared" si="3"/>
        <v>3546.9956418034985</v>
      </c>
      <c r="AT92" s="100">
        <f t="shared" si="3"/>
        <v>3546.9956418034985</v>
      </c>
      <c r="AU92" s="100">
        <f t="shared" si="3"/>
        <v>3546.9956418034985</v>
      </c>
      <c r="AV92" s="100">
        <f t="shared" si="3"/>
        <v>3546.9956418034985</v>
      </c>
      <c r="AW92" s="100">
        <f t="shared" si="3"/>
        <v>3546.9956418034985</v>
      </c>
      <c r="AX92" s="100">
        <f t="shared" si="3"/>
        <v>3546.9956418034985</v>
      </c>
    </row>
    <row r="93" spans="2:50">
      <c r="B93" s="99" t="s">
        <v>109</v>
      </c>
      <c r="C93" s="100">
        <f t="shared" si="4"/>
        <v>2985.5848733451789</v>
      </c>
      <c r="D93" s="100">
        <f t="shared" si="4"/>
        <v>2985.5848733451789</v>
      </c>
      <c r="E93" s="100">
        <f t="shared" si="4"/>
        <v>2985.5848733451789</v>
      </c>
      <c r="F93" s="100">
        <f t="shared" si="4"/>
        <v>2985.5848733451789</v>
      </c>
      <c r="G93" s="100">
        <f t="shared" si="4"/>
        <v>2985.5848733451789</v>
      </c>
      <c r="H93" s="100">
        <f t="shared" si="4"/>
        <v>2985.5848733451789</v>
      </c>
      <c r="I93" s="100">
        <f t="shared" si="4"/>
        <v>2985.5848733451789</v>
      </c>
      <c r="J93" s="100">
        <f t="shared" si="4"/>
        <v>2985.5848733451789</v>
      </c>
      <c r="K93" s="100">
        <f t="shared" si="4"/>
        <v>2985.5848733451789</v>
      </c>
      <c r="L93" s="100">
        <f t="shared" si="4"/>
        <v>2985.5848733451789</v>
      </c>
      <c r="M93" s="100">
        <f t="shared" si="4"/>
        <v>2985.5848733451789</v>
      </c>
      <c r="N93" s="100">
        <f t="shared" si="4"/>
        <v>2985.5848733451789</v>
      </c>
      <c r="O93" s="100">
        <f t="shared" si="4"/>
        <v>2985.5848733451789</v>
      </c>
      <c r="P93" s="100">
        <f t="shared" si="4"/>
        <v>2985.5848733451789</v>
      </c>
      <c r="Q93" s="100">
        <f t="shared" si="4"/>
        <v>2985.5848733451789</v>
      </c>
      <c r="R93" s="100">
        <f t="shared" si="4"/>
        <v>2985.5848733451789</v>
      </c>
      <c r="S93" s="100">
        <f t="shared" si="3"/>
        <v>2985.5848733451789</v>
      </c>
      <c r="T93" s="100">
        <f t="shared" si="3"/>
        <v>2985.5848733451789</v>
      </c>
      <c r="U93" s="100">
        <f t="shared" si="3"/>
        <v>2985.5848733451789</v>
      </c>
      <c r="V93" s="100">
        <f t="shared" si="3"/>
        <v>2985.5848733451789</v>
      </c>
      <c r="W93" s="100">
        <f t="shared" si="3"/>
        <v>2985.5848733451789</v>
      </c>
      <c r="X93" s="100">
        <f t="shared" si="3"/>
        <v>2985.5848733451789</v>
      </c>
      <c r="Y93" s="100">
        <f t="shared" si="3"/>
        <v>2985.5848733451789</v>
      </c>
      <c r="Z93" s="100">
        <f t="shared" si="3"/>
        <v>2985.5848733451789</v>
      </c>
      <c r="AA93" s="100">
        <f t="shared" si="3"/>
        <v>2985.5848733451789</v>
      </c>
      <c r="AB93" s="100">
        <f t="shared" si="3"/>
        <v>2985.5848733451789</v>
      </c>
      <c r="AC93" s="100">
        <f t="shared" si="3"/>
        <v>2985.5848733451789</v>
      </c>
      <c r="AD93" s="100">
        <f t="shared" si="3"/>
        <v>2985.5848733451789</v>
      </c>
      <c r="AE93" s="100">
        <f t="shared" si="3"/>
        <v>2985.5848733451789</v>
      </c>
      <c r="AF93" s="100">
        <f t="shared" si="3"/>
        <v>2985.5848733451789</v>
      </c>
      <c r="AG93" s="100">
        <f t="shared" si="3"/>
        <v>2985.5848733451789</v>
      </c>
      <c r="AH93" s="100">
        <f t="shared" si="3"/>
        <v>2985.5848733451789</v>
      </c>
      <c r="AI93" s="100">
        <f t="shared" si="3"/>
        <v>2985.5848733451789</v>
      </c>
      <c r="AJ93" s="100">
        <f t="shared" si="3"/>
        <v>2985.5848733451789</v>
      </c>
      <c r="AK93" s="100">
        <f t="shared" si="3"/>
        <v>2985.5848733451789</v>
      </c>
      <c r="AL93" s="100">
        <f t="shared" si="3"/>
        <v>2985.5848733451789</v>
      </c>
      <c r="AM93" s="100">
        <f t="shared" si="3"/>
        <v>2985.5848733451789</v>
      </c>
      <c r="AN93" s="100">
        <f t="shared" si="3"/>
        <v>2985.5848733451789</v>
      </c>
      <c r="AO93" s="100">
        <f t="shared" si="3"/>
        <v>2985.5848733451789</v>
      </c>
      <c r="AP93" s="100">
        <f t="shared" si="3"/>
        <v>2985.5848733451789</v>
      </c>
      <c r="AQ93" s="100">
        <f t="shared" si="3"/>
        <v>2985.5848733451789</v>
      </c>
      <c r="AR93" s="100">
        <f t="shared" si="3"/>
        <v>2985.5848733451789</v>
      </c>
      <c r="AS93" s="100">
        <f t="shared" si="3"/>
        <v>2985.5848733451789</v>
      </c>
      <c r="AT93" s="100">
        <f t="shared" si="3"/>
        <v>2985.5848733451789</v>
      </c>
      <c r="AU93" s="100">
        <f t="shared" si="3"/>
        <v>2985.5848733451789</v>
      </c>
      <c r="AV93" s="100">
        <f t="shared" si="3"/>
        <v>2985.5848733451789</v>
      </c>
      <c r="AW93" s="100">
        <f t="shared" si="3"/>
        <v>2985.5848733451789</v>
      </c>
      <c r="AX93" s="100">
        <f t="shared" si="3"/>
        <v>2985.5848733451789</v>
      </c>
    </row>
    <row r="94" spans="2:50">
      <c r="B94" s="101"/>
    </row>
    <row r="95" spans="2:50">
      <c r="B95" s="174" t="s">
        <v>335</v>
      </c>
    </row>
    <row r="96" spans="2:50">
      <c r="B96" s="175"/>
      <c r="C96" s="105" t="s">
        <v>92</v>
      </c>
      <c r="D96" s="101"/>
      <c r="E96" s="101"/>
      <c r="F96" s="101"/>
      <c r="G96" s="105" t="s">
        <v>93</v>
      </c>
      <c r="H96" s="101"/>
      <c r="I96" s="101"/>
      <c r="J96" s="101"/>
      <c r="K96" s="105" t="s">
        <v>94</v>
      </c>
      <c r="L96" s="101"/>
      <c r="M96" s="101"/>
      <c r="N96" s="101"/>
      <c r="O96" s="105" t="s">
        <v>95</v>
      </c>
      <c r="P96" s="101"/>
      <c r="Q96" s="101"/>
      <c r="R96" s="101"/>
      <c r="S96" s="105" t="s">
        <v>96</v>
      </c>
      <c r="T96" s="101"/>
      <c r="U96" s="101"/>
      <c r="V96" s="101"/>
      <c r="W96" s="105" t="s">
        <v>97</v>
      </c>
      <c r="X96" s="101"/>
      <c r="Y96" s="101"/>
      <c r="Z96" s="101"/>
      <c r="AA96" s="105" t="s">
        <v>98</v>
      </c>
      <c r="AB96" s="101"/>
      <c r="AC96" s="101"/>
      <c r="AD96" s="101"/>
      <c r="AE96" s="105" t="s">
        <v>99</v>
      </c>
      <c r="AF96" s="101"/>
      <c r="AG96" s="101"/>
      <c r="AH96" s="101"/>
      <c r="AI96" s="105" t="s">
        <v>100</v>
      </c>
      <c r="AJ96" s="101"/>
      <c r="AK96" s="101"/>
      <c r="AL96" s="101"/>
      <c r="AM96" s="105" t="s">
        <v>101</v>
      </c>
      <c r="AN96" s="101"/>
      <c r="AO96" s="101"/>
      <c r="AP96" s="101"/>
      <c r="AQ96" s="105" t="s">
        <v>102</v>
      </c>
      <c r="AR96" s="101"/>
      <c r="AS96" s="101"/>
      <c r="AT96" s="101"/>
      <c r="AU96" s="105" t="s">
        <v>103</v>
      </c>
      <c r="AV96" s="101"/>
      <c r="AW96" s="101"/>
    </row>
    <row r="97" spans="1:50">
      <c r="A97" s="176" t="s">
        <v>121</v>
      </c>
      <c r="B97" s="176" t="s">
        <v>336</v>
      </c>
      <c r="C97" s="105">
        <v>1</v>
      </c>
      <c r="D97" s="105">
        <v>2</v>
      </c>
      <c r="E97" s="105">
        <v>3</v>
      </c>
      <c r="F97" s="105">
        <v>4</v>
      </c>
      <c r="G97" s="105">
        <v>1</v>
      </c>
      <c r="H97" s="105">
        <v>2</v>
      </c>
      <c r="I97" s="105">
        <v>3</v>
      </c>
      <c r="J97" s="105">
        <v>4</v>
      </c>
      <c r="K97" s="105">
        <v>1</v>
      </c>
      <c r="L97" s="105">
        <v>2</v>
      </c>
      <c r="M97" s="105">
        <v>3</v>
      </c>
      <c r="N97" s="105">
        <v>4</v>
      </c>
      <c r="O97" s="105">
        <v>1</v>
      </c>
      <c r="P97" s="105">
        <v>2</v>
      </c>
      <c r="Q97" s="105">
        <v>3</v>
      </c>
      <c r="R97" s="105">
        <v>4</v>
      </c>
      <c r="S97" s="105">
        <v>1</v>
      </c>
      <c r="T97" s="105">
        <v>2</v>
      </c>
      <c r="U97" s="105">
        <v>3</v>
      </c>
      <c r="V97" s="105">
        <v>4</v>
      </c>
      <c r="W97" s="105">
        <v>1</v>
      </c>
      <c r="X97" s="105">
        <v>2</v>
      </c>
      <c r="Y97" s="105">
        <v>3</v>
      </c>
      <c r="Z97" s="105">
        <v>4</v>
      </c>
      <c r="AA97" s="105">
        <v>1</v>
      </c>
      <c r="AB97" s="105">
        <v>2</v>
      </c>
      <c r="AC97" s="105">
        <v>3</v>
      </c>
      <c r="AD97" s="105">
        <v>4</v>
      </c>
      <c r="AE97" s="105">
        <v>1</v>
      </c>
      <c r="AF97" s="105">
        <v>2</v>
      </c>
      <c r="AG97" s="105">
        <v>3</v>
      </c>
      <c r="AH97" s="105">
        <v>4</v>
      </c>
      <c r="AI97" s="105">
        <v>1</v>
      </c>
      <c r="AJ97" s="105">
        <v>2</v>
      </c>
      <c r="AK97" s="105">
        <v>3</v>
      </c>
      <c r="AL97" s="105">
        <v>4</v>
      </c>
      <c r="AM97" s="105">
        <v>1</v>
      </c>
      <c r="AN97" s="105">
        <v>2</v>
      </c>
      <c r="AO97" s="105">
        <v>3</v>
      </c>
      <c r="AP97" s="105">
        <v>4</v>
      </c>
      <c r="AQ97" s="105">
        <v>1</v>
      </c>
      <c r="AR97" s="105">
        <v>2</v>
      </c>
      <c r="AS97" s="105">
        <v>3</v>
      </c>
      <c r="AT97" s="105">
        <v>4</v>
      </c>
      <c r="AU97" s="105">
        <v>1</v>
      </c>
      <c r="AV97" s="105">
        <v>2</v>
      </c>
      <c r="AW97" s="105">
        <v>3</v>
      </c>
      <c r="AX97" s="105">
        <v>4</v>
      </c>
    </row>
    <row r="98" spans="1:50">
      <c r="A98" s="105" t="s">
        <v>104</v>
      </c>
      <c r="B98" s="105" t="s">
        <v>5</v>
      </c>
      <c r="C98" s="100">
        <v>12800.053796938801</v>
      </c>
      <c r="D98" s="100">
        <v>12800.053796938801</v>
      </c>
      <c r="E98" s="100">
        <v>12800.053796938801</v>
      </c>
      <c r="F98" s="100">
        <v>12800.053796938801</v>
      </c>
      <c r="G98" s="100">
        <v>12800.053796938801</v>
      </c>
      <c r="H98" s="100">
        <v>12800.053796938801</v>
      </c>
      <c r="I98" s="100">
        <v>12800.053796938801</v>
      </c>
      <c r="J98" s="100">
        <v>12800.053796938801</v>
      </c>
      <c r="K98" s="100">
        <v>12800.053796938801</v>
      </c>
      <c r="L98" s="100">
        <v>12800.053796938801</v>
      </c>
      <c r="M98" s="100">
        <v>12800.053796938801</v>
      </c>
      <c r="N98" s="100">
        <v>12800.053796938801</v>
      </c>
      <c r="O98" s="100">
        <v>12800.053796938801</v>
      </c>
      <c r="P98" s="100">
        <v>12800.053796938801</v>
      </c>
      <c r="Q98" s="100">
        <v>12800.053796938801</v>
      </c>
      <c r="R98" s="100">
        <v>12800.053796938801</v>
      </c>
      <c r="S98" s="100">
        <v>12800.053796938801</v>
      </c>
      <c r="T98" s="100">
        <v>12800.053796938801</v>
      </c>
      <c r="U98" s="100">
        <v>12800.053796938801</v>
      </c>
      <c r="V98" s="100">
        <v>12800.053796938801</v>
      </c>
      <c r="W98" s="100">
        <v>12800.053796938801</v>
      </c>
      <c r="X98" s="100">
        <v>12800.053796938801</v>
      </c>
      <c r="Y98" s="100">
        <v>12800.053796938801</v>
      </c>
      <c r="Z98" s="100">
        <v>12800.053796938801</v>
      </c>
      <c r="AA98" s="100">
        <v>12800.053796938801</v>
      </c>
      <c r="AB98" s="100">
        <v>12800.053796938801</v>
      </c>
      <c r="AC98" s="100">
        <v>12800.053796938801</v>
      </c>
      <c r="AD98" s="100">
        <v>12800.053796938801</v>
      </c>
      <c r="AE98" s="100">
        <v>12800.053796938801</v>
      </c>
      <c r="AF98" s="100">
        <v>12800.053796938801</v>
      </c>
      <c r="AG98" s="100">
        <v>12800.053796938801</v>
      </c>
      <c r="AH98" s="100">
        <v>12800.053796938801</v>
      </c>
      <c r="AI98" s="100">
        <v>12800.053796938801</v>
      </c>
      <c r="AJ98" s="100">
        <v>12800.053796938801</v>
      </c>
      <c r="AK98" s="100">
        <v>12800.053796938801</v>
      </c>
      <c r="AL98" s="100">
        <v>12800.053796938801</v>
      </c>
      <c r="AM98" s="100">
        <v>12800.053796938801</v>
      </c>
      <c r="AN98" s="100">
        <v>12800.053796938801</v>
      </c>
      <c r="AO98" s="100">
        <v>12800.053796938801</v>
      </c>
      <c r="AP98" s="100">
        <v>12800.053796938801</v>
      </c>
      <c r="AQ98" s="100">
        <v>12800.053796938801</v>
      </c>
      <c r="AR98" s="100">
        <v>12800.053796938801</v>
      </c>
      <c r="AS98" s="100">
        <v>12800.053796938801</v>
      </c>
      <c r="AT98" s="100">
        <v>12800.053796938801</v>
      </c>
      <c r="AU98" s="100">
        <v>12800.053796938801</v>
      </c>
      <c r="AV98" s="100">
        <v>12800.053796938801</v>
      </c>
      <c r="AW98" s="100">
        <v>12800.053796938801</v>
      </c>
      <c r="AX98" s="100">
        <v>12800.053796938801</v>
      </c>
    </row>
    <row r="99" spans="1:50">
      <c r="B99" s="105" t="s">
        <v>10</v>
      </c>
      <c r="C99" s="100">
        <v>0</v>
      </c>
      <c r="D99" s="100">
        <v>0</v>
      </c>
      <c r="E99" s="100">
        <v>0</v>
      </c>
      <c r="F99" s="100">
        <v>0</v>
      </c>
      <c r="G99" s="100">
        <v>0</v>
      </c>
      <c r="H99" s="100">
        <v>0</v>
      </c>
      <c r="I99" s="100">
        <v>0</v>
      </c>
      <c r="J99" s="100">
        <v>0</v>
      </c>
      <c r="K99" s="100">
        <v>0</v>
      </c>
      <c r="L99" s="100">
        <v>0</v>
      </c>
      <c r="M99" s="100">
        <v>0</v>
      </c>
      <c r="N99" s="100">
        <v>0</v>
      </c>
      <c r="O99" s="100">
        <v>0</v>
      </c>
      <c r="P99" s="100">
        <v>0</v>
      </c>
      <c r="Q99" s="100">
        <v>0</v>
      </c>
      <c r="R99" s="100">
        <v>0</v>
      </c>
      <c r="S99" s="100">
        <v>0</v>
      </c>
      <c r="T99" s="100">
        <v>0</v>
      </c>
      <c r="U99" s="100">
        <v>0</v>
      </c>
      <c r="V99" s="100">
        <v>0</v>
      </c>
      <c r="W99" s="100">
        <v>0</v>
      </c>
      <c r="X99" s="100">
        <v>0</v>
      </c>
      <c r="Y99" s="100">
        <v>0</v>
      </c>
      <c r="Z99" s="100">
        <v>0</v>
      </c>
      <c r="AA99" s="100">
        <v>0</v>
      </c>
      <c r="AB99" s="100">
        <v>0</v>
      </c>
      <c r="AC99" s="100">
        <v>0</v>
      </c>
      <c r="AD99" s="100">
        <v>0</v>
      </c>
      <c r="AE99" s="100">
        <v>0</v>
      </c>
      <c r="AF99" s="100">
        <v>0</v>
      </c>
      <c r="AG99" s="100">
        <v>0</v>
      </c>
      <c r="AH99" s="100">
        <v>0</v>
      </c>
      <c r="AI99" s="100">
        <v>0</v>
      </c>
      <c r="AJ99" s="100">
        <v>0</v>
      </c>
      <c r="AK99" s="100">
        <v>0</v>
      </c>
      <c r="AL99" s="100">
        <v>0</v>
      </c>
      <c r="AM99" s="100">
        <v>0</v>
      </c>
      <c r="AN99" s="100">
        <v>0</v>
      </c>
      <c r="AO99" s="100">
        <v>0</v>
      </c>
      <c r="AP99" s="100">
        <v>0</v>
      </c>
      <c r="AQ99" s="100">
        <v>0</v>
      </c>
      <c r="AR99" s="100">
        <v>0</v>
      </c>
      <c r="AS99" s="100">
        <v>0</v>
      </c>
      <c r="AT99" s="100">
        <v>0</v>
      </c>
      <c r="AU99" s="100">
        <v>0</v>
      </c>
      <c r="AV99" s="100">
        <v>0</v>
      </c>
      <c r="AW99" s="100">
        <v>0</v>
      </c>
      <c r="AX99" s="100">
        <v>0</v>
      </c>
    </row>
    <row r="100" spans="1:50">
      <c r="B100" s="105" t="s">
        <v>12</v>
      </c>
      <c r="C100" s="100">
        <v>87633.129531612925</v>
      </c>
      <c r="D100" s="100">
        <v>87633.129531612925</v>
      </c>
      <c r="E100" s="100">
        <v>87633.129531612925</v>
      </c>
      <c r="F100" s="100">
        <v>87633.129531612925</v>
      </c>
      <c r="G100" s="100">
        <v>87633.129531612925</v>
      </c>
      <c r="H100" s="100">
        <v>87633.129531612925</v>
      </c>
      <c r="I100" s="100">
        <v>87633.129531612925</v>
      </c>
      <c r="J100" s="100">
        <v>87633.129531612925</v>
      </c>
      <c r="K100" s="100">
        <v>87633.129531612925</v>
      </c>
      <c r="L100" s="100">
        <v>87633.129531612925</v>
      </c>
      <c r="M100" s="100">
        <v>87633.129531612925</v>
      </c>
      <c r="N100" s="100">
        <v>87633.129531612925</v>
      </c>
      <c r="O100" s="100">
        <v>87633.129531612925</v>
      </c>
      <c r="P100" s="100">
        <v>87633.129531612925</v>
      </c>
      <c r="Q100" s="100">
        <v>87633.129531612925</v>
      </c>
      <c r="R100" s="100">
        <v>87633.129531612925</v>
      </c>
      <c r="S100" s="100">
        <v>87633.129531612925</v>
      </c>
      <c r="T100" s="100">
        <v>87633.129531612925</v>
      </c>
      <c r="U100" s="100">
        <v>87633.129531612925</v>
      </c>
      <c r="V100" s="100">
        <v>87633.129531612925</v>
      </c>
      <c r="W100" s="100">
        <v>87633.129531612925</v>
      </c>
      <c r="X100" s="100">
        <v>87633.129531612925</v>
      </c>
      <c r="Y100" s="100">
        <v>87633.129531612925</v>
      </c>
      <c r="Z100" s="100">
        <v>87633.129531612925</v>
      </c>
      <c r="AA100" s="100">
        <v>87633.129531612925</v>
      </c>
      <c r="AB100" s="100">
        <v>87633.129531612925</v>
      </c>
      <c r="AC100" s="100">
        <v>87633.129531612925</v>
      </c>
      <c r="AD100" s="100">
        <v>87633.129531612925</v>
      </c>
      <c r="AE100" s="100">
        <v>87633.129531612925</v>
      </c>
      <c r="AF100" s="100">
        <v>87633.129531612925</v>
      </c>
      <c r="AG100" s="100">
        <v>87633.129531612925</v>
      </c>
      <c r="AH100" s="100">
        <v>87633.129531612925</v>
      </c>
      <c r="AI100" s="100">
        <v>87633.129531612925</v>
      </c>
      <c r="AJ100" s="100">
        <v>87633.129531612925</v>
      </c>
      <c r="AK100" s="100">
        <v>87633.129531612925</v>
      </c>
      <c r="AL100" s="100">
        <v>87633.129531612925</v>
      </c>
      <c r="AM100" s="100">
        <v>87633.129531612925</v>
      </c>
      <c r="AN100" s="100">
        <v>87633.129531612925</v>
      </c>
      <c r="AO100" s="100">
        <v>87633.129531612925</v>
      </c>
      <c r="AP100" s="100">
        <v>87633.129531612925</v>
      </c>
      <c r="AQ100" s="100">
        <v>87633.129531612925</v>
      </c>
      <c r="AR100" s="100">
        <v>87633.129531612925</v>
      </c>
      <c r="AS100" s="100">
        <v>87633.129531612925</v>
      </c>
      <c r="AT100" s="100">
        <v>87633.129531612925</v>
      </c>
      <c r="AU100" s="100">
        <v>87633.129531612925</v>
      </c>
      <c r="AV100" s="100">
        <v>87633.129531612925</v>
      </c>
      <c r="AW100" s="100">
        <v>87633.129531612925</v>
      </c>
      <c r="AX100" s="100">
        <v>87633.129531612925</v>
      </c>
    </row>
    <row r="101" spans="1:50">
      <c r="B101" s="105" t="s">
        <v>22</v>
      </c>
      <c r="C101" s="100">
        <v>140027.34657599306</v>
      </c>
      <c r="D101" s="100">
        <v>140027.34657599306</v>
      </c>
      <c r="E101" s="100">
        <v>140027.34657599306</v>
      </c>
      <c r="F101" s="100">
        <v>140027.34657599306</v>
      </c>
      <c r="G101" s="100">
        <v>140027.34657599306</v>
      </c>
      <c r="H101" s="100">
        <v>140027.34657599306</v>
      </c>
      <c r="I101" s="100">
        <v>140027.34657599306</v>
      </c>
      <c r="J101" s="100">
        <v>140027.34657599306</v>
      </c>
      <c r="K101" s="100">
        <v>140027.34657599306</v>
      </c>
      <c r="L101" s="100">
        <v>140027.34657599306</v>
      </c>
      <c r="M101" s="100">
        <v>140027.34657599306</v>
      </c>
      <c r="N101" s="100">
        <v>140027.34657599306</v>
      </c>
      <c r="O101" s="100">
        <v>140027.34657599306</v>
      </c>
      <c r="P101" s="100">
        <v>140027.34657599306</v>
      </c>
      <c r="Q101" s="100">
        <v>140027.34657599306</v>
      </c>
      <c r="R101" s="100">
        <v>140027.34657599306</v>
      </c>
      <c r="S101" s="100">
        <v>140027.34657599306</v>
      </c>
      <c r="T101" s="100">
        <v>140027.34657599306</v>
      </c>
      <c r="U101" s="100">
        <v>140027.34657599306</v>
      </c>
      <c r="V101" s="100">
        <v>140027.34657599306</v>
      </c>
      <c r="W101" s="100">
        <v>140027.34657599306</v>
      </c>
      <c r="X101" s="100">
        <v>140027.34657599306</v>
      </c>
      <c r="Y101" s="100">
        <v>140027.34657599306</v>
      </c>
      <c r="Z101" s="100">
        <v>140027.34657599306</v>
      </c>
      <c r="AA101" s="100">
        <v>140027.34657599306</v>
      </c>
      <c r="AB101" s="100">
        <v>140027.34657599306</v>
      </c>
      <c r="AC101" s="100">
        <v>140027.34657599306</v>
      </c>
      <c r="AD101" s="100">
        <v>140027.34657599306</v>
      </c>
      <c r="AE101" s="100">
        <v>140027.34657599306</v>
      </c>
      <c r="AF101" s="100">
        <v>140027.34657599306</v>
      </c>
      <c r="AG101" s="100">
        <v>140027.34657599306</v>
      </c>
      <c r="AH101" s="100">
        <v>140027.34657599306</v>
      </c>
      <c r="AI101" s="100">
        <v>140027.34657599306</v>
      </c>
      <c r="AJ101" s="100">
        <v>140027.34657599306</v>
      </c>
      <c r="AK101" s="100">
        <v>140027.34657599306</v>
      </c>
      <c r="AL101" s="100">
        <v>140027.34657599306</v>
      </c>
      <c r="AM101" s="100">
        <v>140027.34657599306</v>
      </c>
      <c r="AN101" s="100">
        <v>140027.34657599306</v>
      </c>
      <c r="AO101" s="100">
        <v>140027.34657599306</v>
      </c>
      <c r="AP101" s="100">
        <v>140027.34657599306</v>
      </c>
      <c r="AQ101" s="100">
        <v>140027.34657599306</v>
      </c>
      <c r="AR101" s="100">
        <v>140027.34657599306</v>
      </c>
      <c r="AS101" s="100">
        <v>140027.34657599306</v>
      </c>
      <c r="AT101" s="100">
        <v>140027.34657599306</v>
      </c>
      <c r="AU101" s="100">
        <v>140027.34657599306</v>
      </c>
      <c r="AV101" s="100">
        <v>140027.34657599306</v>
      </c>
      <c r="AW101" s="100">
        <v>140027.34657599306</v>
      </c>
      <c r="AX101" s="100">
        <v>140027.34657599306</v>
      </c>
    </row>
    <row r="102" spans="1:50">
      <c r="B102" s="105" t="s">
        <v>59</v>
      </c>
      <c r="C102" s="100">
        <v>296422.31396012683</v>
      </c>
      <c r="D102" s="100">
        <v>296422.31396012683</v>
      </c>
      <c r="E102" s="100">
        <v>296422.31396012683</v>
      </c>
      <c r="F102" s="100">
        <v>296422.31396012683</v>
      </c>
      <c r="G102" s="100">
        <v>296422.31396012683</v>
      </c>
      <c r="H102" s="100">
        <v>296422.31396012683</v>
      </c>
      <c r="I102" s="100">
        <v>296422.31396012683</v>
      </c>
      <c r="J102" s="100">
        <v>296422.31396012683</v>
      </c>
      <c r="K102" s="100">
        <v>296422.31396012683</v>
      </c>
      <c r="L102" s="100">
        <v>296422.31396012683</v>
      </c>
      <c r="M102" s="100">
        <v>296422.31396012683</v>
      </c>
      <c r="N102" s="100">
        <v>296422.31396012683</v>
      </c>
      <c r="O102" s="100">
        <v>296422.31396012683</v>
      </c>
      <c r="P102" s="100">
        <v>296422.31396012683</v>
      </c>
      <c r="Q102" s="100">
        <v>296422.31396012683</v>
      </c>
      <c r="R102" s="100">
        <v>296422.31396012683</v>
      </c>
      <c r="S102" s="100">
        <v>296422.31396012683</v>
      </c>
      <c r="T102" s="100">
        <v>296422.31396012683</v>
      </c>
      <c r="U102" s="100">
        <v>296422.31396012683</v>
      </c>
      <c r="V102" s="100">
        <v>296422.31396012683</v>
      </c>
      <c r="W102" s="100">
        <v>296422.31396012683</v>
      </c>
      <c r="X102" s="100">
        <v>296422.31396012683</v>
      </c>
      <c r="Y102" s="100">
        <v>296422.31396012683</v>
      </c>
      <c r="Z102" s="100">
        <v>296422.31396012683</v>
      </c>
      <c r="AA102" s="100">
        <v>296422.31396012683</v>
      </c>
      <c r="AB102" s="100">
        <v>296422.31396012683</v>
      </c>
      <c r="AC102" s="100">
        <v>296422.31396012683</v>
      </c>
      <c r="AD102" s="100">
        <v>296422.31396012683</v>
      </c>
      <c r="AE102" s="100">
        <v>296422.31396012683</v>
      </c>
      <c r="AF102" s="100">
        <v>296422.31396012683</v>
      </c>
      <c r="AG102" s="100">
        <v>296422.31396012683</v>
      </c>
      <c r="AH102" s="100">
        <v>296422.31396012683</v>
      </c>
      <c r="AI102" s="100">
        <v>296422.31396012683</v>
      </c>
      <c r="AJ102" s="100">
        <v>296422.31396012683</v>
      </c>
      <c r="AK102" s="100">
        <v>296422.31396012683</v>
      </c>
      <c r="AL102" s="100">
        <v>296422.31396012683</v>
      </c>
      <c r="AM102" s="100">
        <v>296422.31396012683</v>
      </c>
      <c r="AN102" s="100">
        <v>296422.31396012683</v>
      </c>
      <c r="AO102" s="100">
        <v>296422.31396012683</v>
      </c>
      <c r="AP102" s="100">
        <v>296422.31396012683</v>
      </c>
      <c r="AQ102" s="100">
        <v>296422.31396012683</v>
      </c>
      <c r="AR102" s="100">
        <v>296422.31396012683</v>
      </c>
      <c r="AS102" s="100">
        <v>296422.31396012683</v>
      </c>
      <c r="AT102" s="100">
        <v>296422.31396012683</v>
      </c>
      <c r="AU102" s="100">
        <v>296422.31396012683</v>
      </c>
      <c r="AV102" s="100">
        <v>296422.31396012683</v>
      </c>
      <c r="AW102" s="100">
        <v>296422.31396012683</v>
      </c>
      <c r="AX102" s="100">
        <v>296422.31396012683</v>
      </c>
    </row>
    <row r="103" spans="1:50">
      <c r="B103" s="100" t="s">
        <v>278</v>
      </c>
      <c r="C103" s="105">
        <f>SUM(C$98:C$102)</f>
        <v>536882.84386467165</v>
      </c>
      <c r="D103" s="105">
        <f t="shared" ref="D103:AX103" si="5">SUM(D$98:D$102)</f>
        <v>536882.84386467165</v>
      </c>
      <c r="E103" s="105">
        <f t="shared" si="5"/>
        <v>536882.84386467165</v>
      </c>
      <c r="F103" s="105">
        <f t="shared" si="5"/>
        <v>536882.84386467165</v>
      </c>
      <c r="G103" s="105">
        <f t="shared" si="5"/>
        <v>536882.84386467165</v>
      </c>
      <c r="H103" s="105">
        <f t="shared" si="5"/>
        <v>536882.84386467165</v>
      </c>
      <c r="I103" s="105">
        <f t="shared" si="5"/>
        <v>536882.84386467165</v>
      </c>
      <c r="J103" s="105">
        <f t="shared" si="5"/>
        <v>536882.84386467165</v>
      </c>
      <c r="K103" s="105">
        <f t="shared" si="5"/>
        <v>536882.84386467165</v>
      </c>
      <c r="L103" s="105">
        <f t="shared" si="5"/>
        <v>536882.84386467165</v>
      </c>
      <c r="M103" s="105">
        <f t="shared" si="5"/>
        <v>536882.84386467165</v>
      </c>
      <c r="N103" s="105">
        <f t="shared" si="5"/>
        <v>536882.84386467165</v>
      </c>
      <c r="O103" s="105">
        <f t="shared" si="5"/>
        <v>536882.84386467165</v>
      </c>
      <c r="P103" s="105">
        <f t="shared" si="5"/>
        <v>536882.84386467165</v>
      </c>
      <c r="Q103" s="105">
        <f t="shared" si="5"/>
        <v>536882.84386467165</v>
      </c>
      <c r="R103" s="105">
        <f t="shared" si="5"/>
        <v>536882.84386467165</v>
      </c>
      <c r="S103" s="105">
        <f t="shared" si="5"/>
        <v>536882.84386467165</v>
      </c>
      <c r="T103" s="105">
        <f t="shared" si="5"/>
        <v>536882.84386467165</v>
      </c>
      <c r="U103" s="105">
        <f t="shared" si="5"/>
        <v>536882.84386467165</v>
      </c>
      <c r="V103" s="105">
        <f t="shared" si="5"/>
        <v>536882.84386467165</v>
      </c>
      <c r="W103" s="105">
        <f t="shared" si="5"/>
        <v>536882.84386467165</v>
      </c>
      <c r="X103" s="105">
        <f t="shared" si="5"/>
        <v>536882.84386467165</v>
      </c>
      <c r="Y103" s="105">
        <f t="shared" si="5"/>
        <v>536882.84386467165</v>
      </c>
      <c r="Z103" s="105">
        <f t="shared" si="5"/>
        <v>536882.84386467165</v>
      </c>
      <c r="AA103" s="105">
        <f t="shared" si="5"/>
        <v>536882.84386467165</v>
      </c>
      <c r="AB103" s="105">
        <f t="shared" si="5"/>
        <v>536882.84386467165</v>
      </c>
      <c r="AC103" s="105">
        <f t="shared" si="5"/>
        <v>536882.84386467165</v>
      </c>
      <c r="AD103" s="105">
        <f t="shared" si="5"/>
        <v>536882.84386467165</v>
      </c>
      <c r="AE103" s="105">
        <f t="shared" si="5"/>
        <v>536882.84386467165</v>
      </c>
      <c r="AF103" s="105">
        <f t="shared" si="5"/>
        <v>536882.84386467165</v>
      </c>
      <c r="AG103" s="105">
        <f t="shared" si="5"/>
        <v>536882.84386467165</v>
      </c>
      <c r="AH103" s="105">
        <f t="shared" si="5"/>
        <v>536882.84386467165</v>
      </c>
      <c r="AI103" s="105">
        <f t="shared" si="5"/>
        <v>536882.84386467165</v>
      </c>
      <c r="AJ103" s="105">
        <f t="shared" si="5"/>
        <v>536882.84386467165</v>
      </c>
      <c r="AK103" s="105">
        <f t="shared" si="5"/>
        <v>536882.84386467165</v>
      </c>
      <c r="AL103" s="105">
        <f t="shared" si="5"/>
        <v>536882.84386467165</v>
      </c>
      <c r="AM103" s="105">
        <f t="shared" si="5"/>
        <v>536882.84386467165</v>
      </c>
      <c r="AN103" s="105">
        <f t="shared" si="5"/>
        <v>536882.84386467165</v>
      </c>
      <c r="AO103" s="105">
        <f t="shared" si="5"/>
        <v>536882.84386467165</v>
      </c>
      <c r="AP103" s="105">
        <f t="shared" si="5"/>
        <v>536882.84386467165</v>
      </c>
      <c r="AQ103" s="105">
        <f t="shared" si="5"/>
        <v>536882.84386467165</v>
      </c>
      <c r="AR103" s="105">
        <f t="shared" si="5"/>
        <v>536882.84386467165</v>
      </c>
      <c r="AS103" s="105">
        <f t="shared" si="5"/>
        <v>536882.84386467165</v>
      </c>
      <c r="AT103" s="105">
        <f t="shared" si="5"/>
        <v>536882.84386467165</v>
      </c>
      <c r="AU103" s="105">
        <f t="shared" si="5"/>
        <v>536882.84386467165</v>
      </c>
      <c r="AV103" s="105">
        <f t="shared" si="5"/>
        <v>536882.84386467165</v>
      </c>
      <c r="AW103" s="105">
        <f t="shared" si="5"/>
        <v>536882.84386467165</v>
      </c>
      <c r="AX103" s="105">
        <f t="shared" si="5"/>
        <v>536882.84386467165</v>
      </c>
    </row>
    <row r="104" spans="1:50">
      <c r="A104" s="105" t="s">
        <v>105</v>
      </c>
      <c r="B104" s="105" t="s">
        <v>5</v>
      </c>
      <c r="C104" s="100">
        <v>0</v>
      </c>
      <c r="D104" s="100">
        <v>0</v>
      </c>
      <c r="E104" s="100">
        <v>0</v>
      </c>
      <c r="F104" s="100">
        <v>0</v>
      </c>
      <c r="G104" s="100">
        <v>0</v>
      </c>
      <c r="H104" s="100">
        <v>0</v>
      </c>
      <c r="I104" s="100">
        <v>0</v>
      </c>
      <c r="J104" s="100">
        <v>0</v>
      </c>
      <c r="K104" s="100">
        <v>0</v>
      </c>
      <c r="L104" s="100">
        <v>0</v>
      </c>
      <c r="M104" s="100">
        <v>0</v>
      </c>
      <c r="N104" s="100">
        <v>0</v>
      </c>
      <c r="O104" s="100">
        <v>0</v>
      </c>
      <c r="P104" s="100">
        <v>0</v>
      </c>
      <c r="Q104" s="100">
        <v>0</v>
      </c>
      <c r="R104" s="100">
        <v>0</v>
      </c>
      <c r="S104" s="100">
        <v>0</v>
      </c>
      <c r="T104" s="100">
        <v>0</v>
      </c>
      <c r="U104" s="100">
        <v>0</v>
      </c>
      <c r="V104" s="100">
        <v>0</v>
      </c>
      <c r="W104" s="100">
        <v>0</v>
      </c>
      <c r="X104" s="100">
        <v>0</v>
      </c>
      <c r="Y104" s="100">
        <v>0</v>
      </c>
      <c r="Z104" s="100">
        <v>0</v>
      </c>
      <c r="AA104" s="100">
        <v>0</v>
      </c>
      <c r="AB104" s="100">
        <v>0</v>
      </c>
      <c r="AC104" s="100">
        <v>0</v>
      </c>
      <c r="AD104" s="100">
        <v>0</v>
      </c>
      <c r="AE104" s="100">
        <v>0</v>
      </c>
      <c r="AF104" s="100">
        <v>0</v>
      </c>
      <c r="AG104" s="100">
        <v>0</v>
      </c>
      <c r="AH104" s="100">
        <v>0</v>
      </c>
      <c r="AI104" s="100">
        <v>0</v>
      </c>
      <c r="AJ104" s="100">
        <v>0</v>
      </c>
      <c r="AK104" s="100">
        <v>0</v>
      </c>
      <c r="AL104" s="100">
        <v>0</v>
      </c>
      <c r="AM104" s="100">
        <v>0</v>
      </c>
      <c r="AN104" s="100">
        <v>0</v>
      </c>
      <c r="AO104" s="100">
        <v>0</v>
      </c>
      <c r="AP104" s="100">
        <v>0</v>
      </c>
      <c r="AQ104" s="100">
        <v>0</v>
      </c>
      <c r="AR104" s="100">
        <v>0</v>
      </c>
      <c r="AS104" s="100">
        <v>0</v>
      </c>
      <c r="AT104" s="100">
        <v>0</v>
      </c>
      <c r="AU104" s="100">
        <v>0</v>
      </c>
      <c r="AV104" s="100">
        <v>0</v>
      </c>
      <c r="AW104" s="100">
        <v>0</v>
      </c>
      <c r="AX104" s="100">
        <v>0</v>
      </c>
    </row>
    <row r="105" spans="1:50">
      <c r="B105" s="105" t="s">
        <v>10</v>
      </c>
      <c r="C105" s="100">
        <v>0</v>
      </c>
      <c r="D105" s="100">
        <v>0</v>
      </c>
      <c r="E105" s="100">
        <v>0</v>
      </c>
      <c r="F105" s="100">
        <v>0</v>
      </c>
      <c r="G105" s="100">
        <v>0</v>
      </c>
      <c r="H105" s="100">
        <v>0</v>
      </c>
      <c r="I105" s="100">
        <v>0</v>
      </c>
      <c r="J105" s="100">
        <v>0</v>
      </c>
      <c r="K105" s="100">
        <v>0</v>
      </c>
      <c r="L105" s="100">
        <v>0</v>
      </c>
      <c r="M105" s="100">
        <v>0</v>
      </c>
      <c r="N105" s="100">
        <v>0</v>
      </c>
      <c r="O105" s="100">
        <v>0</v>
      </c>
      <c r="P105" s="100">
        <v>0</v>
      </c>
      <c r="Q105" s="100">
        <v>0</v>
      </c>
      <c r="R105" s="100">
        <v>0</v>
      </c>
      <c r="S105" s="100">
        <v>0</v>
      </c>
      <c r="T105" s="100">
        <v>0</v>
      </c>
      <c r="U105" s="100">
        <v>0</v>
      </c>
      <c r="V105" s="100">
        <v>0</v>
      </c>
      <c r="W105" s="100">
        <v>0</v>
      </c>
      <c r="X105" s="100">
        <v>0</v>
      </c>
      <c r="Y105" s="100">
        <v>0</v>
      </c>
      <c r="Z105" s="100">
        <v>0</v>
      </c>
      <c r="AA105" s="100">
        <v>0</v>
      </c>
      <c r="AB105" s="100">
        <v>0</v>
      </c>
      <c r="AC105" s="100">
        <v>0</v>
      </c>
      <c r="AD105" s="100">
        <v>0</v>
      </c>
      <c r="AE105" s="100">
        <v>0</v>
      </c>
      <c r="AF105" s="100">
        <v>0</v>
      </c>
      <c r="AG105" s="100">
        <v>0</v>
      </c>
      <c r="AH105" s="100">
        <v>0</v>
      </c>
      <c r="AI105" s="100">
        <v>0</v>
      </c>
      <c r="AJ105" s="100">
        <v>0</v>
      </c>
      <c r="AK105" s="100">
        <v>0</v>
      </c>
      <c r="AL105" s="100">
        <v>0</v>
      </c>
      <c r="AM105" s="100">
        <v>0</v>
      </c>
      <c r="AN105" s="100">
        <v>0</v>
      </c>
      <c r="AO105" s="100">
        <v>0</v>
      </c>
      <c r="AP105" s="100">
        <v>0</v>
      </c>
      <c r="AQ105" s="100">
        <v>0</v>
      </c>
      <c r="AR105" s="100">
        <v>0</v>
      </c>
      <c r="AS105" s="100">
        <v>0</v>
      </c>
      <c r="AT105" s="100">
        <v>0</v>
      </c>
      <c r="AU105" s="100">
        <v>0</v>
      </c>
      <c r="AV105" s="100">
        <v>0</v>
      </c>
      <c r="AW105" s="100">
        <v>0</v>
      </c>
      <c r="AX105" s="100">
        <v>0</v>
      </c>
    </row>
    <row r="106" spans="1:50">
      <c r="B106" s="105" t="s">
        <v>12</v>
      </c>
      <c r="C106" s="100">
        <v>0</v>
      </c>
      <c r="D106" s="100">
        <v>0</v>
      </c>
      <c r="E106" s="100">
        <v>0</v>
      </c>
      <c r="F106" s="100">
        <v>0</v>
      </c>
      <c r="G106" s="100">
        <v>0</v>
      </c>
      <c r="H106" s="100">
        <v>0</v>
      </c>
      <c r="I106" s="100">
        <v>0</v>
      </c>
      <c r="J106" s="100">
        <v>0</v>
      </c>
      <c r="K106" s="100">
        <v>0</v>
      </c>
      <c r="L106" s="100">
        <v>0</v>
      </c>
      <c r="M106" s="100">
        <v>0</v>
      </c>
      <c r="N106" s="100">
        <v>0</v>
      </c>
      <c r="O106" s="100">
        <v>0</v>
      </c>
      <c r="P106" s="100">
        <v>0</v>
      </c>
      <c r="Q106" s="100">
        <v>0</v>
      </c>
      <c r="R106" s="100">
        <v>0</v>
      </c>
      <c r="S106" s="100">
        <v>0</v>
      </c>
      <c r="T106" s="100">
        <v>0</v>
      </c>
      <c r="U106" s="100">
        <v>0</v>
      </c>
      <c r="V106" s="100">
        <v>0</v>
      </c>
      <c r="W106" s="100">
        <v>0</v>
      </c>
      <c r="X106" s="100">
        <v>0</v>
      </c>
      <c r="Y106" s="100">
        <v>0</v>
      </c>
      <c r="Z106" s="100">
        <v>0</v>
      </c>
      <c r="AA106" s="100">
        <v>0</v>
      </c>
      <c r="AB106" s="100">
        <v>0</v>
      </c>
      <c r="AC106" s="100">
        <v>0</v>
      </c>
      <c r="AD106" s="100">
        <v>0</v>
      </c>
      <c r="AE106" s="100">
        <v>0</v>
      </c>
      <c r="AF106" s="100">
        <v>0</v>
      </c>
      <c r="AG106" s="100">
        <v>0</v>
      </c>
      <c r="AH106" s="100">
        <v>0</v>
      </c>
      <c r="AI106" s="100">
        <v>0</v>
      </c>
      <c r="AJ106" s="100">
        <v>0</v>
      </c>
      <c r="AK106" s="100">
        <v>0</v>
      </c>
      <c r="AL106" s="100">
        <v>0</v>
      </c>
      <c r="AM106" s="100">
        <v>0</v>
      </c>
      <c r="AN106" s="100">
        <v>0</v>
      </c>
      <c r="AO106" s="100">
        <v>0</v>
      </c>
      <c r="AP106" s="100">
        <v>0</v>
      </c>
      <c r="AQ106" s="100">
        <v>0</v>
      </c>
      <c r="AR106" s="100">
        <v>0</v>
      </c>
      <c r="AS106" s="100">
        <v>0</v>
      </c>
      <c r="AT106" s="100">
        <v>0</v>
      </c>
      <c r="AU106" s="100">
        <v>0</v>
      </c>
      <c r="AV106" s="100">
        <v>0</v>
      </c>
      <c r="AW106" s="100">
        <v>0</v>
      </c>
      <c r="AX106" s="100">
        <v>0</v>
      </c>
    </row>
    <row r="107" spans="1:50">
      <c r="B107" s="105" t="s">
        <v>22</v>
      </c>
      <c r="C107" s="100">
        <v>0</v>
      </c>
      <c r="D107" s="100">
        <v>0</v>
      </c>
      <c r="E107" s="100">
        <v>0</v>
      </c>
      <c r="F107" s="100">
        <v>0</v>
      </c>
      <c r="G107" s="100">
        <v>0</v>
      </c>
      <c r="H107" s="100">
        <v>0</v>
      </c>
      <c r="I107" s="100">
        <v>0</v>
      </c>
      <c r="J107" s="100">
        <v>0</v>
      </c>
      <c r="K107" s="100">
        <v>0</v>
      </c>
      <c r="L107" s="100">
        <v>0</v>
      </c>
      <c r="M107" s="100">
        <v>0</v>
      </c>
      <c r="N107" s="100">
        <v>0</v>
      </c>
      <c r="O107" s="100">
        <v>0</v>
      </c>
      <c r="P107" s="100">
        <v>0</v>
      </c>
      <c r="Q107" s="100">
        <v>0</v>
      </c>
      <c r="R107" s="100">
        <v>0</v>
      </c>
      <c r="S107" s="100">
        <v>0</v>
      </c>
      <c r="T107" s="100">
        <v>0</v>
      </c>
      <c r="U107" s="100">
        <v>0</v>
      </c>
      <c r="V107" s="100">
        <v>0</v>
      </c>
      <c r="W107" s="100">
        <v>0</v>
      </c>
      <c r="X107" s="100">
        <v>0</v>
      </c>
      <c r="Y107" s="100">
        <v>0</v>
      </c>
      <c r="Z107" s="100">
        <v>0</v>
      </c>
      <c r="AA107" s="100">
        <v>0</v>
      </c>
      <c r="AB107" s="100">
        <v>0</v>
      </c>
      <c r="AC107" s="100">
        <v>0</v>
      </c>
      <c r="AD107" s="100">
        <v>0</v>
      </c>
      <c r="AE107" s="100">
        <v>0</v>
      </c>
      <c r="AF107" s="100">
        <v>0</v>
      </c>
      <c r="AG107" s="100">
        <v>0</v>
      </c>
      <c r="AH107" s="100">
        <v>0</v>
      </c>
      <c r="AI107" s="100">
        <v>0</v>
      </c>
      <c r="AJ107" s="100">
        <v>0</v>
      </c>
      <c r="AK107" s="100">
        <v>0</v>
      </c>
      <c r="AL107" s="100">
        <v>0</v>
      </c>
      <c r="AM107" s="100">
        <v>0</v>
      </c>
      <c r="AN107" s="100">
        <v>0</v>
      </c>
      <c r="AO107" s="100">
        <v>0</v>
      </c>
      <c r="AP107" s="100">
        <v>0</v>
      </c>
      <c r="AQ107" s="100">
        <v>0</v>
      </c>
      <c r="AR107" s="100">
        <v>0</v>
      </c>
      <c r="AS107" s="100">
        <v>0</v>
      </c>
      <c r="AT107" s="100">
        <v>0</v>
      </c>
      <c r="AU107" s="100">
        <v>0</v>
      </c>
      <c r="AV107" s="100">
        <v>0</v>
      </c>
      <c r="AW107" s="100">
        <v>0</v>
      </c>
      <c r="AX107" s="100">
        <v>0</v>
      </c>
    </row>
    <row r="108" spans="1:50">
      <c r="B108" s="105" t="s">
        <v>59</v>
      </c>
      <c r="C108" s="100">
        <v>0</v>
      </c>
      <c r="D108" s="100">
        <v>0</v>
      </c>
      <c r="E108" s="100">
        <v>0</v>
      </c>
      <c r="F108" s="100">
        <v>0</v>
      </c>
      <c r="G108" s="100">
        <v>0</v>
      </c>
      <c r="H108" s="100">
        <v>0</v>
      </c>
      <c r="I108" s="100">
        <v>0</v>
      </c>
      <c r="J108" s="100">
        <v>0</v>
      </c>
      <c r="K108" s="100">
        <v>0</v>
      </c>
      <c r="L108" s="100">
        <v>0</v>
      </c>
      <c r="M108" s="100">
        <v>0</v>
      </c>
      <c r="N108" s="100">
        <v>0</v>
      </c>
      <c r="O108" s="100">
        <v>0</v>
      </c>
      <c r="P108" s="100">
        <v>0</v>
      </c>
      <c r="Q108" s="100">
        <v>0</v>
      </c>
      <c r="R108" s="100">
        <v>0</v>
      </c>
      <c r="S108" s="100">
        <v>0</v>
      </c>
      <c r="T108" s="100">
        <v>0</v>
      </c>
      <c r="U108" s="100">
        <v>0</v>
      </c>
      <c r="V108" s="100">
        <v>0</v>
      </c>
      <c r="W108" s="100">
        <v>0</v>
      </c>
      <c r="X108" s="100">
        <v>0</v>
      </c>
      <c r="Y108" s="100">
        <v>0</v>
      </c>
      <c r="Z108" s="100">
        <v>0</v>
      </c>
      <c r="AA108" s="100">
        <v>0</v>
      </c>
      <c r="AB108" s="100">
        <v>0</v>
      </c>
      <c r="AC108" s="100">
        <v>0</v>
      </c>
      <c r="AD108" s="100">
        <v>0</v>
      </c>
      <c r="AE108" s="100">
        <v>0</v>
      </c>
      <c r="AF108" s="100">
        <v>0</v>
      </c>
      <c r="AG108" s="100">
        <v>0</v>
      </c>
      <c r="AH108" s="100">
        <v>0</v>
      </c>
      <c r="AI108" s="100">
        <v>0</v>
      </c>
      <c r="AJ108" s="100">
        <v>0</v>
      </c>
      <c r="AK108" s="100">
        <v>0</v>
      </c>
      <c r="AL108" s="100">
        <v>0</v>
      </c>
      <c r="AM108" s="100">
        <v>0</v>
      </c>
      <c r="AN108" s="100">
        <v>0</v>
      </c>
      <c r="AO108" s="100">
        <v>0</v>
      </c>
      <c r="AP108" s="100">
        <v>0</v>
      </c>
      <c r="AQ108" s="100">
        <v>0</v>
      </c>
      <c r="AR108" s="100">
        <v>0</v>
      </c>
      <c r="AS108" s="100">
        <v>0</v>
      </c>
      <c r="AT108" s="100">
        <v>0</v>
      </c>
      <c r="AU108" s="100">
        <v>0</v>
      </c>
      <c r="AV108" s="100">
        <v>0</v>
      </c>
      <c r="AW108" s="100">
        <v>0</v>
      </c>
      <c r="AX108" s="100">
        <v>0</v>
      </c>
    </row>
    <row r="109" spans="1:50">
      <c r="B109" s="101" t="s">
        <v>278</v>
      </c>
      <c r="C109" s="105">
        <f>SUM(C$104:C$108)</f>
        <v>0</v>
      </c>
      <c r="D109" s="105">
        <f t="shared" ref="D109:AX109" si="6">SUM(D$104:D$108)</f>
        <v>0</v>
      </c>
      <c r="E109" s="105">
        <f t="shared" si="6"/>
        <v>0</v>
      </c>
      <c r="F109" s="105">
        <f t="shared" si="6"/>
        <v>0</v>
      </c>
      <c r="G109" s="105">
        <f t="shared" si="6"/>
        <v>0</v>
      </c>
      <c r="H109" s="105">
        <f t="shared" si="6"/>
        <v>0</v>
      </c>
      <c r="I109" s="105">
        <f t="shared" si="6"/>
        <v>0</v>
      </c>
      <c r="J109" s="105">
        <f t="shared" si="6"/>
        <v>0</v>
      </c>
      <c r="K109" s="105">
        <f t="shared" si="6"/>
        <v>0</v>
      </c>
      <c r="L109" s="105">
        <f t="shared" si="6"/>
        <v>0</v>
      </c>
      <c r="M109" s="105">
        <f t="shared" si="6"/>
        <v>0</v>
      </c>
      <c r="N109" s="105">
        <f t="shared" si="6"/>
        <v>0</v>
      </c>
      <c r="O109" s="105">
        <f t="shared" si="6"/>
        <v>0</v>
      </c>
      <c r="P109" s="105">
        <f t="shared" si="6"/>
        <v>0</v>
      </c>
      <c r="Q109" s="105">
        <f t="shared" si="6"/>
        <v>0</v>
      </c>
      <c r="R109" s="105">
        <f t="shared" si="6"/>
        <v>0</v>
      </c>
      <c r="S109" s="105">
        <f t="shared" si="6"/>
        <v>0</v>
      </c>
      <c r="T109" s="105">
        <f t="shared" si="6"/>
        <v>0</v>
      </c>
      <c r="U109" s="105">
        <f t="shared" si="6"/>
        <v>0</v>
      </c>
      <c r="V109" s="105">
        <f t="shared" si="6"/>
        <v>0</v>
      </c>
      <c r="W109" s="105">
        <f t="shared" si="6"/>
        <v>0</v>
      </c>
      <c r="X109" s="105">
        <f t="shared" si="6"/>
        <v>0</v>
      </c>
      <c r="Y109" s="105">
        <f t="shared" si="6"/>
        <v>0</v>
      </c>
      <c r="Z109" s="105">
        <f t="shared" si="6"/>
        <v>0</v>
      </c>
      <c r="AA109" s="105">
        <f t="shared" si="6"/>
        <v>0</v>
      </c>
      <c r="AB109" s="105">
        <f t="shared" si="6"/>
        <v>0</v>
      </c>
      <c r="AC109" s="105">
        <f t="shared" si="6"/>
        <v>0</v>
      </c>
      <c r="AD109" s="105">
        <f t="shared" si="6"/>
        <v>0</v>
      </c>
      <c r="AE109" s="105">
        <f t="shared" si="6"/>
        <v>0</v>
      </c>
      <c r="AF109" s="105">
        <f t="shared" si="6"/>
        <v>0</v>
      </c>
      <c r="AG109" s="105">
        <f t="shared" si="6"/>
        <v>0</v>
      </c>
      <c r="AH109" s="105">
        <f t="shared" si="6"/>
        <v>0</v>
      </c>
      <c r="AI109" s="105">
        <f t="shared" si="6"/>
        <v>0</v>
      </c>
      <c r="AJ109" s="105">
        <f t="shared" si="6"/>
        <v>0</v>
      </c>
      <c r="AK109" s="105">
        <f t="shared" si="6"/>
        <v>0</v>
      </c>
      <c r="AL109" s="105">
        <f t="shared" si="6"/>
        <v>0</v>
      </c>
      <c r="AM109" s="105">
        <f t="shared" si="6"/>
        <v>0</v>
      </c>
      <c r="AN109" s="105">
        <f t="shared" si="6"/>
        <v>0</v>
      </c>
      <c r="AO109" s="105">
        <f t="shared" si="6"/>
        <v>0</v>
      </c>
      <c r="AP109" s="105">
        <f t="shared" si="6"/>
        <v>0</v>
      </c>
      <c r="AQ109" s="105">
        <f t="shared" si="6"/>
        <v>0</v>
      </c>
      <c r="AR109" s="105">
        <f t="shared" si="6"/>
        <v>0</v>
      </c>
      <c r="AS109" s="105">
        <f t="shared" si="6"/>
        <v>0</v>
      </c>
      <c r="AT109" s="105">
        <f t="shared" si="6"/>
        <v>0</v>
      </c>
      <c r="AU109" s="105">
        <f t="shared" si="6"/>
        <v>0</v>
      </c>
      <c r="AV109" s="105">
        <f t="shared" si="6"/>
        <v>0</v>
      </c>
      <c r="AW109" s="105">
        <f t="shared" si="6"/>
        <v>0</v>
      </c>
      <c r="AX109" s="105">
        <f t="shared" si="6"/>
        <v>0</v>
      </c>
    </row>
    <row r="110" spans="1:50">
      <c r="A110" s="105" t="s">
        <v>106</v>
      </c>
      <c r="B110" s="105" t="s">
        <v>5</v>
      </c>
      <c r="C110" s="100">
        <v>0</v>
      </c>
      <c r="D110" s="100">
        <v>0</v>
      </c>
      <c r="E110" s="100">
        <v>0</v>
      </c>
      <c r="F110" s="100">
        <v>0</v>
      </c>
      <c r="G110" s="100">
        <v>0</v>
      </c>
      <c r="H110" s="100">
        <v>0</v>
      </c>
      <c r="I110" s="100">
        <v>0</v>
      </c>
      <c r="J110" s="100">
        <v>0</v>
      </c>
      <c r="K110" s="100">
        <v>0</v>
      </c>
      <c r="L110" s="100">
        <v>0</v>
      </c>
      <c r="M110" s="100">
        <v>0</v>
      </c>
      <c r="N110" s="100">
        <v>0</v>
      </c>
      <c r="O110" s="100">
        <v>0</v>
      </c>
      <c r="P110" s="100">
        <v>0</v>
      </c>
      <c r="Q110" s="100">
        <v>0</v>
      </c>
      <c r="R110" s="100">
        <v>0</v>
      </c>
      <c r="S110" s="100">
        <v>0</v>
      </c>
      <c r="T110" s="100">
        <v>0</v>
      </c>
      <c r="U110" s="100">
        <v>0</v>
      </c>
      <c r="V110" s="100">
        <v>0</v>
      </c>
      <c r="W110" s="100">
        <v>0</v>
      </c>
      <c r="X110" s="100">
        <v>0</v>
      </c>
      <c r="Y110" s="100">
        <v>0</v>
      </c>
      <c r="Z110" s="100">
        <v>0</v>
      </c>
      <c r="AA110" s="100">
        <v>0</v>
      </c>
      <c r="AB110" s="100">
        <v>0</v>
      </c>
      <c r="AC110" s="100">
        <v>0</v>
      </c>
      <c r="AD110" s="100">
        <v>0</v>
      </c>
      <c r="AE110" s="100">
        <v>0</v>
      </c>
      <c r="AF110" s="100">
        <v>0</v>
      </c>
      <c r="AG110" s="100">
        <v>0</v>
      </c>
      <c r="AH110" s="100">
        <v>0</v>
      </c>
      <c r="AI110" s="100">
        <v>0</v>
      </c>
      <c r="AJ110" s="100">
        <v>0</v>
      </c>
      <c r="AK110" s="100">
        <v>0</v>
      </c>
      <c r="AL110" s="100">
        <v>0</v>
      </c>
      <c r="AM110" s="100">
        <v>0</v>
      </c>
      <c r="AN110" s="100">
        <v>0</v>
      </c>
      <c r="AO110" s="100">
        <v>0</v>
      </c>
      <c r="AP110" s="100">
        <v>0</v>
      </c>
      <c r="AQ110" s="100">
        <v>0</v>
      </c>
      <c r="AR110" s="100">
        <v>0</v>
      </c>
      <c r="AS110" s="100">
        <v>0</v>
      </c>
      <c r="AT110" s="100">
        <v>0</v>
      </c>
      <c r="AU110" s="100">
        <v>0</v>
      </c>
      <c r="AV110" s="100">
        <v>0</v>
      </c>
      <c r="AW110" s="100">
        <v>0</v>
      </c>
      <c r="AX110" s="100">
        <v>0</v>
      </c>
    </row>
    <row r="111" spans="1:50">
      <c r="B111" s="105" t="s">
        <v>10</v>
      </c>
      <c r="C111" s="100">
        <v>0</v>
      </c>
      <c r="D111" s="100">
        <v>0</v>
      </c>
      <c r="E111" s="100">
        <v>0</v>
      </c>
      <c r="F111" s="100">
        <v>0</v>
      </c>
      <c r="G111" s="100">
        <v>0</v>
      </c>
      <c r="H111" s="100">
        <v>0</v>
      </c>
      <c r="I111" s="100">
        <v>0</v>
      </c>
      <c r="J111" s="100">
        <v>0</v>
      </c>
      <c r="K111" s="100">
        <v>0</v>
      </c>
      <c r="L111" s="100">
        <v>0</v>
      </c>
      <c r="M111" s="100">
        <v>0</v>
      </c>
      <c r="N111" s="100">
        <v>0</v>
      </c>
      <c r="O111" s="100">
        <v>0</v>
      </c>
      <c r="P111" s="100">
        <v>0</v>
      </c>
      <c r="Q111" s="100">
        <v>0</v>
      </c>
      <c r="R111" s="100">
        <v>0</v>
      </c>
      <c r="S111" s="100">
        <v>0</v>
      </c>
      <c r="T111" s="100">
        <v>0</v>
      </c>
      <c r="U111" s="100">
        <v>0</v>
      </c>
      <c r="V111" s="100">
        <v>0</v>
      </c>
      <c r="W111" s="100">
        <v>0</v>
      </c>
      <c r="X111" s="100">
        <v>0</v>
      </c>
      <c r="Y111" s="100">
        <v>0</v>
      </c>
      <c r="Z111" s="100">
        <v>0</v>
      </c>
      <c r="AA111" s="100">
        <v>0</v>
      </c>
      <c r="AB111" s="100">
        <v>0</v>
      </c>
      <c r="AC111" s="100">
        <v>0</v>
      </c>
      <c r="AD111" s="100">
        <v>0</v>
      </c>
      <c r="AE111" s="100">
        <v>0</v>
      </c>
      <c r="AF111" s="100">
        <v>0</v>
      </c>
      <c r="AG111" s="100">
        <v>0</v>
      </c>
      <c r="AH111" s="100">
        <v>0</v>
      </c>
      <c r="AI111" s="100">
        <v>0</v>
      </c>
      <c r="AJ111" s="100">
        <v>0</v>
      </c>
      <c r="AK111" s="100">
        <v>0</v>
      </c>
      <c r="AL111" s="100">
        <v>0</v>
      </c>
      <c r="AM111" s="100">
        <v>0</v>
      </c>
      <c r="AN111" s="100">
        <v>0</v>
      </c>
      <c r="AO111" s="100">
        <v>0</v>
      </c>
      <c r="AP111" s="100">
        <v>0</v>
      </c>
      <c r="AQ111" s="100">
        <v>0</v>
      </c>
      <c r="AR111" s="100">
        <v>0</v>
      </c>
      <c r="AS111" s="100">
        <v>0</v>
      </c>
      <c r="AT111" s="100">
        <v>0</v>
      </c>
      <c r="AU111" s="100">
        <v>0</v>
      </c>
      <c r="AV111" s="100">
        <v>0</v>
      </c>
      <c r="AW111" s="100">
        <v>0</v>
      </c>
      <c r="AX111" s="100">
        <v>0</v>
      </c>
    </row>
    <row r="112" spans="1:50">
      <c r="B112" s="105" t="s">
        <v>12</v>
      </c>
      <c r="C112" s="100">
        <v>0</v>
      </c>
      <c r="D112" s="100">
        <v>0</v>
      </c>
      <c r="E112" s="100">
        <v>0</v>
      </c>
      <c r="F112" s="100">
        <v>0</v>
      </c>
      <c r="G112" s="100">
        <v>0</v>
      </c>
      <c r="H112" s="100">
        <v>0</v>
      </c>
      <c r="I112" s="100">
        <v>0</v>
      </c>
      <c r="J112" s="100">
        <v>0</v>
      </c>
      <c r="K112" s="100">
        <v>0</v>
      </c>
      <c r="L112" s="100">
        <v>0</v>
      </c>
      <c r="M112" s="100">
        <v>0</v>
      </c>
      <c r="N112" s="100">
        <v>0</v>
      </c>
      <c r="O112" s="100">
        <v>0</v>
      </c>
      <c r="P112" s="100">
        <v>0</v>
      </c>
      <c r="Q112" s="100">
        <v>0</v>
      </c>
      <c r="R112" s="100">
        <v>0</v>
      </c>
      <c r="S112" s="100">
        <v>0</v>
      </c>
      <c r="T112" s="100">
        <v>0</v>
      </c>
      <c r="U112" s="100">
        <v>0</v>
      </c>
      <c r="V112" s="100">
        <v>0</v>
      </c>
      <c r="W112" s="100">
        <v>0</v>
      </c>
      <c r="X112" s="100">
        <v>0</v>
      </c>
      <c r="Y112" s="100">
        <v>0</v>
      </c>
      <c r="Z112" s="100">
        <v>0</v>
      </c>
      <c r="AA112" s="100">
        <v>0</v>
      </c>
      <c r="AB112" s="100">
        <v>0</v>
      </c>
      <c r="AC112" s="100">
        <v>0</v>
      </c>
      <c r="AD112" s="100">
        <v>0</v>
      </c>
      <c r="AE112" s="100">
        <v>0</v>
      </c>
      <c r="AF112" s="100">
        <v>0</v>
      </c>
      <c r="AG112" s="100">
        <v>0</v>
      </c>
      <c r="AH112" s="100">
        <v>0</v>
      </c>
      <c r="AI112" s="100">
        <v>0</v>
      </c>
      <c r="AJ112" s="100">
        <v>0</v>
      </c>
      <c r="AK112" s="100">
        <v>0</v>
      </c>
      <c r="AL112" s="100">
        <v>0</v>
      </c>
      <c r="AM112" s="100">
        <v>0</v>
      </c>
      <c r="AN112" s="100">
        <v>0</v>
      </c>
      <c r="AO112" s="100">
        <v>0</v>
      </c>
      <c r="AP112" s="100">
        <v>0</v>
      </c>
      <c r="AQ112" s="100">
        <v>0</v>
      </c>
      <c r="AR112" s="100">
        <v>0</v>
      </c>
      <c r="AS112" s="100">
        <v>0</v>
      </c>
      <c r="AT112" s="100">
        <v>0</v>
      </c>
      <c r="AU112" s="100">
        <v>0</v>
      </c>
      <c r="AV112" s="100">
        <v>0</v>
      </c>
      <c r="AW112" s="100">
        <v>0</v>
      </c>
      <c r="AX112" s="100">
        <v>0</v>
      </c>
    </row>
    <row r="113" spans="1:50">
      <c r="B113" s="105" t="s">
        <v>22</v>
      </c>
      <c r="C113" s="100">
        <v>0</v>
      </c>
      <c r="D113" s="100">
        <v>0</v>
      </c>
      <c r="E113" s="100">
        <v>0</v>
      </c>
      <c r="F113" s="100">
        <v>0</v>
      </c>
      <c r="G113" s="100">
        <v>0</v>
      </c>
      <c r="H113" s="100">
        <v>0</v>
      </c>
      <c r="I113" s="100">
        <v>0</v>
      </c>
      <c r="J113" s="100">
        <v>0</v>
      </c>
      <c r="K113" s="100">
        <v>0</v>
      </c>
      <c r="L113" s="100">
        <v>0</v>
      </c>
      <c r="M113" s="100">
        <v>0</v>
      </c>
      <c r="N113" s="100">
        <v>0</v>
      </c>
      <c r="O113" s="100">
        <v>0</v>
      </c>
      <c r="P113" s="100">
        <v>0</v>
      </c>
      <c r="Q113" s="100">
        <v>0</v>
      </c>
      <c r="R113" s="100">
        <v>0</v>
      </c>
      <c r="S113" s="100">
        <v>0</v>
      </c>
      <c r="T113" s="100">
        <v>0</v>
      </c>
      <c r="U113" s="100">
        <v>0</v>
      </c>
      <c r="V113" s="100">
        <v>0</v>
      </c>
      <c r="W113" s="100">
        <v>0</v>
      </c>
      <c r="X113" s="100">
        <v>0</v>
      </c>
      <c r="Y113" s="100">
        <v>0</v>
      </c>
      <c r="Z113" s="100">
        <v>0</v>
      </c>
      <c r="AA113" s="100">
        <v>0</v>
      </c>
      <c r="AB113" s="100">
        <v>0</v>
      </c>
      <c r="AC113" s="100">
        <v>0</v>
      </c>
      <c r="AD113" s="100">
        <v>0</v>
      </c>
      <c r="AE113" s="100">
        <v>0</v>
      </c>
      <c r="AF113" s="100">
        <v>0</v>
      </c>
      <c r="AG113" s="100">
        <v>0</v>
      </c>
      <c r="AH113" s="100">
        <v>0</v>
      </c>
      <c r="AI113" s="100">
        <v>0</v>
      </c>
      <c r="AJ113" s="100">
        <v>0</v>
      </c>
      <c r="AK113" s="100">
        <v>0</v>
      </c>
      <c r="AL113" s="100">
        <v>0</v>
      </c>
      <c r="AM113" s="100">
        <v>0</v>
      </c>
      <c r="AN113" s="100">
        <v>0</v>
      </c>
      <c r="AO113" s="100">
        <v>0</v>
      </c>
      <c r="AP113" s="100">
        <v>0</v>
      </c>
      <c r="AQ113" s="100">
        <v>0</v>
      </c>
      <c r="AR113" s="100">
        <v>0</v>
      </c>
      <c r="AS113" s="100">
        <v>0</v>
      </c>
      <c r="AT113" s="100">
        <v>0</v>
      </c>
      <c r="AU113" s="100">
        <v>0</v>
      </c>
      <c r="AV113" s="100">
        <v>0</v>
      </c>
      <c r="AW113" s="100">
        <v>0</v>
      </c>
      <c r="AX113" s="100">
        <v>0</v>
      </c>
    </row>
    <row r="114" spans="1:50">
      <c r="B114" s="105" t="s">
        <v>59</v>
      </c>
      <c r="C114" s="100">
        <v>0</v>
      </c>
      <c r="D114" s="100">
        <v>0</v>
      </c>
      <c r="E114" s="100">
        <v>0</v>
      </c>
      <c r="F114" s="100">
        <v>0</v>
      </c>
      <c r="G114" s="100">
        <v>0</v>
      </c>
      <c r="H114" s="100">
        <v>0</v>
      </c>
      <c r="I114" s="100">
        <v>0</v>
      </c>
      <c r="J114" s="100">
        <v>0</v>
      </c>
      <c r="K114" s="100">
        <v>0</v>
      </c>
      <c r="L114" s="100">
        <v>0</v>
      </c>
      <c r="M114" s="100">
        <v>0</v>
      </c>
      <c r="N114" s="100">
        <v>0</v>
      </c>
      <c r="O114" s="100">
        <v>0</v>
      </c>
      <c r="P114" s="100">
        <v>0</v>
      </c>
      <c r="Q114" s="100">
        <v>0</v>
      </c>
      <c r="R114" s="100">
        <v>0</v>
      </c>
      <c r="S114" s="100">
        <v>0</v>
      </c>
      <c r="T114" s="100">
        <v>0</v>
      </c>
      <c r="U114" s="100">
        <v>0</v>
      </c>
      <c r="V114" s="100">
        <v>0</v>
      </c>
      <c r="W114" s="100">
        <v>0</v>
      </c>
      <c r="X114" s="100">
        <v>0</v>
      </c>
      <c r="Y114" s="100">
        <v>0</v>
      </c>
      <c r="Z114" s="100">
        <v>0</v>
      </c>
      <c r="AA114" s="100">
        <v>0</v>
      </c>
      <c r="AB114" s="100">
        <v>0</v>
      </c>
      <c r="AC114" s="100">
        <v>0</v>
      </c>
      <c r="AD114" s="100">
        <v>0</v>
      </c>
      <c r="AE114" s="100">
        <v>0</v>
      </c>
      <c r="AF114" s="100">
        <v>0</v>
      </c>
      <c r="AG114" s="100">
        <v>0</v>
      </c>
      <c r="AH114" s="100">
        <v>0</v>
      </c>
      <c r="AI114" s="100">
        <v>0</v>
      </c>
      <c r="AJ114" s="100">
        <v>0</v>
      </c>
      <c r="AK114" s="100">
        <v>0</v>
      </c>
      <c r="AL114" s="100">
        <v>0</v>
      </c>
      <c r="AM114" s="100">
        <v>0</v>
      </c>
      <c r="AN114" s="100">
        <v>0</v>
      </c>
      <c r="AO114" s="100">
        <v>0</v>
      </c>
      <c r="AP114" s="100">
        <v>0</v>
      </c>
      <c r="AQ114" s="100">
        <v>0</v>
      </c>
      <c r="AR114" s="100">
        <v>0</v>
      </c>
      <c r="AS114" s="100">
        <v>0</v>
      </c>
      <c r="AT114" s="100">
        <v>0</v>
      </c>
      <c r="AU114" s="100">
        <v>0</v>
      </c>
      <c r="AV114" s="100">
        <v>0</v>
      </c>
      <c r="AW114" s="100">
        <v>0</v>
      </c>
      <c r="AX114" s="100">
        <v>0</v>
      </c>
    </row>
    <row r="115" spans="1:50">
      <c r="B115" s="100" t="s">
        <v>278</v>
      </c>
      <c r="C115" s="105">
        <f>SUM(C$110:C$114)</f>
        <v>0</v>
      </c>
      <c r="D115" s="105">
        <f t="shared" ref="D115:AX115" si="7">SUM(D$110:D$114)</f>
        <v>0</v>
      </c>
      <c r="E115" s="105">
        <f t="shared" si="7"/>
        <v>0</v>
      </c>
      <c r="F115" s="105">
        <f t="shared" si="7"/>
        <v>0</v>
      </c>
      <c r="G115" s="105">
        <f t="shared" si="7"/>
        <v>0</v>
      </c>
      <c r="H115" s="105">
        <f t="shared" si="7"/>
        <v>0</v>
      </c>
      <c r="I115" s="105">
        <f t="shared" si="7"/>
        <v>0</v>
      </c>
      <c r="J115" s="105">
        <f t="shared" si="7"/>
        <v>0</v>
      </c>
      <c r="K115" s="105">
        <f t="shared" si="7"/>
        <v>0</v>
      </c>
      <c r="L115" s="105">
        <f t="shared" si="7"/>
        <v>0</v>
      </c>
      <c r="M115" s="105">
        <f t="shared" si="7"/>
        <v>0</v>
      </c>
      <c r="N115" s="105">
        <f t="shared" si="7"/>
        <v>0</v>
      </c>
      <c r="O115" s="105">
        <f t="shared" si="7"/>
        <v>0</v>
      </c>
      <c r="P115" s="105">
        <f t="shared" si="7"/>
        <v>0</v>
      </c>
      <c r="Q115" s="105">
        <f t="shared" si="7"/>
        <v>0</v>
      </c>
      <c r="R115" s="105">
        <f t="shared" si="7"/>
        <v>0</v>
      </c>
      <c r="S115" s="105">
        <f t="shared" si="7"/>
        <v>0</v>
      </c>
      <c r="T115" s="105">
        <f t="shared" si="7"/>
        <v>0</v>
      </c>
      <c r="U115" s="105">
        <f t="shared" si="7"/>
        <v>0</v>
      </c>
      <c r="V115" s="105">
        <f t="shared" si="7"/>
        <v>0</v>
      </c>
      <c r="W115" s="105">
        <f t="shared" si="7"/>
        <v>0</v>
      </c>
      <c r="X115" s="105">
        <f t="shared" si="7"/>
        <v>0</v>
      </c>
      <c r="Y115" s="105">
        <f t="shared" si="7"/>
        <v>0</v>
      </c>
      <c r="Z115" s="105">
        <f t="shared" si="7"/>
        <v>0</v>
      </c>
      <c r="AA115" s="105">
        <f t="shared" si="7"/>
        <v>0</v>
      </c>
      <c r="AB115" s="105">
        <f t="shared" si="7"/>
        <v>0</v>
      </c>
      <c r="AC115" s="105">
        <f t="shared" si="7"/>
        <v>0</v>
      </c>
      <c r="AD115" s="105">
        <f t="shared" si="7"/>
        <v>0</v>
      </c>
      <c r="AE115" s="105">
        <f t="shared" si="7"/>
        <v>0</v>
      </c>
      <c r="AF115" s="105">
        <f t="shared" si="7"/>
        <v>0</v>
      </c>
      <c r="AG115" s="105">
        <f t="shared" si="7"/>
        <v>0</v>
      </c>
      <c r="AH115" s="105">
        <f t="shared" si="7"/>
        <v>0</v>
      </c>
      <c r="AI115" s="105">
        <f t="shared" si="7"/>
        <v>0</v>
      </c>
      <c r="AJ115" s="105">
        <f t="shared" si="7"/>
        <v>0</v>
      </c>
      <c r="AK115" s="105">
        <f t="shared" si="7"/>
        <v>0</v>
      </c>
      <c r="AL115" s="105">
        <f t="shared" si="7"/>
        <v>0</v>
      </c>
      <c r="AM115" s="105">
        <f t="shared" si="7"/>
        <v>0</v>
      </c>
      <c r="AN115" s="105">
        <f t="shared" si="7"/>
        <v>0</v>
      </c>
      <c r="AO115" s="105">
        <f t="shared" si="7"/>
        <v>0</v>
      </c>
      <c r="AP115" s="105">
        <f t="shared" si="7"/>
        <v>0</v>
      </c>
      <c r="AQ115" s="105">
        <f t="shared" si="7"/>
        <v>0</v>
      </c>
      <c r="AR115" s="105">
        <f t="shared" si="7"/>
        <v>0</v>
      </c>
      <c r="AS115" s="105">
        <f t="shared" si="7"/>
        <v>0</v>
      </c>
      <c r="AT115" s="105">
        <f t="shared" si="7"/>
        <v>0</v>
      </c>
      <c r="AU115" s="105">
        <f t="shared" si="7"/>
        <v>0</v>
      </c>
      <c r="AV115" s="105">
        <f t="shared" si="7"/>
        <v>0</v>
      </c>
      <c r="AW115" s="105">
        <f t="shared" si="7"/>
        <v>0</v>
      </c>
      <c r="AX115" s="105">
        <f t="shared" si="7"/>
        <v>0</v>
      </c>
    </row>
    <row r="116" spans="1:50">
      <c r="A116" s="105" t="s">
        <v>107</v>
      </c>
      <c r="B116" s="105" t="s">
        <v>5</v>
      </c>
      <c r="C116" s="100">
        <v>0</v>
      </c>
      <c r="D116" s="100">
        <v>0</v>
      </c>
      <c r="E116" s="100">
        <v>0</v>
      </c>
      <c r="F116" s="100">
        <v>0</v>
      </c>
      <c r="G116" s="100">
        <v>0</v>
      </c>
      <c r="H116" s="100">
        <v>0</v>
      </c>
      <c r="I116" s="100">
        <v>0</v>
      </c>
      <c r="J116" s="100">
        <v>0</v>
      </c>
      <c r="K116" s="100">
        <v>0</v>
      </c>
      <c r="L116" s="100">
        <v>0</v>
      </c>
      <c r="M116" s="100">
        <v>0</v>
      </c>
      <c r="N116" s="100">
        <v>0</v>
      </c>
      <c r="O116" s="100">
        <v>0</v>
      </c>
      <c r="P116" s="100">
        <v>0</v>
      </c>
      <c r="Q116" s="100">
        <v>0</v>
      </c>
      <c r="R116" s="100">
        <v>0</v>
      </c>
      <c r="S116" s="100">
        <v>0</v>
      </c>
      <c r="T116" s="100">
        <v>0</v>
      </c>
      <c r="U116" s="100">
        <v>0</v>
      </c>
      <c r="V116" s="100">
        <v>0</v>
      </c>
      <c r="W116" s="100">
        <v>0</v>
      </c>
      <c r="X116" s="100">
        <v>0</v>
      </c>
      <c r="Y116" s="100">
        <v>0</v>
      </c>
      <c r="Z116" s="100">
        <v>0</v>
      </c>
      <c r="AA116" s="100">
        <v>0</v>
      </c>
      <c r="AB116" s="100">
        <v>0</v>
      </c>
      <c r="AC116" s="100">
        <v>0</v>
      </c>
      <c r="AD116" s="100">
        <v>0</v>
      </c>
      <c r="AE116" s="100">
        <v>0</v>
      </c>
      <c r="AF116" s="100">
        <v>0</v>
      </c>
      <c r="AG116" s="100">
        <v>0</v>
      </c>
      <c r="AH116" s="100">
        <v>0</v>
      </c>
      <c r="AI116" s="100">
        <v>0</v>
      </c>
      <c r="AJ116" s="100">
        <v>0</v>
      </c>
      <c r="AK116" s="100">
        <v>0</v>
      </c>
      <c r="AL116" s="100">
        <v>0</v>
      </c>
      <c r="AM116" s="100">
        <v>0</v>
      </c>
      <c r="AN116" s="100">
        <v>0</v>
      </c>
      <c r="AO116" s="100">
        <v>0</v>
      </c>
      <c r="AP116" s="100">
        <v>0</v>
      </c>
      <c r="AQ116" s="100">
        <v>0</v>
      </c>
      <c r="AR116" s="100">
        <v>0</v>
      </c>
      <c r="AS116" s="100">
        <v>0</v>
      </c>
      <c r="AT116" s="100">
        <v>0</v>
      </c>
      <c r="AU116" s="100">
        <v>0</v>
      </c>
      <c r="AV116" s="100">
        <v>0</v>
      </c>
      <c r="AW116" s="100">
        <v>0</v>
      </c>
      <c r="AX116" s="100">
        <v>0</v>
      </c>
    </row>
    <row r="117" spans="1:50">
      <c r="B117" s="105" t="s">
        <v>10</v>
      </c>
      <c r="C117" s="100">
        <v>12185.122846493821</v>
      </c>
      <c r="D117" s="100">
        <v>12211.829665375597</v>
      </c>
      <c r="E117" s="100">
        <v>12238.537905125362</v>
      </c>
      <c r="F117" s="100">
        <v>12265.243282318972</v>
      </c>
      <c r="G117" s="100">
        <v>12291.941512097883</v>
      </c>
      <c r="H117" s="100">
        <v>12318.628308920725</v>
      </c>
      <c r="I117" s="100">
        <v>12345.299387315446</v>
      </c>
      <c r="J117" s="100">
        <v>12371.95046263189</v>
      </c>
      <c r="K117" s="100">
        <v>12398.577251794617</v>
      </c>
      <c r="L117" s="100">
        <v>12425.175474055915</v>
      </c>
      <c r="M117" s="100">
        <v>12426.014104091928</v>
      </c>
      <c r="N117" s="100">
        <v>12426.014104091928</v>
      </c>
      <c r="O117" s="100">
        <v>12426.014104091928</v>
      </c>
      <c r="P117" s="100">
        <v>12426.014104091928</v>
      </c>
      <c r="Q117" s="100">
        <v>12426.014104091928</v>
      </c>
      <c r="R117" s="100">
        <v>12426.014104091928</v>
      </c>
      <c r="S117" s="100">
        <v>12426.014104091928</v>
      </c>
      <c r="T117" s="100">
        <v>12426.014104091928</v>
      </c>
      <c r="U117" s="100">
        <v>12426.014104091928</v>
      </c>
      <c r="V117" s="100">
        <v>12426.014104091928</v>
      </c>
      <c r="W117" s="100">
        <v>12426.014104091928</v>
      </c>
      <c r="X117" s="100">
        <v>5096.2296779322314</v>
      </c>
      <c r="Y117" s="100">
        <v>5106.5655709541079</v>
      </c>
      <c r="Z117" s="100">
        <v>12426.014104091928</v>
      </c>
      <c r="AA117" s="100">
        <v>12426.014104091928</v>
      </c>
      <c r="AB117" s="100">
        <v>12426.014104091928</v>
      </c>
      <c r="AC117" s="100">
        <v>12426.014104091928</v>
      </c>
      <c r="AD117" s="100">
        <v>12426.014104091928</v>
      </c>
      <c r="AE117" s="100">
        <v>12426.014104091928</v>
      </c>
      <c r="AF117" s="100">
        <v>12426.014104091928</v>
      </c>
      <c r="AG117" s="100">
        <v>1296.9622641445276</v>
      </c>
      <c r="AH117" s="100">
        <v>12426.014104091928</v>
      </c>
      <c r="AI117" s="100">
        <v>12426.014104091928</v>
      </c>
      <c r="AJ117" s="100">
        <v>12426.014104091928</v>
      </c>
      <c r="AK117" s="100">
        <v>12426.014104091928</v>
      </c>
      <c r="AL117" s="100">
        <v>12426.014104091928</v>
      </c>
      <c r="AM117" s="100">
        <v>12426.014104091928</v>
      </c>
      <c r="AN117" s="100">
        <v>12426.014104091928</v>
      </c>
      <c r="AO117" s="100">
        <v>12426.014104091928</v>
      </c>
      <c r="AP117" s="100">
        <v>12426.014104091928</v>
      </c>
      <c r="AQ117" s="100">
        <v>9248.7827228851165</v>
      </c>
      <c r="AR117" s="100">
        <v>12426.014104091928</v>
      </c>
      <c r="AS117" s="100">
        <v>1325.933700243279</v>
      </c>
      <c r="AT117" s="100">
        <v>1328.2482899365532</v>
      </c>
      <c r="AU117" s="100">
        <v>1330.545765516636</v>
      </c>
      <c r="AV117" s="100">
        <v>12426.014104091928</v>
      </c>
      <c r="AW117" s="100">
        <v>12426.014104091928</v>
      </c>
      <c r="AX117" s="100">
        <v>12426.014104091928</v>
      </c>
    </row>
    <row r="118" spans="1:50">
      <c r="B118" s="105" t="s">
        <v>12</v>
      </c>
      <c r="C118" s="100">
        <v>0</v>
      </c>
      <c r="D118" s="100">
        <v>0</v>
      </c>
      <c r="E118" s="100">
        <v>0</v>
      </c>
      <c r="F118" s="100">
        <v>0</v>
      </c>
      <c r="G118" s="100">
        <v>0</v>
      </c>
      <c r="H118" s="100">
        <v>0</v>
      </c>
      <c r="I118" s="100">
        <v>0</v>
      </c>
      <c r="J118" s="100">
        <v>0</v>
      </c>
      <c r="K118" s="100">
        <v>0</v>
      </c>
      <c r="L118" s="100">
        <v>0</v>
      </c>
      <c r="M118" s="100">
        <v>0</v>
      </c>
      <c r="N118" s="100">
        <v>0</v>
      </c>
      <c r="O118" s="100">
        <v>0</v>
      </c>
      <c r="P118" s="100">
        <v>0</v>
      </c>
      <c r="Q118" s="100">
        <v>0</v>
      </c>
      <c r="R118" s="100">
        <v>0</v>
      </c>
      <c r="S118" s="100">
        <v>0</v>
      </c>
      <c r="T118" s="100">
        <v>0</v>
      </c>
      <c r="U118" s="100">
        <v>0</v>
      </c>
      <c r="V118" s="100">
        <v>0</v>
      </c>
      <c r="W118" s="100">
        <v>0</v>
      </c>
      <c r="X118" s="100">
        <v>0</v>
      </c>
      <c r="Y118" s="100">
        <v>0</v>
      </c>
      <c r="Z118" s="100">
        <v>0</v>
      </c>
      <c r="AA118" s="100">
        <v>0</v>
      </c>
      <c r="AB118" s="100">
        <v>0</v>
      </c>
      <c r="AC118" s="100">
        <v>0</v>
      </c>
      <c r="AD118" s="100">
        <v>0</v>
      </c>
      <c r="AE118" s="100">
        <v>0</v>
      </c>
      <c r="AF118" s="100">
        <v>0</v>
      </c>
      <c r="AG118" s="100">
        <v>0</v>
      </c>
      <c r="AH118" s="100">
        <v>0</v>
      </c>
      <c r="AI118" s="100">
        <v>0</v>
      </c>
      <c r="AJ118" s="100">
        <v>0</v>
      </c>
      <c r="AK118" s="100">
        <v>0</v>
      </c>
      <c r="AL118" s="100">
        <v>0</v>
      </c>
      <c r="AM118" s="100">
        <v>0</v>
      </c>
      <c r="AN118" s="100">
        <v>0</v>
      </c>
      <c r="AO118" s="100">
        <v>0</v>
      </c>
      <c r="AP118" s="100">
        <v>0</v>
      </c>
      <c r="AQ118" s="100">
        <v>0</v>
      </c>
      <c r="AR118" s="100">
        <v>0</v>
      </c>
      <c r="AS118" s="100">
        <v>0</v>
      </c>
      <c r="AT118" s="100">
        <v>0</v>
      </c>
      <c r="AU118" s="100">
        <v>0</v>
      </c>
      <c r="AV118" s="100">
        <v>0</v>
      </c>
      <c r="AW118" s="100">
        <v>0</v>
      </c>
      <c r="AX118" s="100">
        <v>0</v>
      </c>
    </row>
    <row r="119" spans="1:50">
      <c r="B119" s="105" t="s">
        <v>22</v>
      </c>
      <c r="C119" s="100">
        <v>0</v>
      </c>
      <c r="D119" s="100">
        <v>0</v>
      </c>
      <c r="E119" s="100">
        <v>0</v>
      </c>
      <c r="F119" s="100">
        <v>0</v>
      </c>
      <c r="G119" s="100">
        <v>0</v>
      </c>
      <c r="H119" s="100">
        <v>0</v>
      </c>
      <c r="I119" s="100">
        <v>0</v>
      </c>
      <c r="J119" s="100">
        <v>0</v>
      </c>
      <c r="K119" s="100">
        <v>0</v>
      </c>
      <c r="L119" s="100">
        <v>0</v>
      </c>
      <c r="M119" s="100">
        <v>0</v>
      </c>
      <c r="N119" s="100">
        <v>0</v>
      </c>
      <c r="O119" s="100">
        <v>0</v>
      </c>
      <c r="P119" s="100">
        <v>0</v>
      </c>
      <c r="Q119" s="100">
        <v>0</v>
      </c>
      <c r="R119" s="100">
        <v>0</v>
      </c>
      <c r="S119" s="100">
        <v>0</v>
      </c>
      <c r="T119" s="100">
        <v>0</v>
      </c>
      <c r="U119" s="100">
        <v>0</v>
      </c>
      <c r="V119" s="100">
        <v>0</v>
      </c>
      <c r="W119" s="100">
        <v>0</v>
      </c>
      <c r="X119" s="100">
        <v>0</v>
      </c>
      <c r="Y119" s="100">
        <v>0</v>
      </c>
      <c r="Z119" s="100">
        <v>0</v>
      </c>
      <c r="AA119" s="100">
        <v>0</v>
      </c>
      <c r="AB119" s="100">
        <v>0</v>
      </c>
      <c r="AC119" s="100">
        <v>0</v>
      </c>
      <c r="AD119" s="100">
        <v>0</v>
      </c>
      <c r="AE119" s="100">
        <v>0</v>
      </c>
      <c r="AF119" s="100">
        <v>0</v>
      </c>
      <c r="AG119" s="100">
        <v>0</v>
      </c>
      <c r="AH119" s="100">
        <v>0</v>
      </c>
      <c r="AI119" s="100">
        <v>0</v>
      </c>
      <c r="AJ119" s="100">
        <v>0</v>
      </c>
      <c r="AK119" s="100">
        <v>0</v>
      </c>
      <c r="AL119" s="100">
        <v>0</v>
      </c>
      <c r="AM119" s="100">
        <v>0</v>
      </c>
      <c r="AN119" s="100">
        <v>0</v>
      </c>
      <c r="AO119" s="100">
        <v>0</v>
      </c>
      <c r="AP119" s="100">
        <v>0</v>
      </c>
      <c r="AQ119" s="100">
        <v>0</v>
      </c>
      <c r="AR119" s="100">
        <v>0</v>
      </c>
      <c r="AS119" s="100">
        <v>0</v>
      </c>
      <c r="AT119" s="100">
        <v>0</v>
      </c>
      <c r="AU119" s="100">
        <v>0</v>
      </c>
      <c r="AV119" s="100">
        <v>0</v>
      </c>
      <c r="AW119" s="100">
        <v>0</v>
      </c>
      <c r="AX119" s="100">
        <v>0</v>
      </c>
    </row>
    <row r="120" spans="1:50">
      <c r="B120" s="105" t="s">
        <v>59</v>
      </c>
      <c r="C120" s="100">
        <v>1238944.6453504853</v>
      </c>
      <c r="D120" s="100">
        <v>1241660.109992472</v>
      </c>
      <c r="E120" s="100">
        <v>1244375.7191038097</v>
      </c>
      <c r="F120" s="100">
        <v>1247091.0371595165</v>
      </c>
      <c r="G120" s="100">
        <v>1249805.6284887649</v>
      </c>
      <c r="H120" s="100">
        <v>1252519.0573513003</v>
      </c>
      <c r="I120" s="100">
        <v>1255230.8880139161</v>
      </c>
      <c r="J120" s="100">
        <v>1257940.6848269736</v>
      </c>
      <c r="K120" s="100">
        <v>1260648.0123009454</v>
      </c>
      <c r="L120" s="100">
        <v>1263352.4351829814</v>
      </c>
      <c r="M120" s="100">
        <v>1263437.7044252891</v>
      </c>
      <c r="N120" s="100">
        <v>1263437.7044252891</v>
      </c>
      <c r="O120" s="100">
        <v>1263437.7044252891</v>
      </c>
      <c r="P120" s="100">
        <v>1263437.7044252891</v>
      </c>
      <c r="Q120" s="100">
        <v>1263437.7044252891</v>
      </c>
      <c r="R120" s="100">
        <v>1263437.7044252891</v>
      </c>
      <c r="S120" s="100">
        <v>1263437.7044252891</v>
      </c>
      <c r="T120" s="100">
        <v>1263437.7044252891</v>
      </c>
      <c r="U120" s="100">
        <v>1263437.7044252891</v>
      </c>
      <c r="V120" s="100">
        <v>1263437.7044252891</v>
      </c>
      <c r="W120" s="100">
        <v>1263437.7044252891</v>
      </c>
      <c r="X120" s="100">
        <v>518168.47072388406</v>
      </c>
      <c r="Y120" s="100">
        <v>519219.39154558553</v>
      </c>
      <c r="Z120" s="100">
        <v>1263437.7044252891</v>
      </c>
      <c r="AA120" s="100">
        <v>1263437.7044252891</v>
      </c>
      <c r="AB120" s="100">
        <v>1263437.7044252891</v>
      </c>
      <c r="AC120" s="100">
        <v>1263437.7044252891</v>
      </c>
      <c r="AD120" s="100">
        <v>1263437.7044252891</v>
      </c>
      <c r="AE120" s="100">
        <v>1263437.7044252891</v>
      </c>
      <c r="AF120" s="100">
        <v>1263437.7044252891</v>
      </c>
      <c r="AG120" s="100">
        <v>131871.00964237444</v>
      </c>
      <c r="AH120" s="100">
        <v>1263437.7044252891</v>
      </c>
      <c r="AI120" s="100">
        <v>1263437.7044252891</v>
      </c>
      <c r="AJ120" s="100">
        <v>1263437.7044252891</v>
      </c>
      <c r="AK120" s="100">
        <v>1263437.7044252891</v>
      </c>
      <c r="AL120" s="100">
        <v>1263437.7044252891</v>
      </c>
      <c r="AM120" s="100">
        <v>1263437.7044252891</v>
      </c>
      <c r="AN120" s="100">
        <v>1263437.7044252891</v>
      </c>
      <c r="AO120" s="100">
        <v>1263437.7044252891</v>
      </c>
      <c r="AP120" s="100">
        <v>1263437.7044252891</v>
      </c>
      <c r="AQ120" s="100">
        <v>940386.89432054106</v>
      </c>
      <c r="AR120" s="100">
        <v>1263437.7044252891</v>
      </c>
      <c r="AS120" s="100">
        <v>134816.73338064516</v>
      </c>
      <c r="AT120" s="100">
        <v>135052.07351982893</v>
      </c>
      <c r="AU120" s="100">
        <v>135285.67355026171</v>
      </c>
      <c r="AV120" s="100">
        <v>1263437.7044252891</v>
      </c>
      <c r="AW120" s="100">
        <v>1263437.7044252891</v>
      </c>
      <c r="AX120" s="100">
        <v>1263437.7044252891</v>
      </c>
    </row>
    <row r="121" spans="1:50">
      <c r="B121" s="100" t="s">
        <v>278</v>
      </c>
      <c r="C121" s="105">
        <f>SUM(C$116:C$120)</f>
        <v>1251129.7681969791</v>
      </c>
      <c r="D121" s="105">
        <f t="shared" ref="D121:AX121" si="8">SUM(D$116:D$120)</f>
        <v>1253871.9396578476</v>
      </c>
      <c r="E121" s="105">
        <f t="shared" si="8"/>
        <v>1256614.2570089351</v>
      </c>
      <c r="F121" s="105">
        <f t="shared" si="8"/>
        <v>1259356.2804418355</v>
      </c>
      <c r="G121" s="105">
        <f t="shared" si="8"/>
        <v>1262097.5700008627</v>
      </c>
      <c r="H121" s="105">
        <f t="shared" si="8"/>
        <v>1264837.6856602209</v>
      </c>
      <c r="I121" s="105">
        <f t="shared" si="8"/>
        <v>1267576.1874012316</v>
      </c>
      <c r="J121" s="105">
        <f t="shared" si="8"/>
        <v>1270312.6352896055</v>
      </c>
      <c r="K121" s="105">
        <f t="shared" si="8"/>
        <v>1273046.5895527399</v>
      </c>
      <c r="L121" s="105">
        <f t="shared" si="8"/>
        <v>1275777.6106570372</v>
      </c>
      <c r="M121" s="105">
        <f t="shared" si="8"/>
        <v>1275863.7185293811</v>
      </c>
      <c r="N121" s="105">
        <f t="shared" si="8"/>
        <v>1275863.7185293811</v>
      </c>
      <c r="O121" s="105">
        <f t="shared" si="8"/>
        <v>1275863.7185293811</v>
      </c>
      <c r="P121" s="105">
        <f t="shared" si="8"/>
        <v>1275863.7185293811</v>
      </c>
      <c r="Q121" s="105">
        <f t="shared" si="8"/>
        <v>1275863.7185293811</v>
      </c>
      <c r="R121" s="105">
        <f t="shared" si="8"/>
        <v>1275863.7185293811</v>
      </c>
      <c r="S121" s="105">
        <f t="shared" si="8"/>
        <v>1275863.7185293811</v>
      </c>
      <c r="T121" s="105">
        <f t="shared" si="8"/>
        <v>1275863.7185293811</v>
      </c>
      <c r="U121" s="105">
        <f t="shared" si="8"/>
        <v>1275863.7185293811</v>
      </c>
      <c r="V121" s="105">
        <f t="shared" si="8"/>
        <v>1275863.7185293811</v>
      </c>
      <c r="W121" s="105">
        <f t="shared" si="8"/>
        <v>1275863.7185293811</v>
      </c>
      <c r="X121" s="105">
        <f t="shared" si="8"/>
        <v>523264.70040181628</v>
      </c>
      <c r="Y121" s="105">
        <f t="shared" si="8"/>
        <v>524325.95711653959</v>
      </c>
      <c r="Z121" s="105">
        <f t="shared" si="8"/>
        <v>1275863.7185293811</v>
      </c>
      <c r="AA121" s="105">
        <f t="shared" si="8"/>
        <v>1275863.7185293811</v>
      </c>
      <c r="AB121" s="105">
        <f t="shared" si="8"/>
        <v>1275863.7185293811</v>
      </c>
      <c r="AC121" s="105">
        <f t="shared" si="8"/>
        <v>1275863.7185293811</v>
      </c>
      <c r="AD121" s="105">
        <f t="shared" si="8"/>
        <v>1275863.7185293811</v>
      </c>
      <c r="AE121" s="105">
        <f t="shared" si="8"/>
        <v>1275863.7185293811</v>
      </c>
      <c r="AF121" s="105">
        <f t="shared" si="8"/>
        <v>1275863.7185293811</v>
      </c>
      <c r="AG121" s="105">
        <f t="shared" si="8"/>
        <v>133167.97190651897</v>
      </c>
      <c r="AH121" s="105">
        <f t="shared" si="8"/>
        <v>1275863.7185293811</v>
      </c>
      <c r="AI121" s="105">
        <f t="shared" si="8"/>
        <v>1275863.7185293811</v>
      </c>
      <c r="AJ121" s="105">
        <f t="shared" si="8"/>
        <v>1275863.7185293811</v>
      </c>
      <c r="AK121" s="105">
        <f t="shared" si="8"/>
        <v>1275863.7185293811</v>
      </c>
      <c r="AL121" s="105">
        <f t="shared" si="8"/>
        <v>1275863.7185293811</v>
      </c>
      <c r="AM121" s="105">
        <f t="shared" si="8"/>
        <v>1275863.7185293811</v>
      </c>
      <c r="AN121" s="105">
        <f t="shared" si="8"/>
        <v>1275863.7185293811</v>
      </c>
      <c r="AO121" s="105">
        <f t="shared" si="8"/>
        <v>1275863.7185293811</v>
      </c>
      <c r="AP121" s="105">
        <f t="shared" si="8"/>
        <v>1275863.7185293811</v>
      </c>
      <c r="AQ121" s="105">
        <f t="shared" si="8"/>
        <v>949635.6770434262</v>
      </c>
      <c r="AR121" s="105">
        <f t="shared" si="8"/>
        <v>1275863.7185293811</v>
      </c>
      <c r="AS121" s="105">
        <f t="shared" si="8"/>
        <v>136142.66708088844</v>
      </c>
      <c r="AT121" s="105">
        <f t="shared" si="8"/>
        <v>136380.32180976548</v>
      </c>
      <c r="AU121" s="105">
        <f t="shared" si="8"/>
        <v>136616.21931577835</v>
      </c>
      <c r="AV121" s="105">
        <f t="shared" si="8"/>
        <v>1275863.7185293811</v>
      </c>
      <c r="AW121" s="105">
        <f t="shared" si="8"/>
        <v>1275863.7185293811</v>
      </c>
      <c r="AX121" s="105">
        <f t="shared" si="8"/>
        <v>1275863.7185293811</v>
      </c>
    </row>
    <row r="122" spans="1:50">
      <c r="A122" s="105" t="s">
        <v>108</v>
      </c>
      <c r="B122" s="105" t="s">
        <v>5</v>
      </c>
      <c r="C122" s="100">
        <v>21792.83281564428</v>
      </c>
      <c r="D122" s="100">
        <v>21792.83281564428</v>
      </c>
      <c r="E122" s="100">
        <v>21792.83281564428</v>
      </c>
      <c r="F122" s="100">
        <v>21792.83281564428</v>
      </c>
      <c r="G122" s="100">
        <v>21792.83281564428</v>
      </c>
      <c r="H122" s="100">
        <v>21792.83281564428</v>
      </c>
      <c r="I122" s="100">
        <v>21792.83281564428</v>
      </c>
      <c r="J122" s="100">
        <v>21792.83281564428</v>
      </c>
      <c r="K122" s="100">
        <v>21792.83281564428</v>
      </c>
      <c r="L122" s="100">
        <v>21792.83281564428</v>
      </c>
      <c r="M122" s="100">
        <v>21792.83281564428</v>
      </c>
      <c r="N122" s="100">
        <v>21792.83281564428</v>
      </c>
      <c r="O122" s="100">
        <v>21792.83281564428</v>
      </c>
      <c r="P122" s="100">
        <v>21792.83281564428</v>
      </c>
      <c r="Q122" s="100">
        <v>21792.83281564428</v>
      </c>
      <c r="R122" s="100">
        <v>21792.83281564428</v>
      </c>
      <c r="S122" s="100">
        <v>21792.83281564428</v>
      </c>
      <c r="T122" s="100">
        <v>21792.83281564428</v>
      </c>
      <c r="U122" s="100">
        <v>21792.83281564428</v>
      </c>
      <c r="V122" s="100">
        <v>21792.83281564428</v>
      </c>
      <c r="W122" s="100">
        <v>21792.83281564428</v>
      </c>
      <c r="X122" s="100">
        <v>21792.83281564428</v>
      </c>
      <c r="Y122" s="100">
        <v>21792.83281564428</v>
      </c>
      <c r="Z122" s="100">
        <v>21792.83281564428</v>
      </c>
      <c r="AA122" s="100">
        <v>21792.83281564428</v>
      </c>
      <c r="AB122" s="100">
        <v>21792.83281564428</v>
      </c>
      <c r="AC122" s="100">
        <v>21792.83281564428</v>
      </c>
      <c r="AD122" s="100">
        <v>21792.83281564428</v>
      </c>
      <c r="AE122" s="100">
        <v>21792.83281564428</v>
      </c>
      <c r="AF122" s="100">
        <v>21792.83281564428</v>
      </c>
      <c r="AG122" s="100">
        <v>21792.83281564428</v>
      </c>
      <c r="AH122" s="100">
        <v>21792.83281564428</v>
      </c>
      <c r="AI122" s="100">
        <v>21792.83281564428</v>
      </c>
      <c r="AJ122" s="100">
        <v>21792.83281564428</v>
      </c>
      <c r="AK122" s="100">
        <v>21792.83281564428</v>
      </c>
      <c r="AL122" s="100">
        <v>21792.83281564428</v>
      </c>
      <c r="AM122" s="100">
        <v>21792.83281564428</v>
      </c>
      <c r="AN122" s="100">
        <v>21792.83281564428</v>
      </c>
      <c r="AO122" s="100">
        <v>21792.83281564428</v>
      </c>
      <c r="AP122" s="100">
        <v>21792.83281564428</v>
      </c>
      <c r="AQ122" s="100">
        <v>21792.83281564428</v>
      </c>
      <c r="AR122" s="100">
        <v>21792.83281564428</v>
      </c>
      <c r="AS122" s="100">
        <v>21792.83281564428</v>
      </c>
      <c r="AT122" s="100">
        <v>21792.83281564428</v>
      </c>
      <c r="AU122" s="100">
        <v>21792.83281564428</v>
      </c>
      <c r="AV122" s="100">
        <v>21792.83281564428</v>
      </c>
      <c r="AW122" s="100">
        <v>21792.83281564428</v>
      </c>
      <c r="AX122" s="100">
        <v>21792.83281564428</v>
      </c>
    </row>
    <row r="123" spans="1:50">
      <c r="B123" s="105" t="s">
        <v>10</v>
      </c>
      <c r="C123" s="100">
        <v>0</v>
      </c>
      <c r="D123" s="100">
        <v>0</v>
      </c>
      <c r="E123" s="100">
        <v>0</v>
      </c>
      <c r="F123" s="100">
        <v>0</v>
      </c>
      <c r="G123" s="100">
        <v>0</v>
      </c>
      <c r="H123" s="100">
        <v>0</v>
      </c>
      <c r="I123" s="100">
        <v>0</v>
      </c>
      <c r="J123" s="100">
        <v>0</v>
      </c>
      <c r="K123" s="100">
        <v>0</v>
      </c>
      <c r="L123" s="100">
        <v>0</v>
      </c>
      <c r="M123" s="100">
        <v>0</v>
      </c>
      <c r="N123" s="100">
        <v>0</v>
      </c>
      <c r="O123" s="100">
        <v>0</v>
      </c>
      <c r="P123" s="100">
        <v>0</v>
      </c>
      <c r="Q123" s="100">
        <v>0</v>
      </c>
      <c r="R123" s="100">
        <v>0</v>
      </c>
      <c r="S123" s="100">
        <v>0</v>
      </c>
      <c r="T123" s="100">
        <v>0</v>
      </c>
      <c r="U123" s="100">
        <v>0</v>
      </c>
      <c r="V123" s="100">
        <v>0</v>
      </c>
      <c r="W123" s="100">
        <v>0</v>
      </c>
      <c r="X123" s="100">
        <v>0</v>
      </c>
      <c r="Y123" s="100">
        <v>0</v>
      </c>
      <c r="Z123" s="100">
        <v>0</v>
      </c>
      <c r="AA123" s="100">
        <v>0</v>
      </c>
      <c r="AB123" s="100">
        <v>0</v>
      </c>
      <c r="AC123" s="100">
        <v>0</v>
      </c>
      <c r="AD123" s="100">
        <v>0</v>
      </c>
      <c r="AE123" s="100">
        <v>0</v>
      </c>
      <c r="AF123" s="100">
        <v>0</v>
      </c>
      <c r="AG123" s="100">
        <v>0</v>
      </c>
      <c r="AH123" s="100">
        <v>0</v>
      </c>
      <c r="AI123" s="100">
        <v>0</v>
      </c>
      <c r="AJ123" s="100">
        <v>0</v>
      </c>
      <c r="AK123" s="100">
        <v>0</v>
      </c>
      <c r="AL123" s="100">
        <v>0</v>
      </c>
      <c r="AM123" s="100">
        <v>0</v>
      </c>
      <c r="AN123" s="100">
        <v>0</v>
      </c>
      <c r="AO123" s="100">
        <v>0</v>
      </c>
      <c r="AP123" s="100">
        <v>0</v>
      </c>
      <c r="AQ123" s="100">
        <v>0</v>
      </c>
      <c r="AR123" s="100">
        <v>0</v>
      </c>
      <c r="AS123" s="100">
        <v>0</v>
      </c>
      <c r="AT123" s="100">
        <v>0</v>
      </c>
      <c r="AU123" s="100">
        <v>0</v>
      </c>
      <c r="AV123" s="100">
        <v>0</v>
      </c>
      <c r="AW123" s="100">
        <v>0</v>
      </c>
      <c r="AX123" s="100">
        <v>0</v>
      </c>
    </row>
    <row r="124" spans="1:50">
      <c r="B124" s="105" t="s">
        <v>12</v>
      </c>
      <c r="C124" s="100">
        <v>149200.47769259161</v>
      </c>
      <c r="D124" s="100">
        <v>149200.47769259161</v>
      </c>
      <c r="E124" s="100">
        <v>149200.47769259161</v>
      </c>
      <c r="F124" s="100">
        <v>149200.47769259161</v>
      </c>
      <c r="G124" s="100">
        <v>149200.47769259161</v>
      </c>
      <c r="H124" s="100">
        <v>149200.47769259161</v>
      </c>
      <c r="I124" s="100">
        <v>149200.47769259161</v>
      </c>
      <c r="J124" s="100">
        <v>149200.47769259161</v>
      </c>
      <c r="K124" s="100">
        <v>149200.47769259161</v>
      </c>
      <c r="L124" s="100">
        <v>149200.47769259161</v>
      </c>
      <c r="M124" s="100">
        <v>149200.47769259161</v>
      </c>
      <c r="N124" s="100">
        <v>149200.47769259161</v>
      </c>
      <c r="O124" s="100">
        <v>149200.47769259161</v>
      </c>
      <c r="P124" s="100">
        <v>149200.47769259161</v>
      </c>
      <c r="Q124" s="100">
        <v>149200.47769259161</v>
      </c>
      <c r="R124" s="100">
        <v>149200.47769259161</v>
      </c>
      <c r="S124" s="100">
        <v>149200.47769259161</v>
      </c>
      <c r="T124" s="100">
        <v>149200.47769259161</v>
      </c>
      <c r="U124" s="100">
        <v>149200.47769259161</v>
      </c>
      <c r="V124" s="100">
        <v>149200.47769259161</v>
      </c>
      <c r="W124" s="100">
        <v>149200.47769259161</v>
      </c>
      <c r="X124" s="100">
        <v>149200.47769259161</v>
      </c>
      <c r="Y124" s="100">
        <v>149200.47769259161</v>
      </c>
      <c r="Z124" s="100">
        <v>149200.47769259161</v>
      </c>
      <c r="AA124" s="100">
        <v>149200.47769259161</v>
      </c>
      <c r="AB124" s="100">
        <v>149200.47769259161</v>
      </c>
      <c r="AC124" s="100">
        <v>149200.47769259161</v>
      </c>
      <c r="AD124" s="100">
        <v>149200.47769259161</v>
      </c>
      <c r="AE124" s="100">
        <v>149200.47769259161</v>
      </c>
      <c r="AF124" s="100">
        <v>149200.47769259161</v>
      </c>
      <c r="AG124" s="100">
        <v>149200.47769259161</v>
      </c>
      <c r="AH124" s="100">
        <v>149200.47769259161</v>
      </c>
      <c r="AI124" s="100">
        <v>149200.47769259161</v>
      </c>
      <c r="AJ124" s="100">
        <v>149200.47769259161</v>
      </c>
      <c r="AK124" s="100">
        <v>149200.47769259161</v>
      </c>
      <c r="AL124" s="100">
        <v>149200.47769259161</v>
      </c>
      <c r="AM124" s="100">
        <v>149200.47769259161</v>
      </c>
      <c r="AN124" s="100">
        <v>149200.47769259161</v>
      </c>
      <c r="AO124" s="100">
        <v>149200.47769259161</v>
      </c>
      <c r="AP124" s="100">
        <v>149200.47769259161</v>
      </c>
      <c r="AQ124" s="100">
        <v>149200.47769259161</v>
      </c>
      <c r="AR124" s="100">
        <v>149200.47769259161</v>
      </c>
      <c r="AS124" s="100">
        <v>149200.47769259161</v>
      </c>
      <c r="AT124" s="100">
        <v>149200.47769259161</v>
      </c>
      <c r="AU124" s="100">
        <v>149200.47769259161</v>
      </c>
      <c r="AV124" s="100">
        <v>149200.47769259161</v>
      </c>
      <c r="AW124" s="100">
        <v>149200.47769259161</v>
      </c>
      <c r="AX124" s="100">
        <v>149200.47769259161</v>
      </c>
    </row>
    <row r="125" spans="1:50">
      <c r="B125" s="105" t="s">
        <v>22</v>
      </c>
      <c r="C125" s="100">
        <v>238404.66625841058</v>
      </c>
      <c r="D125" s="100">
        <v>238404.66625841058</v>
      </c>
      <c r="E125" s="100">
        <v>238404.66625841058</v>
      </c>
      <c r="F125" s="100">
        <v>238404.66625841058</v>
      </c>
      <c r="G125" s="100">
        <v>238404.66625841058</v>
      </c>
      <c r="H125" s="100">
        <v>238404.66625841058</v>
      </c>
      <c r="I125" s="100">
        <v>238404.66625841058</v>
      </c>
      <c r="J125" s="100">
        <v>238404.66625841058</v>
      </c>
      <c r="K125" s="100">
        <v>238404.66625841058</v>
      </c>
      <c r="L125" s="100">
        <v>238404.66625841058</v>
      </c>
      <c r="M125" s="100">
        <v>238404.66625841058</v>
      </c>
      <c r="N125" s="100">
        <v>238404.66625841058</v>
      </c>
      <c r="O125" s="100">
        <v>238404.66625841058</v>
      </c>
      <c r="P125" s="100">
        <v>238404.66625841058</v>
      </c>
      <c r="Q125" s="100">
        <v>238404.66625841058</v>
      </c>
      <c r="R125" s="100">
        <v>238404.66625841058</v>
      </c>
      <c r="S125" s="100">
        <v>238404.66625841058</v>
      </c>
      <c r="T125" s="100">
        <v>238404.66625841058</v>
      </c>
      <c r="U125" s="100">
        <v>238404.66625841058</v>
      </c>
      <c r="V125" s="100">
        <v>238404.66625841058</v>
      </c>
      <c r="W125" s="100">
        <v>238404.66625841058</v>
      </c>
      <c r="X125" s="100">
        <v>238404.66625841058</v>
      </c>
      <c r="Y125" s="100">
        <v>238404.66625841058</v>
      </c>
      <c r="Z125" s="100">
        <v>238404.66625841058</v>
      </c>
      <c r="AA125" s="100">
        <v>238404.66625841058</v>
      </c>
      <c r="AB125" s="100">
        <v>238404.66625841058</v>
      </c>
      <c r="AC125" s="100">
        <v>238404.66625841058</v>
      </c>
      <c r="AD125" s="100">
        <v>238404.66625841058</v>
      </c>
      <c r="AE125" s="100">
        <v>238404.66625841058</v>
      </c>
      <c r="AF125" s="100">
        <v>238404.66625841058</v>
      </c>
      <c r="AG125" s="100">
        <v>238404.66625841058</v>
      </c>
      <c r="AH125" s="100">
        <v>238404.66625841058</v>
      </c>
      <c r="AI125" s="100">
        <v>238404.66625841058</v>
      </c>
      <c r="AJ125" s="100">
        <v>238404.66625841058</v>
      </c>
      <c r="AK125" s="100">
        <v>238404.66625841058</v>
      </c>
      <c r="AL125" s="100">
        <v>238404.66625841058</v>
      </c>
      <c r="AM125" s="100">
        <v>238404.66625841058</v>
      </c>
      <c r="AN125" s="100">
        <v>238404.66625841058</v>
      </c>
      <c r="AO125" s="100">
        <v>238404.66625841058</v>
      </c>
      <c r="AP125" s="100">
        <v>238404.66625841058</v>
      </c>
      <c r="AQ125" s="100">
        <v>238404.66625841058</v>
      </c>
      <c r="AR125" s="100">
        <v>238404.66625841058</v>
      </c>
      <c r="AS125" s="100">
        <v>238404.66625841058</v>
      </c>
      <c r="AT125" s="100">
        <v>238404.66625841058</v>
      </c>
      <c r="AU125" s="100">
        <v>238404.66625841058</v>
      </c>
      <c r="AV125" s="100">
        <v>238404.66625841058</v>
      </c>
      <c r="AW125" s="100">
        <v>238404.66625841058</v>
      </c>
      <c r="AX125" s="100">
        <v>238404.66625841058</v>
      </c>
    </row>
    <row r="126" spans="1:50">
      <c r="B126" s="105" t="s">
        <v>59</v>
      </c>
      <c r="C126" s="100">
        <v>504676.15475994162</v>
      </c>
      <c r="D126" s="100">
        <v>504676.15475994162</v>
      </c>
      <c r="E126" s="100">
        <v>504676.15475994162</v>
      </c>
      <c r="F126" s="100">
        <v>504676.15475994162</v>
      </c>
      <c r="G126" s="100">
        <v>504676.15475994162</v>
      </c>
      <c r="H126" s="100">
        <v>504676.15475994162</v>
      </c>
      <c r="I126" s="100">
        <v>504676.15475994162</v>
      </c>
      <c r="J126" s="100">
        <v>504676.15475994162</v>
      </c>
      <c r="K126" s="100">
        <v>504676.15475994162</v>
      </c>
      <c r="L126" s="100">
        <v>504676.15475994162</v>
      </c>
      <c r="M126" s="100">
        <v>504676.15475994162</v>
      </c>
      <c r="N126" s="100">
        <v>504676.15475994162</v>
      </c>
      <c r="O126" s="100">
        <v>504676.15475994162</v>
      </c>
      <c r="P126" s="100">
        <v>504676.15475994162</v>
      </c>
      <c r="Q126" s="100">
        <v>504676.15475994162</v>
      </c>
      <c r="R126" s="100">
        <v>504676.15475994162</v>
      </c>
      <c r="S126" s="100">
        <v>504676.15475994162</v>
      </c>
      <c r="T126" s="100">
        <v>504676.15475994162</v>
      </c>
      <c r="U126" s="100">
        <v>504676.15475994162</v>
      </c>
      <c r="V126" s="100">
        <v>504676.15475994162</v>
      </c>
      <c r="W126" s="100">
        <v>504676.15475994162</v>
      </c>
      <c r="X126" s="100">
        <v>504676.15475994162</v>
      </c>
      <c r="Y126" s="100">
        <v>504676.15475994162</v>
      </c>
      <c r="Z126" s="100">
        <v>504676.15475994162</v>
      </c>
      <c r="AA126" s="100">
        <v>504676.15475994162</v>
      </c>
      <c r="AB126" s="100">
        <v>504676.15475994162</v>
      </c>
      <c r="AC126" s="100">
        <v>504676.15475994162</v>
      </c>
      <c r="AD126" s="100">
        <v>504676.15475994162</v>
      </c>
      <c r="AE126" s="100">
        <v>504676.15475994162</v>
      </c>
      <c r="AF126" s="100">
        <v>504676.15475994162</v>
      </c>
      <c r="AG126" s="100">
        <v>504676.15475994162</v>
      </c>
      <c r="AH126" s="100">
        <v>504676.15475994162</v>
      </c>
      <c r="AI126" s="100">
        <v>504676.15475994162</v>
      </c>
      <c r="AJ126" s="100">
        <v>504676.15475994162</v>
      </c>
      <c r="AK126" s="100">
        <v>504676.15475994162</v>
      </c>
      <c r="AL126" s="100">
        <v>504676.15475994162</v>
      </c>
      <c r="AM126" s="100">
        <v>504676.15475994162</v>
      </c>
      <c r="AN126" s="100">
        <v>504676.15475994162</v>
      </c>
      <c r="AO126" s="100">
        <v>504676.15475994162</v>
      </c>
      <c r="AP126" s="100">
        <v>504676.15475994162</v>
      </c>
      <c r="AQ126" s="100">
        <v>504676.15475994162</v>
      </c>
      <c r="AR126" s="100">
        <v>504676.15475994162</v>
      </c>
      <c r="AS126" s="100">
        <v>504676.15475994162</v>
      </c>
      <c r="AT126" s="100">
        <v>504676.15475994162</v>
      </c>
      <c r="AU126" s="100">
        <v>504676.15475994162</v>
      </c>
      <c r="AV126" s="100">
        <v>504676.15475994162</v>
      </c>
      <c r="AW126" s="100">
        <v>504676.15475994162</v>
      </c>
      <c r="AX126" s="100">
        <v>504676.15475994162</v>
      </c>
    </row>
    <row r="127" spans="1:50">
      <c r="B127" s="100" t="s">
        <v>278</v>
      </c>
      <c r="C127" s="105">
        <f>SUM(C$122:C$126)</f>
        <v>914074.13152658811</v>
      </c>
      <c r="D127" s="105">
        <f t="shared" ref="D127:AX127" si="9">SUM(D$122:D$126)</f>
        <v>914074.13152658811</v>
      </c>
      <c r="E127" s="105">
        <f t="shared" si="9"/>
        <v>914074.13152658811</v>
      </c>
      <c r="F127" s="105">
        <f t="shared" si="9"/>
        <v>914074.13152658811</v>
      </c>
      <c r="G127" s="105">
        <f t="shared" si="9"/>
        <v>914074.13152658811</v>
      </c>
      <c r="H127" s="105">
        <f t="shared" si="9"/>
        <v>914074.13152658811</v>
      </c>
      <c r="I127" s="105">
        <f t="shared" si="9"/>
        <v>914074.13152658811</v>
      </c>
      <c r="J127" s="105">
        <f t="shared" si="9"/>
        <v>914074.13152658811</v>
      </c>
      <c r="K127" s="105">
        <f t="shared" si="9"/>
        <v>914074.13152658811</v>
      </c>
      <c r="L127" s="105">
        <f t="shared" si="9"/>
        <v>914074.13152658811</v>
      </c>
      <c r="M127" s="105">
        <f t="shared" si="9"/>
        <v>914074.13152658811</v>
      </c>
      <c r="N127" s="105">
        <f t="shared" si="9"/>
        <v>914074.13152658811</v>
      </c>
      <c r="O127" s="105">
        <f t="shared" si="9"/>
        <v>914074.13152658811</v>
      </c>
      <c r="P127" s="105">
        <f t="shared" si="9"/>
        <v>914074.13152658811</v>
      </c>
      <c r="Q127" s="105">
        <f t="shared" si="9"/>
        <v>914074.13152658811</v>
      </c>
      <c r="R127" s="105">
        <f t="shared" si="9"/>
        <v>914074.13152658811</v>
      </c>
      <c r="S127" s="105">
        <f t="shared" si="9"/>
        <v>914074.13152658811</v>
      </c>
      <c r="T127" s="105">
        <f t="shared" si="9"/>
        <v>914074.13152658811</v>
      </c>
      <c r="U127" s="105">
        <f t="shared" si="9"/>
        <v>914074.13152658811</v>
      </c>
      <c r="V127" s="105">
        <f t="shared" si="9"/>
        <v>914074.13152658811</v>
      </c>
      <c r="W127" s="105">
        <f t="shared" si="9"/>
        <v>914074.13152658811</v>
      </c>
      <c r="X127" s="105">
        <f t="shared" si="9"/>
        <v>914074.13152658811</v>
      </c>
      <c r="Y127" s="105">
        <f t="shared" si="9"/>
        <v>914074.13152658811</v>
      </c>
      <c r="Z127" s="105">
        <f t="shared" si="9"/>
        <v>914074.13152658811</v>
      </c>
      <c r="AA127" s="105">
        <f t="shared" si="9"/>
        <v>914074.13152658811</v>
      </c>
      <c r="AB127" s="105">
        <f t="shared" si="9"/>
        <v>914074.13152658811</v>
      </c>
      <c r="AC127" s="105">
        <f t="shared" si="9"/>
        <v>914074.13152658811</v>
      </c>
      <c r="AD127" s="105">
        <f t="shared" si="9"/>
        <v>914074.13152658811</v>
      </c>
      <c r="AE127" s="105">
        <f t="shared" si="9"/>
        <v>914074.13152658811</v>
      </c>
      <c r="AF127" s="105">
        <f t="shared" si="9"/>
        <v>914074.13152658811</v>
      </c>
      <c r="AG127" s="105">
        <f t="shared" si="9"/>
        <v>914074.13152658811</v>
      </c>
      <c r="AH127" s="105">
        <f t="shared" si="9"/>
        <v>914074.13152658811</v>
      </c>
      <c r="AI127" s="105">
        <f t="shared" si="9"/>
        <v>914074.13152658811</v>
      </c>
      <c r="AJ127" s="105">
        <f t="shared" si="9"/>
        <v>914074.13152658811</v>
      </c>
      <c r="AK127" s="105">
        <f t="shared" si="9"/>
        <v>914074.13152658811</v>
      </c>
      <c r="AL127" s="105">
        <f t="shared" si="9"/>
        <v>914074.13152658811</v>
      </c>
      <c r="AM127" s="105">
        <f t="shared" si="9"/>
        <v>914074.13152658811</v>
      </c>
      <c r="AN127" s="105">
        <f t="shared" si="9"/>
        <v>914074.13152658811</v>
      </c>
      <c r="AO127" s="105">
        <f t="shared" si="9"/>
        <v>914074.13152658811</v>
      </c>
      <c r="AP127" s="105">
        <f t="shared" si="9"/>
        <v>914074.13152658811</v>
      </c>
      <c r="AQ127" s="105">
        <f t="shared" si="9"/>
        <v>914074.13152658811</v>
      </c>
      <c r="AR127" s="105">
        <f t="shared" si="9"/>
        <v>914074.13152658811</v>
      </c>
      <c r="AS127" s="105">
        <f t="shared" si="9"/>
        <v>914074.13152658811</v>
      </c>
      <c r="AT127" s="105">
        <f t="shared" si="9"/>
        <v>914074.13152658811</v>
      </c>
      <c r="AU127" s="105">
        <f t="shared" si="9"/>
        <v>914074.13152658811</v>
      </c>
      <c r="AV127" s="105">
        <f t="shared" si="9"/>
        <v>914074.13152658811</v>
      </c>
      <c r="AW127" s="105">
        <f t="shared" si="9"/>
        <v>914074.13152658811</v>
      </c>
      <c r="AX127" s="105">
        <f t="shared" si="9"/>
        <v>914074.13152658811</v>
      </c>
    </row>
    <row r="128" spans="1:50">
      <c r="A128" s="105" t="s">
        <v>109</v>
      </c>
      <c r="B128" s="105" t="s">
        <v>5</v>
      </c>
      <c r="C128" s="100">
        <v>18343.510557189602</v>
      </c>
      <c r="D128" s="100">
        <v>18343.510557189602</v>
      </c>
      <c r="E128" s="100">
        <v>18343.510557189602</v>
      </c>
      <c r="F128" s="100">
        <v>18343.510557189602</v>
      </c>
      <c r="G128" s="100">
        <v>18343.510557189602</v>
      </c>
      <c r="H128" s="100">
        <v>18343.510557189602</v>
      </c>
      <c r="I128" s="100">
        <v>18343.510557189602</v>
      </c>
      <c r="J128" s="100">
        <v>18343.510557189602</v>
      </c>
      <c r="K128" s="100">
        <v>18343.510557189602</v>
      </c>
      <c r="L128" s="100">
        <v>18343.510557189602</v>
      </c>
      <c r="M128" s="100">
        <v>18343.510557189602</v>
      </c>
      <c r="N128" s="100">
        <v>18343.510557189602</v>
      </c>
      <c r="O128" s="100">
        <v>18343.510557189602</v>
      </c>
      <c r="P128" s="100">
        <v>18343.510557189602</v>
      </c>
      <c r="Q128" s="100">
        <v>18343.510557189602</v>
      </c>
      <c r="R128" s="100">
        <v>18343.510557189602</v>
      </c>
      <c r="S128" s="100">
        <v>18343.510557189602</v>
      </c>
      <c r="T128" s="100">
        <v>18343.510557189602</v>
      </c>
      <c r="U128" s="100">
        <v>18343.510557189602</v>
      </c>
      <c r="V128" s="100">
        <v>18343.510557189602</v>
      </c>
      <c r="W128" s="100">
        <v>18343.510557189602</v>
      </c>
      <c r="X128" s="100">
        <v>18343.510557189602</v>
      </c>
      <c r="Y128" s="100">
        <v>18343.510557189602</v>
      </c>
      <c r="Z128" s="100">
        <v>18343.510557189602</v>
      </c>
      <c r="AA128" s="100">
        <v>18343.510557189602</v>
      </c>
      <c r="AB128" s="100">
        <v>18343.510557189602</v>
      </c>
      <c r="AC128" s="100">
        <v>18343.510557189602</v>
      </c>
      <c r="AD128" s="100">
        <v>18343.510557189602</v>
      </c>
      <c r="AE128" s="100">
        <v>18343.510557189602</v>
      </c>
      <c r="AF128" s="100">
        <v>18343.510557189602</v>
      </c>
      <c r="AG128" s="100">
        <v>18343.510557189602</v>
      </c>
      <c r="AH128" s="100">
        <v>18343.510557189602</v>
      </c>
      <c r="AI128" s="100">
        <v>18343.510557189602</v>
      </c>
      <c r="AJ128" s="100">
        <v>18343.510557189602</v>
      </c>
      <c r="AK128" s="100">
        <v>18343.510557189602</v>
      </c>
      <c r="AL128" s="100">
        <v>18343.510557189602</v>
      </c>
      <c r="AM128" s="100">
        <v>18343.510557189602</v>
      </c>
      <c r="AN128" s="100">
        <v>18343.510557189602</v>
      </c>
      <c r="AO128" s="100">
        <v>18343.510557189602</v>
      </c>
      <c r="AP128" s="100">
        <v>18343.510557189602</v>
      </c>
      <c r="AQ128" s="100">
        <v>18343.510557189602</v>
      </c>
      <c r="AR128" s="100">
        <v>18343.510557189602</v>
      </c>
      <c r="AS128" s="100">
        <v>18343.510557189602</v>
      </c>
      <c r="AT128" s="100">
        <v>18343.510557189602</v>
      </c>
      <c r="AU128" s="100">
        <v>18343.510557189602</v>
      </c>
      <c r="AV128" s="100">
        <v>18343.510557189602</v>
      </c>
      <c r="AW128" s="100">
        <v>18343.510557189602</v>
      </c>
      <c r="AX128" s="100">
        <v>18343.510557189602</v>
      </c>
    </row>
    <row r="129" spans="2:50">
      <c r="B129" s="105" t="s">
        <v>10</v>
      </c>
      <c r="C129" s="100">
        <v>0</v>
      </c>
      <c r="D129" s="100">
        <v>0</v>
      </c>
      <c r="E129" s="100">
        <v>0</v>
      </c>
      <c r="F129" s="100">
        <v>0</v>
      </c>
      <c r="G129" s="100">
        <v>0</v>
      </c>
      <c r="H129" s="100">
        <v>0</v>
      </c>
      <c r="I129" s="100">
        <v>0</v>
      </c>
      <c r="J129" s="100">
        <v>0</v>
      </c>
      <c r="K129" s="100">
        <v>0</v>
      </c>
      <c r="L129" s="100">
        <v>0</v>
      </c>
      <c r="M129" s="100">
        <v>0</v>
      </c>
      <c r="N129" s="100">
        <v>0</v>
      </c>
      <c r="O129" s="100">
        <v>0</v>
      </c>
      <c r="P129" s="100">
        <v>0</v>
      </c>
      <c r="Q129" s="100">
        <v>0</v>
      </c>
      <c r="R129" s="100">
        <v>0</v>
      </c>
      <c r="S129" s="100">
        <v>0</v>
      </c>
      <c r="T129" s="100">
        <v>0</v>
      </c>
      <c r="U129" s="100">
        <v>0</v>
      </c>
      <c r="V129" s="100">
        <v>0</v>
      </c>
      <c r="W129" s="100">
        <v>0</v>
      </c>
      <c r="X129" s="100">
        <v>0</v>
      </c>
      <c r="Y129" s="100">
        <v>0</v>
      </c>
      <c r="Z129" s="100">
        <v>0</v>
      </c>
      <c r="AA129" s="100">
        <v>0</v>
      </c>
      <c r="AB129" s="100">
        <v>0</v>
      </c>
      <c r="AC129" s="100">
        <v>0</v>
      </c>
      <c r="AD129" s="100">
        <v>0</v>
      </c>
      <c r="AE129" s="100">
        <v>0</v>
      </c>
      <c r="AF129" s="100">
        <v>0</v>
      </c>
      <c r="AG129" s="100">
        <v>0</v>
      </c>
      <c r="AH129" s="100">
        <v>0</v>
      </c>
      <c r="AI129" s="100">
        <v>0</v>
      </c>
      <c r="AJ129" s="100">
        <v>0</v>
      </c>
      <c r="AK129" s="100">
        <v>0</v>
      </c>
      <c r="AL129" s="100">
        <v>0</v>
      </c>
      <c r="AM129" s="100">
        <v>0</v>
      </c>
      <c r="AN129" s="100">
        <v>0</v>
      </c>
      <c r="AO129" s="100">
        <v>0</v>
      </c>
      <c r="AP129" s="100">
        <v>0</v>
      </c>
      <c r="AQ129" s="100">
        <v>0</v>
      </c>
      <c r="AR129" s="100">
        <v>0</v>
      </c>
      <c r="AS129" s="100">
        <v>0</v>
      </c>
      <c r="AT129" s="100">
        <v>0</v>
      </c>
      <c r="AU129" s="100">
        <v>0</v>
      </c>
      <c r="AV129" s="100">
        <v>0</v>
      </c>
      <c r="AW129" s="100">
        <v>0</v>
      </c>
      <c r="AX129" s="100">
        <v>0</v>
      </c>
    </row>
    <row r="130" spans="2:50">
      <c r="B130" s="105" t="s">
        <v>12</v>
      </c>
      <c r="C130" s="100">
        <v>125585.35004807149</v>
      </c>
      <c r="D130" s="100">
        <v>125585.35004807149</v>
      </c>
      <c r="E130" s="100">
        <v>125585.35004807149</v>
      </c>
      <c r="F130" s="100">
        <v>125585.35004807149</v>
      </c>
      <c r="G130" s="100">
        <v>125585.35004807149</v>
      </c>
      <c r="H130" s="100">
        <v>125585.35004807149</v>
      </c>
      <c r="I130" s="100">
        <v>125585.35004807149</v>
      </c>
      <c r="J130" s="100">
        <v>125585.35004807149</v>
      </c>
      <c r="K130" s="100">
        <v>125585.35004807149</v>
      </c>
      <c r="L130" s="100">
        <v>125585.35004807149</v>
      </c>
      <c r="M130" s="100">
        <v>125585.35004807149</v>
      </c>
      <c r="N130" s="100">
        <v>125585.35004807149</v>
      </c>
      <c r="O130" s="100">
        <v>125585.35004807149</v>
      </c>
      <c r="P130" s="100">
        <v>125585.35004807149</v>
      </c>
      <c r="Q130" s="100">
        <v>125585.35004807149</v>
      </c>
      <c r="R130" s="100">
        <v>125585.35004807149</v>
      </c>
      <c r="S130" s="100">
        <v>125585.35004807149</v>
      </c>
      <c r="T130" s="100">
        <v>125585.35004807149</v>
      </c>
      <c r="U130" s="100">
        <v>125585.35004807149</v>
      </c>
      <c r="V130" s="100">
        <v>125585.35004807149</v>
      </c>
      <c r="W130" s="100">
        <v>125585.35004807149</v>
      </c>
      <c r="X130" s="100">
        <v>125585.35004807149</v>
      </c>
      <c r="Y130" s="100">
        <v>125585.35004807149</v>
      </c>
      <c r="Z130" s="100">
        <v>125585.35004807149</v>
      </c>
      <c r="AA130" s="100">
        <v>125585.35004807149</v>
      </c>
      <c r="AB130" s="100">
        <v>125585.35004807149</v>
      </c>
      <c r="AC130" s="100">
        <v>125585.35004807149</v>
      </c>
      <c r="AD130" s="100">
        <v>125585.35004807149</v>
      </c>
      <c r="AE130" s="100">
        <v>125585.35004807149</v>
      </c>
      <c r="AF130" s="100">
        <v>125585.35004807149</v>
      </c>
      <c r="AG130" s="100">
        <v>125585.35004807149</v>
      </c>
      <c r="AH130" s="100">
        <v>125585.35004807149</v>
      </c>
      <c r="AI130" s="100">
        <v>125585.35004807149</v>
      </c>
      <c r="AJ130" s="100">
        <v>125585.35004807149</v>
      </c>
      <c r="AK130" s="100">
        <v>125585.35004807149</v>
      </c>
      <c r="AL130" s="100">
        <v>125585.35004807149</v>
      </c>
      <c r="AM130" s="100">
        <v>125585.35004807149</v>
      </c>
      <c r="AN130" s="100">
        <v>125585.35004807149</v>
      </c>
      <c r="AO130" s="100">
        <v>125585.35004807149</v>
      </c>
      <c r="AP130" s="100">
        <v>125585.35004807149</v>
      </c>
      <c r="AQ130" s="100">
        <v>125585.35004807149</v>
      </c>
      <c r="AR130" s="100">
        <v>125585.35004807149</v>
      </c>
      <c r="AS130" s="100">
        <v>125585.35004807149</v>
      </c>
      <c r="AT130" s="100">
        <v>125585.35004807149</v>
      </c>
      <c r="AU130" s="100">
        <v>125585.35004807149</v>
      </c>
      <c r="AV130" s="100">
        <v>125585.35004807149</v>
      </c>
      <c r="AW130" s="100">
        <v>125585.35004807149</v>
      </c>
      <c r="AX130" s="100">
        <v>125585.35004807149</v>
      </c>
    </row>
    <row r="131" spans="2:50">
      <c r="B131" s="105" t="s">
        <v>22</v>
      </c>
      <c r="C131" s="100">
        <v>200670.49334013491</v>
      </c>
      <c r="D131" s="100">
        <v>200670.49334013491</v>
      </c>
      <c r="E131" s="100">
        <v>200670.49334013491</v>
      </c>
      <c r="F131" s="100">
        <v>200670.49334013491</v>
      </c>
      <c r="G131" s="100">
        <v>200670.49334013491</v>
      </c>
      <c r="H131" s="100">
        <v>200670.49334013491</v>
      </c>
      <c r="I131" s="100">
        <v>200670.49334013491</v>
      </c>
      <c r="J131" s="100">
        <v>200670.49334013491</v>
      </c>
      <c r="K131" s="100">
        <v>200670.49334013491</v>
      </c>
      <c r="L131" s="100">
        <v>200670.49334013491</v>
      </c>
      <c r="M131" s="100">
        <v>200670.49334013491</v>
      </c>
      <c r="N131" s="100">
        <v>200670.49334013491</v>
      </c>
      <c r="O131" s="100">
        <v>200670.49334013491</v>
      </c>
      <c r="P131" s="100">
        <v>200670.49334013491</v>
      </c>
      <c r="Q131" s="100">
        <v>200670.49334013491</v>
      </c>
      <c r="R131" s="100">
        <v>200670.49334013491</v>
      </c>
      <c r="S131" s="100">
        <v>200670.49334013491</v>
      </c>
      <c r="T131" s="100">
        <v>200670.49334013491</v>
      </c>
      <c r="U131" s="100">
        <v>200670.49334013491</v>
      </c>
      <c r="V131" s="100">
        <v>200670.49334013491</v>
      </c>
      <c r="W131" s="100">
        <v>200670.49334013491</v>
      </c>
      <c r="X131" s="100">
        <v>200670.49334013491</v>
      </c>
      <c r="Y131" s="100">
        <v>200670.49334013491</v>
      </c>
      <c r="Z131" s="100">
        <v>200670.49334013491</v>
      </c>
      <c r="AA131" s="100">
        <v>200670.49334013491</v>
      </c>
      <c r="AB131" s="100">
        <v>200670.49334013491</v>
      </c>
      <c r="AC131" s="100">
        <v>200670.49334013491</v>
      </c>
      <c r="AD131" s="100">
        <v>200670.49334013491</v>
      </c>
      <c r="AE131" s="100">
        <v>200670.49334013491</v>
      </c>
      <c r="AF131" s="100">
        <v>200670.49334013491</v>
      </c>
      <c r="AG131" s="100">
        <v>200670.49334013491</v>
      </c>
      <c r="AH131" s="100">
        <v>200670.49334013491</v>
      </c>
      <c r="AI131" s="100">
        <v>200670.49334013491</v>
      </c>
      <c r="AJ131" s="100">
        <v>200670.49334013491</v>
      </c>
      <c r="AK131" s="100">
        <v>200670.49334013491</v>
      </c>
      <c r="AL131" s="100">
        <v>200670.49334013491</v>
      </c>
      <c r="AM131" s="100">
        <v>200670.49334013491</v>
      </c>
      <c r="AN131" s="100">
        <v>200670.49334013491</v>
      </c>
      <c r="AO131" s="100">
        <v>200670.49334013491</v>
      </c>
      <c r="AP131" s="100">
        <v>200670.49334013491</v>
      </c>
      <c r="AQ131" s="100">
        <v>200670.49334013491</v>
      </c>
      <c r="AR131" s="100">
        <v>200670.49334013491</v>
      </c>
      <c r="AS131" s="100">
        <v>200670.49334013491</v>
      </c>
      <c r="AT131" s="100">
        <v>200670.49334013491</v>
      </c>
      <c r="AU131" s="100">
        <v>200670.49334013491</v>
      </c>
      <c r="AV131" s="100">
        <v>200670.49334013491</v>
      </c>
      <c r="AW131" s="100">
        <v>200670.49334013491</v>
      </c>
      <c r="AX131" s="100">
        <v>200670.49334013491</v>
      </c>
    </row>
    <row r="132" spans="2:50">
      <c r="B132" s="105" t="s">
        <v>59</v>
      </c>
      <c r="C132" s="100">
        <v>424797.10880703857</v>
      </c>
      <c r="D132" s="100">
        <v>424797.10880703857</v>
      </c>
      <c r="E132" s="100">
        <v>424797.10880703857</v>
      </c>
      <c r="F132" s="100">
        <v>424797.10880703857</v>
      </c>
      <c r="G132" s="100">
        <v>424797.10880703857</v>
      </c>
      <c r="H132" s="100">
        <v>424797.10880703857</v>
      </c>
      <c r="I132" s="100">
        <v>424797.10880703857</v>
      </c>
      <c r="J132" s="100">
        <v>424797.10880703857</v>
      </c>
      <c r="K132" s="100">
        <v>424797.10880703857</v>
      </c>
      <c r="L132" s="100">
        <v>424797.10880703857</v>
      </c>
      <c r="M132" s="100">
        <v>424797.10880703857</v>
      </c>
      <c r="N132" s="100">
        <v>424797.10880703857</v>
      </c>
      <c r="O132" s="100">
        <v>424797.10880703857</v>
      </c>
      <c r="P132" s="100">
        <v>424797.10880703857</v>
      </c>
      <c r="Q132" s="100">
        <v>424797.10880703857</v>
      </c>
      <c r="R132" s="100">
        <v>424797.10880703857</v>
      </c>
      <c r="S132" s="100">
        <v>424797.10880703857</v>
      </c>
      <c r="T132" s="100">
        <v>424797.10880703857</v>
      </c>
      <c r="U132" s="100">
        <v>424797.10880703857</v>
      </c>
      <c r="V132" s="100">
        <v>424797.10880703857</v>
      </c>
      <c r="W132" s="100">
        <v>424797.10880703857</v>
      </c>
      <c r="X132" s="100">
        <v>424797.10880703857</v>
      </c>
      <c r="Y132" s="100">
        <v>424797.10880703857</v>
      </c>
      <c r="Z132" s="100">
        <v>424797.10880703857</v>
      </c>
      <c r="AA132" s="100">
        <v>424797.10880703857</v>
      </c>
      <c r="AB132" s="100">
        <v>424797.10880703857</v>
      </c>
      <c r="AC132" s="100">
        <v>424797.10880703857</v>
      </c>
      <c r="AD132" s="100">
        <v>424797.10880703857</v>
      </c>
      <c r="AE132" s="100">
        <v>424797.10880703857</v>
      </c>
      <c r="AF132" s="100">
        <v>424797.10880703857</v>
      </c>
      <c r="AG132" s="100">
        <v>424797.10880703857</v>
      </c>
      <c r="AH132" s="100">
        <v>424797.10880703857</v>
      </c>
      <c r="AI132" s="100">
        <v>424797.10880703857</v>
      </c>
      <c r="AJ132" s="100">
        <v>424797.10880703857</v>
      </c>
      <c r="AK132" s="100">
        <v>424797.10880703857</v>
      </c>
      <c r="AL132" s="100">
        <v>424797.10880703857</v>
      </c>
      <c r="AM132" s="100">
        <v>424797.10880703857</v>
      </c>
      <c r="AN132" s="100">
        <v>424797.10880703857</v>
      </c>
      <c r="AO132" s="100">
        <v>424797.10880703857</v>
      </c>
      <c r="AP132" s="100">
        <v>424797.10880703857</v>
      </c>
      <c r="AQ132" s="100">
        <v>424797.10880703857</v>
      </c>
      <c r="AR132" s="100">
        <v>424797.10880703857</v>
      </c>
      <c r="AS132" s="100">
        <v>424797.10880703857</v>
      </c>
      <c r="AT132" s="100">
        <v>424797.10880703857</v>
      </c>
      <c r="AU132" s="100">
        <v>424797.10880703857</v>
      </c>
      <c r="AV132" s="100">
        <v>424797.10880703857</v>
      </c>
      <c r="AW132" s="100">
        <v>424797.10880703857</v>
      </c>
      <c r="AX132" s="100">
        <v>424797.10880703857</v>
      </c>
    </row>
    <row r="133" spans="2:50">
      <c r="B133" s="100" t="s">
        <v>278</v>
      </c>
      <c r="C133" s="105">
        <f>SUM(C$128:C$132)</f>
        <v>769396.46275243466</v>
      </c>
      <c r="D133" s="105">
        <f t="shared" ref="D133:AX133" si="10">SUM(D$128:D$132)</f>
        <v>769396.46275243466</v>
      </c>
      <c r="E133" s="105">
        <f t="shared" si="10"/>
        <v>769396.46275243466</v>
      </c>
      <c r="F133" s="105">
        <f t="shared" si="10"/>
        <v>769396.46275243466</v>
      </c>
      <c r="G133" s="105">
        <f t="shared" si="10"/>
        <v>769396.46275243466</v>
      </c>
      <c r="H133" s="105">
        <f t="shared" si="10"/>
        <v>769396.46275243466</v>
      </c>
      <c r="I133" s="105">
        <f t="shared" si="10"/>
        <v>769396.46275243466</v>
      </c>
      <c r="J133" s="105">
        <f t="shared" si="10"/>
        <v>769396.46275243466</v>
      </c>
      <c r="K133" s="105">
        <f t="shared" si="10"/>
        <v>769396.46275243466</v>
      </c>
      <c r="L133" s="105">
        <f t="shared" si="10"/>
        <v>769396.46275243466</v>
      </c>
      <c r="M133" s="105">
        <f t="shared" si="10"/>
        <v>769396.46275243466</v>
      </c>
      <c r="N133" s="105">
        <f t="shared" si="10"/>
        <v>769396.46275243466</v>
      </c>
      <c r="O133" s="105">
        <f t="shared" si="10"/>
        <v>769396.46275243466</v>
      </c>
      <c r="P133" s="105">
        <f t="shared" si="10"/>
        <v>769396.46275243466</v>
      </c>
      <c r="Q133" s="105">
        <f t="shared" si="10"/>
        <v>769396.46275243466</v>
      </c>
      <c r="R133" s="105">
        <f t="shared" si="10"/>
        <v>769396.46275243466</v>
      </c>
      <c r="S133" s="105">
        <f t="shared" si="10"/>
        <v>769396.46275243466</v>
      </c>
      <c r="T133" s="105">
        <f t="shared" si="10"/>
        <v>769396.46275243466</v>
      </c>
      <c r="U133" s="105">
        <f t="shared" si="10"/>
        <v>769396.46275243466</v>
      </c>
      <c r="V133" s="105">
        <f t="shared" si="10"/>
        <v>769396.46275243466</v>
      </c>
      <c r="W133" s="105">
        <f t="shared" si="10"/>
        <v>769396.46275243466</v>
      </c>
      <c r="X133" s="105">
        <f t="shared" si="10"/>
        <v>769396.46275243466</v>
      </c>
      <c r="Y133" s="105">
        <f t="shared" si="10"/>
        <v>769396.46275243466</v>
      </c>
      <c r="Z133" s="105">
        <f t="shared" si="10"/>
        <v>769396.46275243466</v>
      </c>
      <c r="AA133" s="105">
        <f t="shared" si="10"/>
        <v>769396.46275243466</v>
      </c>
      <c r="AB133" s="105">
        <f t="shared" si="10"/>
        <v>769396.46275243466</v>
      </c>
      <c r="AC133" s="105">
        <f t="shared" si="10"/>
        <v>769396.46275243466</v>
      </c>
      <c r="AD133" s="105">
        <f t="shared" si="10"/>
        <v>769396.46275243466</v>
      </c>
      <c r="AE133" s="105">
        <f t="shared" si="10"/>
        <v>769396.46275243466</v>
      </c>
      <c r="AF133" s="105">
        <f t="shared" si="10"/>
        <v>769396.46275243466</v>
      </c>
      <c r="AG133" s="105">
        <f t="shared" si="10"/>
        <v>769396.46275243466</v>
      </c>
      <c r="AH133" s="105">
        <f t="shared" si="10"/>
        <v>769396.46275243466</v>
      </c>
      <c r="AI133" s="105">
        <f t="shared" si="10"/>
        <v>769396.46275243466</v>
      </c>
      <c r="AJ133" s="105">
        <f t="shared" si="10"/>
        <v>769396.46275243466</v>
      </c>
      <c r="AK133" s="105">
        <f t="shared" si="10"/>
        <v>769396.46275243466</v>
      </c>
      <c r="AL133" s="105">
        <f t="shared" si="10"/>
        <v>769396.46275243466</v>
      </c>
      <c r="AM133" s="105">
        <f t="shared" si="10"/>
        <v>769396.46275243466</v>
      </c>
      <c r="AN133" s="105">
        <f t="shared" si="10"/>
        <v>769396.46275243466</v>
      </c>
      <c r="AO133" s="105">
        <f t="shared" si="10"/>
        <v>769396.46275243466</v>
      </c>
      <c r="AP133" s="105">
        <f t="shared" si="10"/>
        <v>769396.46275243466</v>
      </c>
      <c r="AQ133" s="105">
        <f t="shared" si="10"/>
        <v>769396.46275243466</v>
      </c>
      <c r="AR133" s="105">
        <f t="shared" si="10"/>
        <v>769396.46275243466</v>
      </c>
      <c r="AS133" s="105">
        <f t="shared" si="10"/>
        <v>769396.46275243466</v>
      </c>
      <c r="AT133" s="105">
        <f t="shared" si="10"/>
        <v>769396.46275243466</v>
      </c>
      <c r="AU133" s="105">
        <f t="shared" si="10"/>
        <v>769396.46275243466</v>
      </c>
      <c r="AV133" s="105">
        <f t="shared" si="10"/>
        <v>769396.46275243466</v>
      </c>
      <c r="AW133" s="105">
        <f t="shared" si="10"/>
        <v>769396.46275243466</v>
      </c>
      <c r="AX133" s="105">
        <f t="shared" si="10"/>
        <v>769396.46275243466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workbookViewId="0">
      <pane xSplit="2" ySplit="6" topLeftCell="C7" activePane="bottomRight" state="frozen"/>
      <selection pane="topRight"/>
      <selection pane="bottomLeft"/>
      <selection pane="bottomRight" activeCell="C27" sqref="C27:C29"/>
    </sheetView>
  </sheetViews>
  <sheetFormatPr baseColWidth="10" defaultColWidth="8.83203125" defaultRowHeight="12" x14ac:dyDescent="0"/>
  <cols>
    <col min="1" max="1" width="14.6640625" style="100" customWidth="1"/>
    <col min="2" max="2" width="17.6640625" style="100" customWidth="1"/>
    <col min="3" max="51" width="8.83203125" style="100"/>
    <col min="52" max="52" width="10.6640625" style="100" customWidth="1"/>
    <col min="53" max="16384" width="8.83203125" style="100"/>
  </cols>
  <sheetData>
    <row r="1" spans="1:52">
      <c r="A1" s="102" t="s">
        <v>118</v>
      </c>
    </row>
    <row r="2" spans="1:52">
      <c r="A2" s="100" t="s">
        <v>303</v>
      </c>
      <c r="B2" s="107" t="s">
        <v>5</v>
      </c>
      <c r="E2" s="110"/>
    </row>
    <row r="3" spans="1:52">
      <c r="A3" s="100" t="s">
        <v>286</v>
      </c>
      <c r="B3" s="107">
        <v>345</v>
      </c>
      <c r="E3" s="110"/>
    </row>
    <row r="4" spans="1:52">
      <c r="A4" s="102"/>
      <c r="C4" s="111" t="s">
        <v>287</v>
      </c>
    </row>
    <row r="5" spans="1:52">
      <c r="B5" s="106"/>
      <c r="C5" s="112">
        <v>0</v>
      </c>
      <c r="D5" s="112">
        <v>1</v>
      </c>
      <c r="E5" s="112">
        <v>2</v>
      </c>
      <c r="F5" s="112">
        <v>3</v>
      </c>
      <c r="G5" s="112">
        <v>4</v>
      </c>
      <c r="H5" s="112">
        <v>5</v>
      </c>
      <c r="I5" s="112">
        <v>6</v>
      </c>
      <c r="J5" s="112">
        <v>7</v>
      </c>
      <c r="K5" s="112">
        <v>8</v>
      </c>
      <c r="L5" s="112">
        <v>9</v>
      </c>
      <c r="M5" s="112">
        <v>10</v>
      </c>
      <c r="N5" s="112">
        <v>11</v>
      </c>
      <c r="O5" s="112">
        <v>12</v>
      </c>
      <c r="P5" s="112">
        <v>13</v>
      </c>
      <c r="Q5" s="112">
        <v>14</v>
      </c>
      <c r="R5" s="112">
        <v>15</v>
      </c>
      <c r="S5" s="112">
        <v>16</v>
      </c>
      <c r="T5" s="112">
        <v>17</v>
      </c>
      <c r="U5" s="112">
        <v>18</v>
      </c>
      <c r="V5" s="112">
        <v>19</v>
      </c>
      <c r="W5" s="112">
        <v>20</v>
      </c>
      <c r="X5" s="112">
        <v>21</v>
      </c>
      <c r="Y5" s="112">
        <v>22</v>
      </c>
      <c r="Z5" s="112">
        <v>23</v>
      </c>
      <c r="AA5" s="112">
        <v>24</v>
      </c>
      <c r="AB5" s="112">
        <v>25</v>
      </c>
      <c r="AC5" s="112">
        <v>26</v>
      </c>
      <c r="AD5" s="112">
        <v>27</v>
      </c>
      <c r="AE5" s="112">
        <v>28</v>
      </c>
      <c r="AF5" s="112">
        <v>29</v>
      </c>
      <c r="AG5" s="112">
        <v>30</v>
      </c>
      <c r="AH5" s="112">
        <v>31</v>
      </c>
      <c r="AI5" s="112">
        <v>32</v>
      </c>
      <c r="AJ5" s="112">
        <v>33</v>
      </c>
      <c r="AK5" s="112">
        <v>34</v>
      </c>
      <c r="AL5" s="112">
        <v>35</v>
      </c>
      <c r="AM5" s="112">
        <v>36</v>
      </c>
      <c r="AN5" s="112">
        <v>37</v>
      </c>
      <c r="AO5" s="112">
        <v>38</v>
      </c>
      <c r="AP5" s="112">
        <v>39</v>
      </c>
      <c r="AQ5" s="112">
        <v>40</v>
      </c>
      <c r="AR5" s="112">
        <v>41</v>
      </c>
      <c r="AS5" s="112">
        <v>42</v>
      </c>
      <c r="AT5" s="112">
        <v>43</v>
      </c>
      <c r="AU5" s="112">
        <v>44</v>
      </c>
      <c r="AV5" s="112">
        <v>45</v>
      </c>
      <c r="AW5" s="112">
        <v>46</v>
      </c>
      <c r="AX5" s="112">
        <v>47</v>
      </c>
      <c r="AY5" s="112">
        <v>48</v>
      </c>
    </row>
    <row r="6" spans="1:52">
      <c r="A6" s="102" t="s">
        <v>304</v>
      </c>
      <c r="B6" s="114"/>
      <c r="C6" s="113" t="s">
        <v>288</v>
      </c>
      <c r="D6" s="112" t="s">
        <v>289</v>
      </c>
      <c r="E6" s="112" t="s">
        <v>289</v>
      </c>
      <c r="F6" s="112" t="s">
        <v>289</v>
      </c>
      <c r="G6" s="112" t="s">
        <v>289</v>
      </c>
      <c r="H6" s="112" t="s">
        <v>289</v>
      </c>
      <c r="I6" s="112" t="s">
        <v>289</v>
      </c>
      <c r="J6" s="112" t="s">
        <v>289</v>
      </c>
      <c r="K6" s="112" t="s">
        <v>289</v>
      </c>
      <c r="L6" s="112" t="s">
        <v>289</v>
      </c>
      <c r="M6" s="112" t="s">
        <v>289</v>
      </c>
      <c r="N6" s="112" t="s">
        <v>289</v>
      </c>
      <c r="O6" s="112" t="s">
        <v>289</v>
      </c>
      <c r="P6" s="112" t="s">
        <v>289</v>
      </c>
      <c r="Q6" s="112" t="s">
        <v>289</v>
      </c>
      <c r="R6" s="112" t="s">
        <v>289</v>
      </c>
      <c r="S6" s="112" t="s">
        <v>289</v>
      </c>
      <c r="T6" s="112" t="s">
        <v>289</v>
      </c>
      <c r="U6" s="112" t="s">
        <v>289</v>
      </c>
      <c r="V6" s="112" t="s">
        <v>289</v>
      </c>
      <c r="W6" s="112" t="s">
        <v>289</v>
      </c>
      <c r="X6" s="112" t="s">
        <v>289</v>
      </c>
      <c r="Y6" s="112" t="s">
        <v>289</v>
      </c>
      <c r="Z6" s="112" t="s">
        <v>289</v>
      </c>
      <c r="AA6" s="112" t="s">
        <v>289</v>
      </c>
      <c r="AB6" s="112" t="s">
        <v>289</v>
      </c>
      <c r="AC6" s="112" t="s">
        <v>289</v>
      </c>
      <c r="AD6" s="112" t="s">
        <v>289</v>
      </c>
      <c r="AE6" s="112" t="s">
        <v>289</v>
      </c>
      <c r="AF6" s="112" t="s">
        <v>289</v>
      </c>
      <c r="AG6" s="112" t="s">
        <v>289</v>
      </c>
      <c r="AH6" s="112" t="s">
        <v>289</v>
      </c>
      <c r="AI6" s="112" t="s">
        <v>289</v>
      </c>
      <c r="AJ6" s="112" t="s">
        <v>289</v>
      </c>
      <c r="AK6" s="112" t="s">
        <v>289</v>
      </c>
      <c r="AL6" s="112" t="s">
        <v>289</v>
      </c>
      <c r="AM6" s="112" t="s">
        <v>289</v>
      </c>
      <c r="AN6" s="112" t="s">
        <v>289</v>
      </c>
      <c r="AO6" s="112" t="s">
        <v>289</v>
      </c>
      <c r="AP6" s="112" t="s">
        <v>289</v>
      </c>
      <c r="AQ6" s="112" t="s">
        <v>289</v>
      </c>
      <c r="AR6" s="112" t="s">
        <v>289</v>
      </c>
      <c r="AS6" s="112" t="s">
        <v>289</v>
      </c>
      <c r="AT6" s="112" t="s">
        <v>289</v>
      </c>
      <c r="AU6" s="112" t="s">
        <v>289</v>
      </c>
      <c r="AV6" s="112" t="s">
        <v>289</v>
      </c>
      <c r="AW6" s="112" t="s">
        <v>289</v>
      </c>
      <c r="AX6" s="112" t="s">
        <v>289</v>
      </c>
      <c r="AY6" s="111" t="s">
        <v>290</v>
      </c>
      <c r="AZ6" s="142" t="s">
        <v>150</v>
      </c>
    </row>
    <row r="7" spans="1:52">
      <c r="A7" s="115" t="s">
        <v>125</v>
      </c>
      <c r="B7" s="143">
        <v>1</v>
      </c>
      <c r="C7" s="144" t="s">
        <v>293</v>
      </c>
      <c r="D7" s="144">
        <v>529.99997166372327</v>
      </c>
      <c r="E7" s="144">
        <v>529.99997166372327</v>
      </c>
      <c r="F7" s="144">
        <v>529.99997166372327</v>
      </c>
      <c r="G7" s="144">
        <v>529.99997166372327</v>
      </c>
      <c r="H7" s="144">
        <v>529.99997166372327</v>
      </c>
      <c r="I7" s="144">
        <v>529.99997166372327</v>
      </c>
      <c r="J7" s="144">
        <v>529.99997166372327</v>
      </c>
      <c r="K7" s="144">
        <v>529.99997166372327</v>
      </c>
      <c r="L7" s="144">
        <v>529.99997166372327</v>
      </c>
      <c r="M7" s="144">
        <v>529.99997166372327</v>
      </c>
      <c r="N7" s="144">
        <v>529.99997166372327</v>
      </c>
      <c r="O7" s="144">
        <v>529.99997166372327</v>
      </c>
      <c r="P7" s="144">
        <v>529.99997166372327</v>
      </c>
      <c r="Q7" s="144">
        <v>529.99997166372327</v>
      </c>
      <c r="R7" s="144">
        <v>529.99997166372327</v>
      </c>
      <c r="S7" s="144">
        <v>529.99997166372327</v>
      </c>
      <c r="T7" s="144">
        <v>529.99997166372327</v>
      </c>
      <c r="U7" s="144">
        <v>529.99997166372327</v>
      </c>
      <c r="V7" s="144">
        <v>529.99997166372327</v>
      </c>
      <c r="W7" s="144">
        <v>529.99997166372327</v>
      </c>
      <c r="X7" s="144">
        <v>529.99997166372327</v>
      </c>
      <c r="Y7" s="144">
        <v>529.99997166372327</v>
      </c>
      <c r="Z7" s="144">
        <v>529.99997166372327</v>
      </c>
      <c r="AA7" s="144">
        <v>529.99997166372327</v>
      </c>
      <c r="AB7" s="144">
        <v>529.99997166372327</v>
      </c>
      <c r="AC7" s="144">
        <v>529.99997166372327</v>
      </c>
      <c r="AD7" s="144">
        <v>529.99997166372327</v>
      </c>
      <c r="AE7" s="144">
        <v>529.99997166372327</v>
      </c>
      <c r="AF7" s="144">
        <v>529.99997166372327</v>
      </c>
      <c r="AG7" s="144">
        <v>529.99997166372327</v>
      </c>
      <c r="AH7" s="144">
        <v>529.99997166372327</v>
      </c>
      <c r="AI7" s="144">
        <v>529.99997166372327</v>
      </c>
      <c r="AJ7" s="144">
        <v>529.99997166372327</v>
      </c>
      <c r="AK7" s="144">
        <v>529.99997166372327</v>
      </c>
      <c r="AL7" s="144">
        <v>529.99997166372327</v>
      </c>
      <c r="AM7" s="144">
        <v>529.99997166372327</v>
      </c>
      <c r="AN7" s="144">
        <v>529.99997166372327</v>
      </c>
      <c r="AO7" s="144">
        <v>529.99997166372327</v>
      </c>
      <c r="AP7" s="144">
        <v>529.99997166372327</v>
      </c>
      <c r="AQ7" s="144">
        <v>529.99997166372327</v>
      </c>
      <c r="AR7" s="144">
        <v>529.99997166372327</v>
      </c>
      <c r="AS7" s="144">
        <v>529.99997166372327</v>
      </c>
      <c r="AT7" s="144">
        <v>529.99997166372327</v>
      </c>
      <c r="AU7" s="144">
        <v>529.99997166372327</v>
      </c>
      <c r="AV7" s="144">
        <v>529.99997166372327</v>
      </c>
      <c r="AW7" s="144">
        <v>529.99997166372327</v>
      </c>
      <c r="AX7" s="144">
        <v>529.99997166372327</v>
      </c>
      <c r="AY7" s="144">
        <v>529.99997166372327</v>
      </c>
      <c r="AZ7" s="106"/>
    </row>
    <row r="8" spans="1:52">
      <c r="A8" s="145"/>
      <c r="B8" s="146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7"/>
    </row>
    <row r="9" spans="1:52">
      <c r="A9" s="102" t="s">
        <v>294</v>
      </c>
      <c r="B9" s="148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spans="1:52">
      <c r="A10" s="149" t="s">
        <v>125</v>
      </c>
      <c r="B10" s="150">
        <v>1</v>
      </c>
      <c r="C10" s="144" t="s">
        <v>293</v>
      </c>
      <c r="D10" s="144">
        <f t="shared" ref="D10:AY10" si="0">MAX(SUM(D$14:D$16)+D$7-$B$3,0)</f>
        <v>184.99997166372327</v>
      </c>
      <c r="E10" s="144">
        <f t="shared" si="0"/>
        <v>184.99997166372327</v>
      </c>
      <c r="F10" s="144">
        <f t="shared" si="0"/>
        <v>184.99997166372327</v>
      </c>
      <c r="G10" s="144">
        <f t="shared" si="0"/>
        <v>184.99997166372327</v>
      </c>
      <c r="H10" s="144">
        <f t="shared" si="0"/>
        <v>184.99997166372327</v>
      </c>
      <c r="I10" s="144">
        <f t="shared" si="0"/>
        <v>184.99997166372327</v>
      </c>
      <c r="J10" s="144">
        <f t="shared" si="0"/>
        <v>184.99997166372327</v>
      </c>
      <c r="K10" s="144">
        <f t="shared" si="0"/>
        <v>184.99997166372327</v>
      </c>
      <c r="L10" s="144">
        <f t="shared" si="0"/>
        <v>184.99997166372327</v>
      </c>
      <c r="M10" s="144">
        <f t="shared" si="0"/>
        <v>184.99997166372327</v>
      </c>
      <c r="N10" s="144">
        <f t="shared" si="0"/>
        <v>184.99997166372327</v>
      </c>
      <c r="O10" s="144">
        <f t="shared" si="0"/>
        <v>184.99997166372327</v>
      </c>
      <c r="P10" s="144">
        <f t="shared" si="0"/>
        <v>184.99997166372327</v>
      </c>
      <c r="Q10" s="144">
        <f t="shared" si="0"/>
        <v>184.99997166372327</v>
      </c>
      <c r="R10" s="144">
        <f t="shared" si="0"/>
        <v>184.99997166372327</v>
      </c>
      <c r="S10" s="144">
        <f t="shared" si="0"/>
        <v>184.99997166372327</v>
      </c>
      <c r="T10" s="144">
        <f t="shared" si="0"/>
        <v>184.99997166372327</v>
      </c>
      <c r="U10" s="144">
        <f t="shared" si="0"/>
        <v>184.99997166372327</v>
      </c>
      <c r="V10" s="144">
        <f t="shared" si="0"/>
        <v>184.99997166372327</v>
      </c>
      <c r="W10" s="144">
        <f t="shared" si="0"/>
        <v>184.99997166372327</v>
      </c>
      <c r="X10" s="144">
        <f t="shared" si="0"/>
        <v>184.99997166372327</v>
      </c>
      <c r="Y10" s="144">
        <f t="shared" si="0"/>
        <v>184.99997166372327</v>
      </c>
      <c r="Z10" s="144">
        <f t="shared" si="0"/>
        <v>184.99997166372327</v>
      </c>
      <c r="AA10" s="144">
        <f t="shared" si="0"/>
        <v>184.99997166372327</v>
      </c>
      <c r="AB10" s="144">
        <f t="shared" si="0"/>
        <v>184.99997166372327</v>
      </c>
      <c r="AC10" s="144">
        <f t="shared" si="0"/>
        <v>184.99997166372327</v>
      </c>
      <c r="AD10" s="144">
        <f t="shared" si="0"/>
        <v>529.99997166372327</v>
      </c>
      <c r="AE10" s="144">
        <f t="shared" si="0"/>
        <v>184.99997166372327</v>
      </c>
      <c r="AF10" s="144">
        <f t="shared" si="0"/>
        <v>184.99997166372327</v>
      </c>
      <c r="AG10" s="144">
        <f t="shared" si="0"/>
        <v>184.99997166372327</v>
      </c>
      <c r="AH10" s="144">
        <f t="shared" si="0"/>
        <v>184.99997166372327</v>
      </c>
      <c r="AI10" s="144">
        <f t="shared" si="0"/>
        <v>184.99997166372327</v>
      </c>
      <c r="AJ10" s="144">
        <f t="shared" si="0"/>
        <v>184.99997166372327</v>
      </c>
      <c r="AK10" s="144">
        <f t="shared" si="0"/>
        <v>184.99997166372327</v>
      </c>
      <c r="AL10" s="144">
        <f t="shared" si="0"/>
        <v>184.99997166372327</v>
      </c>
      <c r="AM10" s="144">
        <f t="shared" si="0"/>
        <v>184.99997166372327</v>
      </c>
      <c r="AN10" s="144">
        <f t="shared" si="0"/>
        <v>184.99997166372327</v>
      </c>
      <c r="AO10" s="144">
        <f t="shared" si="0"/>
        <v>184.99997166372327</v>
      </c>
      <c r="AP10" s="144">
        <f t="shared" si="0"/>
        <v>184.99997166372327</v>
      </c>
      <c r="AQ10" s="144">
        <f t="shared" si="0"/>
        <v>184.99997166372327</v>
      </c>
      <c r="AR10" s="144">
        <f t="shared" si="0"/>
        <v>184.99997166372327</v>
      </c>
      <c r="AS10" s="144">
        <f t="shared" si="0"/>
        <v>184.99997166372327</v>
      </c>
      <c r="AT10" s="144">
        <f t="shared" si="0"/>
        <v>184.99997166372327</v>
      </c>
      <c r="AU10" s="144">
        <f t="shared" si="0"/>
        <v>184.99997166372327</v>
      </c>
      <c r="AV10" s="144">
        <f t="shared" si="0"/>
        <v>184.99997166372327</v>
      </c>
      <c r="AW10" s="144">
        <f t="shared" si="0"/>
        <v>184.99997166372327</v>
      </c>
      <c r="AX10" s="144">
        <f t="shared" si="0"/>
        <v>184.99997166372327</v>
      </c>
      <c r="AY10" s="144">
        <f t="shared" si="0"/>
        <v>184.99997166372327</v>
      </c>
      <c r="AZ10" s="151">
        <f>SUM($D10:$AY10)</f>
        <v>9224.9986398587098</v>
      </c>
    </row>
    <row r="11" spans="1:52">
      <c r="C11" s="110"/>
    </row>
    <row r="12" spans="1:52">
      <c r="A12" s="152" t="s">
        <v>295</v>
      </c>
      <c r="B12" s="146"/>
      <c r="C12" s="110"/>
    </row>
    <row r="13" spans="1:52">
      <c r="A13" s="122" t="s">
        <v>125</v>
      </c>
      <c r="B13" s="123">
        <v>1</v>
      </c>
      <c r="C13" s="124">
        <v>345</v>
      </c>
      <c r="D13" s="138">
        <f t="shared" ref="D13:AY13" si="1">D$7-D$10</f>
        <v>345</v>
      </c>
      <c r="E13" s="138">
        <f t="shared" si="1"/>
        <v>345</v>
      </c>
      <c r="F13" s="138">
        <f t="shared" si="1"/>
        <v>345</v>
      </c>
      <c r="G13" s="138">
        <f t="shared" si="1"/>
        <v>345</v>
      </c>
      <c r="H13" s="138">
        <f t="shared" si="1"/>
        <v>345</v>
      </c>
      <c r="I13" s="138">
        <f t="shared" si="1"/>
        <v>345</v>
      </c>
      <c r="J13" s="138">
        <f t="shared" si="1"/>
        <v>345</v>
      </c>
      <c r="K13" s="138">
        <f t="shared" si="1"/>
        <v>345</v>
      </c>
      <c r="L13" s="138">
        <f t="shared" si="1"/>
        <v>345</v>
      </c>
      <c r="M13" s="138">
        <f t="shared" si="1"/>
        <v>345</v>
      </c>
      <c r="N13" s="138">
        <f t="shared" si="1"/>
        <v>345</v>
      </c>
      <c r="O13" s="138">
        <f t="shared" si="1"/>
        <v>345</v>
      </c>
      <c r="P13" s="138">
        <f t="shared" si="1"/>
        <v>345</v>
      </c>
      <c r="Q13" s="138">
        <f t="shared" si="1"/>
        <v>345</v>
      </c>
      <c r="R13" s="138">
        <f t="shared" si="1"/>
        <v>345</v>
      </c>
      <c r="S13" s="138">
        <f t="shared" si="1"/>
        <v>345</v>
      </c>
      <c r="T13" s="138">
        <f t="shared" si="1"/>
        <v>345</v>
      </c>
      <c r="U13" s="138">
        <f t="shared" si="1"/>
        <v>345</v>
      </c>
      <c r="V13" s="138">
        <f t="shared" si="1"/>
        <v>345</v>
      </c>
      <c r="W13" s="138">
        <f t="shared" si="1"/>
        <v>345</v>
      </c>
      <c r="X13" s="138">
        <f t="shared" si="1"/>
        <v>345</v>
      </c>
      <c r="Y13" s="138">
        <f t="shared" si="1"/>
        <v>345</v>
      </c>
      <c r="Z13" s="138">
        <f t="shared" si="1"/>
        <v>345</v>
      </c>
      <c r="AA13" s="138">
        <f t="shared" si="1"/>
        <v>345</v>
      </c>
      <c r="AB13" s="138">
        <f t="shared" si="1"/>
        <v>345</v>
      </c>
      <c r="AC13" s="138">
        <f t="shared" si="1"/>
        <v>345</v>
      </c>
      <c r="AD13" s="138">
        <f t="shared" si="1"/>
        <v>0</v>
      </c>
      <c r="AE13" s="138">
        <f t="shared" si="1"/>
        <v>345</v>
      </c>
      <c r="AF13" s="138">
        <f t="shared" si="1"/>
        <v>345</v>
      </c>
      <c r="AG13" s="138">
        <f t="shared" si="1"/>
        <v>345</v>
      </c>
      <c r="AH13" s="138">
        <f t="shared" si="1"/>
        <v>345</v>
      </c>
      <c r="AI13" s="138">
        <f t="shared" si="1"/>
        <v>345</v>
      </c>
      <c r="AJ13" s="138">
        <f t="shared" si="1"/>
        <v>345</v>
      </c>
      <c r="AK13" s="138">
        <f t="shared" si="1"/>
        <v>345</v>
      </c>
      <c r="AL13" s="138">
        <f t="shared" si="1"/>
        <v>345</v>
      </c>
      <c r="AM13" s="138">
        <f t="shared" si="1"/>
        <v>345</v>
      </c>
      <c r="AN13" s="138">
        <f t="shared" si="1"/>
        <v>345</v>
      </c>
      <c r="AO13" s="138">
        <f t="shared" si="1"/>
        <v>345</v>
      </c>
      <c r="AP13" s="138">
        <f t="shared" si="1"/>
        <v>345</v>
      </c>
      <c r="AQ13" s="138">
        <f t="shared" si="1"/>
        <v>345</v>
      </c>
      <c r="AR13" s="138">
        <f t="shared" si="1"/>
        <v>345</v>
      </c>
      <c r="AS13" s="138">
        <f t="shared" si="1"/>
        <v>345</v>
      </c>
      <c r="AT13" s="138">
        <f t="shared" si="1"/>
        <v>345</v>
      </c>
      <c r="AU13" s="138">
        <f t="shared" si="1"/>
        <v>345</v>
      </c>
      <c r="AV13" s="138">
        <f t="shared" si="1"/>
        <v>345</v>
      </c>
      <c r="AW13" s="138">
        <f t="shared" si="1"/>
        <v>345</v>
      </c>
      <c r="AX13" s="138">
        <f t="shared" si="1"/>
        <v>345</v>
      </c>
      <c r="AY13" s="138">
        <f t="shared" si="1"/>
        <v>345</v>
      </c>
      <c r="AZ13" s="109"/>
    </row>
    <row r="14" spans="1:52">
      <c r="A14" s="110"/>
      <c r="B14" s="120">
        <v>2</v>
      </c>
      <c r="C14" s="110">
        <v>0</v>
      </c>
      <c r="D14" s="106">
        <f>IF(C$20="Yes",C13,0)</f>
        <v>0</v>
      </c>
      <c r="E14" s="106">
        <f t="shared" ref="E14:AY17" si="2">IF(D$20="Yes",D13,0)</f>
        <v>0</v>
      </c>
      <c r="F14" s="106">
        <f t="shared" si="2"/>
        <v>0</v>
      </c>
      <c r="G14" s="106">
        <f t="shared" si="2"/>
        <v>0</v>
      </c>
      <c r="H14" s="106">
        <f t="shared" si="2"/>
        <v>0</v>
      </c>
      <c r="I14" s="106">
        <f t="shared" si="2"/>
        <v>0</v>
      </c>
      <c r="J14" s="106">
        <f t="shared" si="2"/>
        <v>0</v>
      </c>
      <c r="K14" s="106">
        <f t="shared" si="2"/>
        <v>0</v>
      </c>
      <c r="L14" s="106">
        <f t="shared" si="2"/>
        <v>0</v>
      </c>
      <c r="M14" s="106">
        <f t="shared" si="2"/>
        <v>0</v>
      </c>
      <c r="N14" s="106">
        <f t="shared" si="2"/>
        <v>0</v>
      </c>
      <c r="O14" s="106">
        <f t="shared" si="2"/>
        <v>0</v>
      </c>
      <c r="P14" s="106">
        <f t="shared" si="2"/>
        <v>0</v>
      </c>
      <c r="Q14" s="106">
        <f t="shared" si="2"/>
        <v>0</v>
      </c>
      <c r="R14" s="106">
        <f t="shared" si="2"/>
        <v>0</v>
      </c>
      <c r="S14" s="106">
        <f t="shared" si="2"/>
        <v>0</v>
      </c>
      <c r="T14" s="106">
        <f t="shared" si="2"/>
        <v>0</v>
      </c>
      <c r="U14" s="106">
        <f t="shared" si="2"/>
        <v>0</v>
      </c>
      <c r="V14" s="106">
        <f t="shared" si="2"/>
        <v>0</v>
      </c>
      <c r="W14" s="106">
        <f t="shared" si="2"/>
        <v>0</v>
      </c>
      <c r="X14" s="106">
        <f t="shared" si="2"/>
        <v>0</v>
      </c>
      <c r="Y14" s="106">
        <f t="shared" si="2"/>
        <v>0</v>
      </c>
      <c r="Z14" s="106">
        <f t="shared" si="2"/>
        <v>0</v>
      </c>
      <c r="AA14" s="106">
        <f t="shared" si="2"/>
        <v>0</v>
      </c>
      <c r="AB14" s="106">
        <f t="shared" si="2"/>
        <v>0</v>
      </c>
      <c r="AC14" s="106">
        <f t="shared" si="2"/>
        <v>0</v>
      </c>
      <c r="AD14" s="106">
        <f t="shared" si="2"/>
        <v>345</v>
      </c>
      <c r="AE14" s="106">
        <f t="shared" si="2"/>
        <v>0</v>
      </c>
      <c r="AF14" s="106">
        <f t="shared" si="2"/>
        <v>0</v>
      </c>
      <c r="AG14" s="106">
        <f t="shared" si="2"/>
        <v>0</v>
      </c>
      <c r="AH14" s="106">
        <f t="shared" si="2"/>
        <v>0</v>
      </c>
      <c r="AI14" s="106">
        <f t="shared" si="2"/>
        <v>0</v>
      </c>
      <c r="AJ14" s="106">
        <f t="shared" si="2"/>
        <v>0</v>
      </c>
      <c r="AK14" s="106">
        <f t="shared" si="2"/>
        <v>0</v>
      </c>
      <c r="AL14" s="106">
        <f t="shared" si="2"/>
        <v>0</v>
      </c>
      <c r="AM14" s="106">
        <f t="shared" si="2"/>
        <v>0</v>
      </c>
      <c r="AN14" s="106">
        <f t="shared" si="2"/>
        <v>0</v>
      </c>
      <c r="AO14" s="106">
        <f t="shared" si="2"/>
        <v>0</v>
      </c>
      <c r="AP14" s="106">
        <f t="shared" si="2"/>
        <v>0</v>
      </c>
      <c r="AQ14" s="106">
        <f t="shared" si="2"/>
        <v>0</v>
      </c>
      <c r="AR14" s="106">
        <f t="shared" si="2"/>
        <v>0</v>
      </c>
      <c r="AS14" s="106">
        <f t="shared" si="2"/>
        <v>0</v>
      </c>
      <c r="AT14" s="106">
        <f t="shared" si="2"/>
        <v>0</v>
      </c>
      <c r="AU14" s="106">
        <f t="shared" si="2"/>
        <v>0</v>
      </c>
      <c r="AV14" s="106">
        <f t="shared" si="2"/>
        <v>0</v>
      </c>
      <c r="AW14" s="106">
        <f t="shared" si="2"/>
        <v>0</v>
      </c>
      <c r="AX14" s="106">
        <f t="shared" si="2"/>
        <v>0</v>
      </c>
      <c r="AY14" s="106">
        <f t="shared" si="2"/>
        <v>0</v>
      </c>
      <c r="AZ14" s="109"/>
    </row>
    <row r="15" spans="1:52">
      <c r="A15" s="110"/>
      <c r="B15" s="127">
        <v>3</v>
      </c>
      <c r="C15" s="110">
        <v>0</v>
      </c>
      <c r="D15" s="106">
        <f>IF(C$20="Yes",C14,0)</f>
        <v>0</v>
      </c>
      <c r="E15" s="106">
        <f t="shared" si="2"/>
        <v>0</v>
      </c>
      <c r="F15" s="106">
        <f t="shared" si="2"/>
        <v>0</v>
      </c>
      <c r="G15" s="106">
        <f t="shared" si="2"/>
        <v>0</v>
      </c>
      <c r="H15" s="106">
        <f t="shared" si="2"/>
        <v>0</v>
      </c>
      <c r="I15" s="106">
        <f t="shared" si="2"/>
        <v>0</v>
      </c>
      <c r="J15" s="106">
        <f t="shared" si="2"/>
        <v>0</v>
      </c>
      <c r="K15" s="106">
        <f t="shared" si="2"/>
        <v>0</v>
      </c>
      <c r="L15" s="106">
        <f t="shared" si="2"/>
        <v>0</v>
      </c>
      <c r="M15" s="106">
        <f t="shared" si="2"/>
        <v>0</v>
      </c>
      <c r="N15" s="106">
        <f t="shared" si="2"/>
        <v>0</v>
      </c>
      <c r="O15" s="106">
        <f t="shared" si="2"/>
        <v>0</v>
      </c>
      <c r="P15" s="106">
        <f t="shared" si="2"/>
        <v>0</v>
      </c>
      <c r="Q15" s="106">
        <f t="shared" si="2"/>
        <v>0</v>
      </c>
      <c r="R15" s="106">
        <f t="shared" si="2"/>
        <v>0</v>
      </c>
      <c r="S15" s="106">
        <f t="shared" si="2"/>
        <v>0</v>
      </c>
      <c r="T15" s="106">
        <f t="shared" si="2"/>
        <v>0</v>
      </c>
      <c r="U15" s="106">
        <f t="shared" si="2"/>
        <v>0</v>
      </c>
      <c r="V15" s="106">
        <f t="shared" si="2"/>
        <v>0</v>
      </c>
      <c r="W15" s="106">
        <f t="shared" si="2"/>
        <v>0</v>
      </c>
      <c r="X15" s="106">
        <f t="shared" si="2"/>
        <v>0</v>
      </c>
      <c r="Y15" s="106">
        <f t="shared" si="2"/>
        <v>0</v>
      </c>
      <c r="Z15" s="106">
        <f t="shared" si="2"/>
        <v>0</v>
      </c>
      <c r="AA15" s="106">
        <f t="shared" si="2"/>
        <v>0</v>
      </c>
      <c r="AB15" s="106">
        <f t="shared" si="2"/>
        <v>0</v>
      </c>
      <c r="AC15" s="106">
        <f t="shared" si="2"/>
        <v>0</v>
      </c>
      <c r="AD15" s="106">
        <f t="shared" si="2"/>
        <v>0</v>
      </c>
      <c r="AE15" s="106">
        <f t="shared" si="2"/>
        <v>0</v>
      </c>
      <c r="AF15" s="106">
        <f t="shared" si="2"/>
        <v>0</v>
      </c>
      <c r="AG15" s="106">
        <f t="shared" si="2"/>
        <v>0</v>
      </c>
      <c r="AH15" s="106">
        <f t="shared" si="2"/>
        <v>0</v>
      </c>
      <c r="AI15" s="106">
        <f t="shared" si="2"/>
        <v>0</v>
      </c>
      <c r="AJ15" s="106">
        <f t="shared" si="2"/>
        <v>0</v>
      </c>
      <c r="AK15" s="106">
        <f t="shared" si="2"/>
        <v>0</v>
      </c>
      <c r="AL15" s="106">
        <f t="shared" si="2"/>
        <v>0</v>
      </c>
      <c r="AM15" s="106">
        <f t="shared" si="2"/>
        <v>0</v>
      </c>
      <c r="AN15" s="106">
        <f t="shared" si="2"/>
        <v>0</v>
      </c>
      <c r="AO15" s="106">
        <f t="shared" si="2"/>
        <v>0</v>
      </c>
      <c r="AP15" s="106">
        <f t="shared" si="2"/>
        <v>0</v>
      </c>
      <c r="AQ15" s="106">
        <f t="shared" si="2"/>
        <v>0</v>
      </c>
      <c r="AR15" s="106">
        <f t="shared" si="2"/>
        <v>0</v>
      </c>
      <c r="AS15" s="106">
        <f t="shared" si="2"/>
        <v>0</v>
      </c>
      <c r="AT15" s="106">
        <f t="shared" si="2"/>
        <v>0</v>
      </c>
      <c r="AU15" s="106">
        <f t="shared" si="2"/>
        <v>0</v>
      </c>
      <c r="AV15" s="106">
        <f t="shared" si="2"/>
        <v>0</v>
      </c>
      <c r="AW15" s="106">
        <f t="shared" si="2"/>
        <v>0</v>
      </c>
      <c r="AX15" s="106">
        <f t="shared" si="2"/>
        <v>0</v>
      </c>
      <c r="AY15" s="106">
        <f t="shared" si="2"/>
        <v>0</v>
      </c>
      <c r="AZ15" s="109"/>
    </row>
    <row r="16" spans="1:52">
      <c r="A16" s="110"/>
      <c r="B16" s="130">
        <v>4</v>
      </c>
      <c r="C16" s="110">
        <v>0</v>
      </c>
      <c r="D16" s="106">
        <f>IF(C$20="Yes",C15,0)</f>
        <v>0</v>
      </c>
      <c r="E16" s="106">
        <f t="shared" si="2"/>
        <v>0</v>
      </c>
      <c r="F16" s="106">
        <f t="shared" si="2"/>
        <v>0</v>
      </c>
      <c r="G16" s="106">
        <f t="shared" si="2"/>
        <v>0</v>
      </c>
      <c r="H16" s="106">
        <f t="shared" si="2"/>
        <v>0</v>
      </c>
      <c r="I16" s="106">
        <f t="shared" si="2"/>
        <v>0</v>
      </c>
      <c r="J16" s="106">
        <f t="shared" si="2"/>
        <v>0</v>
      </c>
      <c r="K16" s="106">
        <f t="shared" si="2"/>
        <v>0</v>
      </c>
      <c r="L16" s="106">
        <f t="shared" si="2"/>
        <v>0</v>
      </c>
      <c r="M16" s="106">
        <f t="shared" si="2"/>
        <v>0</v>
      </c>
      <c r="N16" s="106">
        <f t="shared" si="2"/>
        <v>0</v>
      </c>
      <c r="O16" s="106">
        <f t="shared" si="2"/>
        <v>0</v>
      </c>
      <c r="P16" s="106">
        <f t="shared" si="2"/>
        <v>0</v>
      </c>
      <c r="Q16" s="106">
        <f t="shared" si="2"/>
        <v>0</v>
      </c>
      <c r="R16" s="106">
        <f t="shared" si="2"/>
        <v>0</v>
      </c>
      <c r="S16" s="106">
        <f t="shared" si="2"/>
        <v>0</v>
      </c>
      <c r="T16" s="106">
        <f t="shared" si="2"/>
        <v>0</v>
      </c>
      <c r="U16" s="106">
        <f t="shared" si="2"/>
        <v>0</v>
      </c>
      <c r="V16" s="106">
        <f t="shared" si="2"/>
        <v>0</v>
      </c>
      <c r="W16" s="106">
        <f t="shared" si="2"/>
        <v>0</v>
      </c>
      <c r="X16" s="106">
        <f t="shared" si="2"/>
        <v>0</v>
      </c>
      <c r="Y16" s="106">
        <f t="shared" si="2"/>
        <v>0</v>
      </c>
      <c r="Z16" s="106">
        <f t="shared" si="2"/>
        <v>0</v>
      </c>
      <c r="AA16" s="106">
        <f t="shared" si="2"/>
        <v>0</v>
      </c>
      <c r="AB16" s="106">
        <f t="shared" si="2"/>
        <v>0</v>
      </c>
      <c r="AC16" s="106">
        <f t="shared" si="2"/>
        <v>0</v>
      </c>
      <c r="AD16" s="106">
        <f t="shared" si="2"/>
        <v>0</v>
      </c>
      <c r="AE16" s="106">
        <f t="shared" si="2"/>
        <v>0</v>
      </c>
      <c r="AF16" s="106">
        <f t="shared" si="2"/>
        <v>0</v>
      </c>
      <c r="AG16" s="106">
        <f t="shared" si="2"/>
        <v>0</v>
      </c>
      <c r="AH16" s="106">
        <f t="shared" si="2"/>
        <v>0</v>
      </c>
      <c r="AI16" s="106">
        <f t="shared" si="2"/>
        <v>0</v>
      </c>
      <c r="AJ16" s="106">
        <f t="shared" si="2"/>
        <v>0</v>
      </c>
      <c r="AK16" s="106">
        <f t="shared" si="2"/>
        <v>0</v>
      </c>
      <c r="AL16" s="106">
        <f t="shared" si="2"/>
        <v>0</v>
      </c>
      <c r="AM16" s="106">
        <f t="shared" si="2"/>
        <v>0</v>
      </c>
      <c r="AN16" s="106">
        <f t="shared" si="2"/>
        <v>0</v>
      </c>
      <c r="AO16" s="106">
        <f t="shared" si="2"/>
        <v>0</v>
      </c>
      <c r="AP16" s="106">
        <f t="shared" si="2"/>
        <v>0</v>
      </c>
      <c r="AQ16" s="106">
        <f t="shared" si="2"/>
        <v>0</v>
      </c>
      <c r="AR16" s="106">
        <f t="shared" si="2"/>
        <v>0</v>
      </c>
      <c r="AS16" s="106">
        <f t="shared" si="2"/>
        <v>0</v>
      </c>
      <c r="AT16" s="106">
        <f t="shared" si="2"/>
        <v>0</v>
      </c>
      <c r="AU16" s="106">
        <f t="shared" si="2"/>
        <v>0</v>
      </c>
      <c r="AV16" s="106">
        <f t="shared" si="2"/>
        <v>0</v>
      </c>
      <c r="AW16" s="106">
        <f t="shared" si="2"/>
        <v>0</v>
      </c>
      <c r="AX16" s="106">
        <f t="shared" si="2"/>
        <v>0</v>
      </c>
      <c r="AY16" s="106">
        <f t="shared" si="2"/>
        <v>0</v>
      </c>
      <c r="AZ16" s="128"/>
    </row>
    <row r="17" spans="1:52">
      <c r="A17" s="125"/>
      <c r="B17" s="132" t="s">
        <v>296</v>
      </c>
      <c r="C17" s="125">
        <v>0</v>
      </c>
      <c r="D17" s="114">
        <f>IF(C$20="Yes",C16,0)</f>
        <v>0</v>
      </c>
      <c r="E17" s="114">
        <f t="shared" si="2"/>
        <v>0</v>
      </c>
      <c r="F17" s="114">
        <f t="shared" si="2"/>
        <v>0</v>
      </c>
      <c r="G17" s="114">
        <f t="shared" si="2"/>
        <v>0</v>
      </c>
      <c r="H17" s="114">
        <f t="shared" si="2"/>
        <v>0</v>
      </c>
      <c r="I17" s="114">
        <f t="shared" si="2"/>
        <v>0</v>
      </c>
      <c r="J17" s="114">
        <f t="shared" si="2"/>
        <v>0</v>
      </c>
      <c r="K17" s="114">
        <f t="shared" si="2"/>
        <v>0</v>
      </c>
      <c r="L17" s="114">
        <f t="shared" si="2"/>
        <v>0</v>
      </c>
      <c r="M17" s="114">
        <f t="shared" si="2"/>
        <v>0</v>
      </c>
      <c r="N17" s="114">
        <f t="shared" si="2"/>
        <v>0</v>
      </c>
      <c r="O17" s="114">
        <f t="shared" si="2"/>
        <v>0</v>
      </c>
      <c r="P17" s="114">
        <f t="shared" si="2"/>
        <v>0</v>
      </c>
      <c r="Q17" s="114">
        <f t="shared" si="2"/>
        <v>0</v>
      </c>
      <c r="R17" s="114">
        <f t="shared" si="2"/>
        <v>0</v>
      </c>
      <c r="S17" s="114">
        <f t="shared" si="2"/>
        <v>0</v>
      </c>
      <c r="T17" s="114">
        <f t="shared" si="2"/>
        <v>0</v>
      </c>
      <c r="U17" s="114">
        <f t="shared" si="2"/>
        <v>0</v>
      </c>
      <c r="V17" s="114">
        <f t="shared" si="2"/>
        <v>0</v>
      </c>
      <c r="W17" s="114">
        <f t="shared" si="2"/>
        <v>0</v>
      </c>
      <c r="X17" s="114">
        <f t="shared" si="2"/>
        <v>0</v>
      </c>
      <c r="Y17" s="114">
        <f t="shared" si="2"/>
        <v>0</v>
      </c>
      <c r="Z17" s="114">
        <f t="shared" si="2"/>
        <v>0</v>
      </c>
      <c r="AA17" s="114">
        <f t="shared" si="2"/>
        <v>0</v>
      </c>
      <c r="AB17" s="114">
        <f t="shared" si="2"/>
        <v>0</v>
      </c>
      <c r="AC17" s="114">
        <f t="shared" si="2"/>
        <v>0</v>
      </c>
      <c r="AD17" s="114">
        <f t="shared" si="2"/>
        <v>0</v>
      </c>
      <c r="AE17" s="114">
        <f t="shared" si="2"/>
        <v>0</v>
      </c>
      <c r="AF17" s="114">
        <f t="shared" si="2"/>
        <v>0</v>
      </c>
      <c r="AG17" s="114">
        <f t="shared" si="2"/>
        <v>0</v>
      </c>
      <c r="AH17" s="114">
        <f t="shared" si="2"/>
        <v>0</v>
      </c>
      <c r="AI17" s="114">
        <f t="shared" si="2"/>
        <v>0</v>
      </c>
      <c r="AJ17" s="114">
        <f t="shared" si="2"/>
        <v>0</v>
      </c>
      <c r="AK17" s="114">
        <f t="shared" si="2"/>
        <v>0</v>
      </c>
      <c r="AL17" s="114">
        <f t="shared" si="2"/>
        <v>0</v>
      </c>
      <c r="AM17" s="114">
        <f t="shared" si="2"/>
        <v>0</v>
      </c>
      <c r="AN17" s="114">
        <f t="shared" si="2"/>
        <v>0</v>
      </c>
      <c r="AO17" s="114">
        <f t="shared" si="2"/>
        <v>0</v>
      </c>
      <c r="AP17" s="114">
        <f t="shared" si="2"/>
        <v>0</v>
      </c>
      <c r="AQ17" s="114">
        <f t="shared" si="2"/>
        <v>0</v>
      </c>
      <c r="AR17" s="114">
        <f t="shared" si="2"/>
        <v>0</v>
      </c>
      <c r="AS17" s="114">
        <f t="shared" si="2"/>
        <v>0</v>
      </c>
      <c r="AT17" s="114">
        <f t="shared" si="2"/>
        <v>0</v>
      </c>
      <c r="AU17" s="114">
        <f t="shared" si="2"/>
        <v>0</v>
      </c>
      <c r="AV17" s="114">
        <f t="shared" si="2"/>
        <v>0</v>
      </c>
      <c r="AW17" s="114">
        <f t="shared" si="2"/>
        <v>0</v>
      </c>
      <c r="AX17" s="114">
        <f t="shared" si="2"/>
        <v>0</v>
      </c>
      <c r="AY17" s="114">
        <f t="shared" si="2"/>
        <v>0</v>
      </c>
      <c r="AZ17" s="151">
        <f>SUM($D$17:$AY$17)</f>
        <v>0</v>
      </c>
    </row>
    <row r="18" spans="1:52">
      <c r="A18" s="106"/>
      <c r="B18" s="153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06"/>
    </row>
    <row r="19" spans="1:52">
      <c r="A19" s="102" t="s">
        <v>116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</row>
    <row r="20" spans="1:52" s="110" customFormat="1">
      <c r="A20" s="115" t="s">
        <v>305</v>
      </c>
      <c r="B20" s="154" t="s">
        <v>306</v>
      </c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 t="s">
        <v>339</v>
      </c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07"/>
    </row>
    <row r="21" spans="1:52" s="110" customFormat="1">
      <c r="A21" s="155" t="s">
        <v>133</v>
      </c>
      <c r="B21" s="156">
        <f>shipping_manufacturing!$C$19/100</f>
        <v>1</v>
      </c>
      <c r="C21" s="156" t="s">
        <v>293</v>
      </c>
      <c r="D21" s="106">
        <f>IF(C$20="Yes",0,SUM(C$13:C$16)*$B$21)</f>
        <v>345</v>
      </c>
      <c r="E21" s="106">
        <f t="shared" ref="E21:AY21" si="3">IF(D$20="Yes",0,SUM(D$13:D$16)*$B$21)</f>
        <v>345</v>
      </c>
      <c r="F21" s="106">
        <f t="shared" si="3"/>
        <v>345</v>
      </c>
      <c r="G21" s="106">
        <f t="shared" si="3"/>
        <v>345</v>
      </c>
      <c r="H21" s="106">
        <f t="shared" si="3"/>
        <v>345</v>
      </c>
      <c r="I21" s="106">
        <f t="shared" si="3"/>
        <v>345</v>
      </c>
      <c r="J21" s="106">
        <f t="shared" si="3"/>
        <v>345</v>
      </c>
      <c r="K21" s="106">
        <f t="shared" si="3"/>
        <v>345</v>
      </c>
      <c r="L21" s="106">
        <f t="shared" si="3"/>
        <v>345</v>
      </c>
      <c r="M21" s="106">
        <f t="shared" si="3"/>
        <v>345</v>
      </c>
      <c r="N21" s="106">
        <f t="shared" si="3"/>
        <v>345</v>
      </c>
      <c r="O21" s="106">
        <f t="shared" si="3"/>
        <v>345</v>
      </c>
      <c r="P21" s="106">
        <f t="shared" si="3"/>
        <v>345</v>
      </c>
      <c r="Q21" s="106">
        <f t="shared" si="3"/>
        <v>345</v>
      </c>
      <c r="R21" s="106">
        <f t="shared" si="3"/>
        <v>345</v>
      </c>
      <c r="S21" s="106">
        <f t="shared" si="3"/>
        <v>345</v>
      </c>
      <c r="T21" s="106">
        <f t="shared" si="3"/>
        <v>345</v>
      </c>
      <c r="U21" s="106">
        <f t="shared" si="3"/>
        <v>345</v>
      </c>
      <c r="V21" s="106">
        <f t="shared" si="3"/>
        <v>345</v>
      </c>
      <c r="W21" s="106">
        <f t="shared" si="3"/>
        <v>345</v>
      </c>
      <c r="X21" s="106">
        <f t="shared" si="3"/>
        <v>345</v>
      </c>
      <c r="Y21" s="106">
        <f t="shared" si="3"/>
        <v>345</v>
      </c>
      <c r="Z21" s="106">
        <f t="shared" si="3"/>
        <v>345</v>
      </c>
      <c r="AA21" s="106">
        <f t="shared" si="3"/>
        <v>345</v>
      </c>
      <c r="AB21" s="106">
        <f t="shared" si="3"/>
        <v>345</v>
      </c>
      <c r="AC21" s="106">
        <f t="shared" si="3"/>
        <v>345</v>
      </c>
      <c r="AD21" s="106">
        <f t="shared" si="3"/>
        <v>0</v>
      </c>
      <c r="AE21" s="106">
        <f t="shared" si="3"/>
        <v>345</v>
      </c>
      <c r="AF21" s="106">
        <f t="shared" si="3"/>
        <v>345</v>
      </c>
      <c r="AG21" s="106">
        <f t="shared" si="3"/>
        <v>345</v>
      </c>
      <c r="AH21" s="106">
        <f t="shared" si="3"/>
        <v>345</v>
      </c>
      <c r="AI21" s="106">
        <f t="shared" si="3"/>
        <v>345</v>
      </c>
      <c r="AJ21" s="106">
        <f t="shared" si="3"/>
        <v>345</v>
      </c>
      <c r="AK21" s="106">
        <f t="shared" si="3"/>
        <v>345</v>
      </c>
      <c r="AL21" s="106">
        <f t="shared" si="3"/>
        <v>345</v>
      </c>
      <c r="AM21" s="106">
        <f t="shared" si="3"/>
        <v>345</v>
      </c>
      <c r="AN21" s="106">
        <f t="shared" si="3"/>
        <v>345</v>
      </c>
      <c r="AO21" s="106">
        <f t="shared" si="3"/>
        <v>345</v>
      </c>
      <c r="AP21" s="106">
        <f t="shared" si="3"/>
        <v>345</v>
      </c>
      <c r="AQ21" s="106">
        <f t="shared" si="3"/>
        <v>345</v>
      </c>
      <c r="AR21" s="106">
        <f t="shared" si="3"/>
        <v>345</v>
      </c>
      <c r="AS21" s="106">
        <f t="shared" si="3"/>
        <v>345</v>
      </c>
      <c r="AT21" s="106">
        <f t="shared" si="3"/>
        <v>345</v>
      </c>
      <c r="AU21" s="106">
        <f t="shared" si="3"/>
        <v>345</v>
      </c>
      <c r="AV21" s="106">
        <f t="shared" si="3"/>
        <v>345</v>
      </c>
      <c r="AW21" s="106">
        <f t="shared" si="3"/>
        <v>345</v>
      </c>
      <c r="AX21" s="106">
        <f t="shared" si="3"/>
        <v>345</v>
      </c>
      <c r="AY21" s="106">
        <f t="shared" si="3"/>
        <v>345</v>
      </c>
      <c r="AZ21" s="157">
        <f>SUM($D21:$AY21)</f>
        <v>16215</v>
      </c>
    </row>
    <row r="22" spans="1:52" s="110" customFormat="1">
      <c r="A22" s="158" t="s">
        <v>123</v>
      </c>
      <c r="B22" s="159">
        <f>1-$B$21</f>
        <v>0</v>
      </c>
      <c r="C22" s="159" t="s">
        <v>293</v>
      </c>
      <c r="D22" s="114">
        <f>IF(C$20="Yes",0,SUM(C$13:C$16)*$B$22)</f>
        <v>0</v>
      </c>
      <c r="E22" s="114">
        <f t="shared" ref="E22:AY22" si="4">IF(D$20="Yes",0,SUM(D$13:D$16)*$B$22)</f>
        <v>0</v>
      </c>
      <c r="F22" s="114">
        <f t="shared" si="4"/>
        <v>0</v>
      </c>
      <c r="G22" s="114">
        <f t="shared" si="4"/>
        <v>0</v>
      </c>
      <c r="H22" s="114">
        <f t="shared" si="4"/>
        <v>0</v>
      </c>
      <c r="I22" s="114">
        <f t="shared" si="4"/>
        <v>0</v>
      </c>
      <c r="J22" s="114">
        <f t="shared" si="4"/>
        <v>0</v>
      </c>
      <c r="K22" s="114">
        <f t="shared" si="4"/>
        <v>0</v>
      </c>
      <c r="L22" s="114">
        <f t="shared" si="4"/>
        <v>0</v>
      </c>
      <c r="M22" s="114">
        <f t="shared" si="4"/>
        <v>0</v>
      </c>
      <c r="N22" s="114">
        <f t="shared" si="4"/>
        <v>0</v>
      </c>
      <c r="O22" s="114">
        <f t="shared" si="4"/>
        <v>0</v>
      </c>
      <c r="P22" s="114">
        <f t="shared" si="4"/>
        <v>0</v>
      </c>
      <c r="Q22" s="114">
        <f t="shared" si="4"/>
        <v>0</v>
      </c>
      <c r="R22" s="114">
        <f t="shared" si="4"/>
        <v>0</v>
      </c>
      <c r="S22" s="114">
        <f t="shared" si="4"/>
        <v>0</v>
      </c>
      <c r="T22" s="114">
        <f t="shared" si="4"/>
        <v>0</v>
      </c>
      <c r="U22" s="114">
        <f t="shared" si="4"/>
        <v>0</v>
      </c>
      <c r="V22" s="114">
        <f t="shared" si="4"/>
        <v>0</v>
      </c>
      <c r="W22" s="114">
        <f t="shared" si="4"/>
        <v>0</v>
      </c>
      <c r="X22" s="114">
        <f t="shared" si="4"/>
        <v>0</v>
      </c>
      <c r="Y22" s="114">
        <f t="shared" si="4"/>
        <v>0</v>
      </c>
      <c r="Z22" s="114">
        <f t="shared" si="4"/>
        <v>0</v>
      </c>
      <c r="AA22" s="114">
        <f t="shared" si="4"/>
        <v>0</v>
      </c>
      <c r="AB22" s="114">
        <f t="shared" si="4"/>
        <v>0</v>
      </c>
      <c r="AC22" s="114">
        <f t="shared" si="4"/>
        <v>0</v>
      </c>
      <c r="AD22" s="114">
        <f t="shared" si="4"/>
        <v>0</v>
      </c>
      <c r="AE22" s="114">
        <f t="shared" si="4"/>
        <v>0</v>
      </c>
      <c r="AF22" s="114">
        <f t="shared" si="4"/>
        <v>0</v>
      </c>
      <c r="AG22" s="114">
        <f t="shared" si="4"/>
        <v>0</v>
      </c>
      <c r="AH22" s="114">
        <f t="shared" si="4"/>
        <v>0</v>
      </c>
      <c r="AI22" s="114">
        <f t="shared" si="4"/>
        <v>0</v>
      </c>
      <c r="AJ22" s="114">
        <f t="shared" si="4"/>
        <v>0</v>
      </c>
      <c r="AK22" s="114">
        <f t="shared" si="4"/>
        <v>0</v>
      </c>
      <c r="AL22" s="114">
        <f t="shared" si="4"/>
        <v>0</v>
      </c>
      <c r="AM22" s="114">
        <f t="shared" si="4"/>
        <v>0</v>
      </c>
      <c r="AN22" s="114">
        <f t="shared" si="4"/>
        <v>0</v>
      </c>
      <c r="AO22" s="114">
        <f t="shared" si="4"/>
        <v>0</v>
      </c>
      <c r="AP22" s="114">
        <f t="shared" si="4"/>
        <v>0</v>
      </c>
      <c r="AQ22" s="114">
        <f t="shared" si="4"/>
        <v>0</v>
      </c>
      <c r="AR22" s="114">
        <f t="shared" si="4"/>
        <v>0</v>
      </c>
      <c r="AS22" s="114">
        <f t="shared" si="4"/>
        <v>0</v>
      </c>
      <c r="AT22" s="114">
        <f t="shared" si="4"/>
        <v>0</v>
      </c>
      <c r="AU22" s="114">
        <f t="shared" si="4"/>
        <v>0</v>
      </c>
      <c r="AV22" s="114">
        <f t="shared" si="4"/>
        <v>0</v>
      </c>
      <c r="AW22" s="114">
        <f t="shared" si="4"/>
        <v>0</v>
      </c>
      <c r="AX22" s="114">
        <f t="shared" si="4"/>
        <v>0</v>
      </c>
      <c r="AY22" s="114">
        <f t="shared" si="4"/>
        <v>0</v>
      </c>
      <c r="AZ22" s="141">
        <f t="shared" ref="AZ22:AZ30" si="5">SUM($D22:$AY22)</f>
        <v>0</v>
      </c>
    </row>
    <row r="23" spans="1:52">
      <c r="A23" s="160" t="s">
        <v>307</v>
      </c>
      <c r="B23" s="124">
        <v>2000</v>
      </c>
      <c r="C23" s="100" t="s">
        <v>293</v>
      </c>
      <c r="D23" s="100">
        <f>D$21*$B$23</f>
        <v>690000</v>
      </c>
      <c r="E23" s="100">
        <f t="shared" ref="E23:AY23" si="6">E$21*$B$23</f>
        <v>690000</v>
      </c>
      <c r="F23" s="100">
        <f t="shared" si="6"/>
        <v>690000</v>
      </c>
      <c r="G23" s="100">
        <f t="shared" si="6"/>
        <v>690000</v>
      </c>
      <c r="H23" s="100">
        <f t="shared" si="6"/>
        <v>690000</v>
      </c>
      <c r="I23" s="100">
        <f t="shared" si="6"/>
        <v>690000</v>
      </c>
      <c r="J23" s="100">
        <f t="shared" si="6"/>
        <v>690000</v>
      </c>
      <c r="K23" s="100">
        <f t="shared" si="6"/>
        <v>690000</v>
      </c>
      <c r="L23" s="100">
        <f t="shared" si="6"/>
        <v>690000</v>
      </c>
      <c r="M23" s="100">
        <f t="shared" si="6"/>
        <v>690000</v>
      </c>
      <c r="N23" s="100">
        <f t="shared" si="6"/>
        <v>690000</v>
      </c>
      <c r="O23" s="100">
        <f t="shared" si="6"/>
        <v>690000</v>
      </c>
      <c r="P23" s="100">
        <f t="shared" si="6"/>
        <v>690000</v>
      </c>
      <c r="Q23" s="100">
        <f t="shared" si="6"/>
        <v>690000</v>
      </c>
      <c r="R23" s="100">
        <f t="shared" si="6"/>
        <v>690000</v>
      </c>
      <c r="S23" s="100">
        <f t="shared" si="6"/>
        <v>690000</v>
      </c>
      <c r="T23" s="100">
        <f t="shared" si="6"/>
        <v>690000</v>
      </c>
      <c r="U23" s="100">
        <f t="shared" si="6"/>
        <v>690000</v>
      </c>
      <c r="V23" s="100">
        <f t="shared" si="6"/>
        <v>690000</v>
      </c>
      <c r="W23" s="100">
        <f t="shared" si="6"/>
        <v>690000</v>
      </c>
      <c r="X23" s="100">
        <f t="shared" si="6"/>
        <v>690000</v>
      </c>
      <c r="Y23" s="100">
        <f t="shared" si="6"/>
        <v>690000</v>
      </c>
      <c r="Z23" s="100">
        <f t="shared" si="6"/>
        <v>690000</v>
      </c>
      <c r="AA23" s="100">
        <f t="shared" si="6"/>
        <v>690000</v>
      </c>
      <c r="AB23" s="100">
        <f t="shared" si="6"/>
        <v>690000</v>
      </c>
      <c r="AC23" s="100">
        <f t="shared" si="6"/>
        <v>690000</v>
      </c>
      <c r="AD23" s="100">
        <f t="shared" si="6"/>
        <v>0</v>
      </c>
      <c r="AE23" s="100">
        <f t="shared" si="6"/>
        <v>690000</v>
      </c>
      <c r="AF23" s="100">
        <f t="shared" si="6"/>
        <v>690000</v>
      </c>
      <c r="AG23" s="100">
        <f t="shared" si="6"/>
        <v>690000</v>
      </c>
      <c r="AH23" s="100">
        <f t="shared" si="6"/>
        <v>690000</v>
      </c>
      <c r="AI23" s="100">
        <f t="shared" si="6"/>
        <v>690000</v>
      </c>
      <c r="AJ23" s="100">
        <f t="shared" si="6"/>
        <v>690000</v>
      </c>
      <c r="AK23" s="100">
        <f t="shared" si="6"/>
        <v>690000</v>
      </c>
      <c r="AL23" s="100">
        <f t="shared" si="6"/>
        <v>690000</v>
      </c>
      <c r="AM23" s="100">
        <f t="shared" si="6"/>
        <v>690000</v>
      </c>
      <c r="AN23" s="100">
        <f t="shared" si="6"/>
        <v>690000</v>
      </c>
      <c r="AO23" s="100">
        <f t="shared" si="6"/>
        <v>690000</v>
      </c>
      <c r="AP23" s="100">
        <f t="shared" si="6"/>
        <v>690000</v>
      </c>
      <c r="AQ23" s="100">
        <f t="shared" si="6"/>
        <v>690000</v>
      </c>
      <c r="AR23" s="100">
        <f t="shared" si="6"/>
        <v>690000</v>
      </c>
      <c r="AS23" s="100">
        <f t="shared" si="6"/>
        <v>690000</v>
      </c>
      <c r="AT23" s="100">
        <f t="shared" si="6"/>
        <v>690000</v>
      </c>
      <c r="AU23" s="100">
        <f t="shared" si="6"/>
        <v>690000</v>
      </c>
      <c r="AV23" s="100">
        <f t="shared" si="6"/>
        <v>690000</v>
      </c>
      <c r="AW23" s="100">
        <f t="shared" si="6"/>
        <v>690000</v>
      </c>
      <c r="AX23" s="100">
        <f t="shared" si="6"/>
        <v>690000</v>
      </c>
      <c r="AY23" s="100">
        <f t="shared" si="6"/>
        <v>690000</v>
      </c>
      <c r="AZ23" s="139">
        <f t="shared" si="5"/>
        <v>32430000</v>
      </c>
    </row>
    <row r="24" spans="1:52" s="110" customFormat="1">
      <c r="A24" s="161" t="s">
        <v>308</v>
      </c>
      <c r="B24" s="162">
        <v>1000</v>
      </c>
      <c r="C24" s="156" t="s">
        <v>293</v>
      </c>
      <c r="D24" s="106">
        <f>D$22*$B$24</f>
        <v>0</v>
      </c>
      <c r="E24" s="106">
        <f t="shared" ref="E24:AY24" si="7">E$22*$B$24</f>
        <v>0</v>
      </c>
      <c r="F24" s="106">
        <f t="shared" si="7"/>
        <v>0</v>
      </c>
      <c r="G24" s="106">
        <f t="shared" si="7"/>
        <v>0</v>
      </c>
      <c r="H24" s="106">
        <f t="shared" si="7"/>
        <v>0</v>
      </c>
      <c r="I24" s="106">
        <f t="shared" si="7"/>
        <v>0</v>
      </c>
      <c r="J24" s="106">
        <f t="shared" si="7"/>
        <v>0</v>
      </c>
      <c r="K24" s="106">
        <f t="shared" si="7"/>
        <v>0</v>
      </c>
      <c r="L24" s="106">
        <f t="shared" si="7"/>
        <v>0</v>
      </c>
      <c r="M24" s="106">
        <f t="shared" si="7"/>
        <v>0</v>
      </c>
      <c r="N24" s="106">
        <f t="shared" si="7"/>
        <v>0</v>
      </c>
      <c r="O24" s="106">
        <f t="shared" si="7"/>
        <v>0</v>
      </c>
      <c r="P24" s="106">
        <f t="shared" si="7"/>
        <v>0</v>
      </c>
      <c r="Q24" s="106">
        <f t="shared" si="7"/>
        <v>0</v>
      </c>
      <c r="R24" s="106">
        <f t="shared" si="7"/>
        <v>0</v>
      </c>
      <c r="S24" s="106">
        <f t="shared" si="7"/>
        <v>0</v>
      </c>
      <c r="T24" s="106">
        <f t="shared" si="7"/>
        <v>0</v>
      </c>
      <c r="U24" s="106">
        <f t="shared" si="7"/>
        <v>0</v>
      </c>
      <c r="V24" s="106">
        <f t="shared" si="7"/>
        <v>0</v>
      </c>
      <c r="W24" s="106">
        <f t="shared" si="7"/>
        <v>0</v>
      </c>
      <c r="X24" s="106">
        <f t="shared" si="7"/>
        <v>0</v>
      </c>
      <c r="Y24" s="106">
        <f t="shared" si="7"/>
        <v>0</v>
      </c>
      <c r="Z24" s="106">
        <f t="shared" si="7"/>
        <v>0</v>
      </c>
      <c r="AA24" s="106">
        <f t="shared" si="7"/>
        <v>0</v>
      </c>
      <c r="AB24" s="106">
        <f t="shared" si="7"/>
        <v>0</v>
      </c>
      <c r="AC24" s="106">
        <f t="shared" si="7"/>
        <v>0</v>
      </c>
      <c r="AD24" s="106">
        <f t="shared" si="7"/>
        <v>0</v>
      </c>
      <c r="AE24" s="106">
        <f t="shared" si="7"/>
        <v>0</v>
      </c>
      <c r="AF24" s="106">
        <f t="shared" si="7"/>
        <v>0</v>
      </c>
      <c r="AG24" s="106">
        <f t="shared" si="7"/>
        <v>0</v>
      </c>
      <c r="AH24" s="106">
        <f t="shared" si="7"/>
        <v>0</v>
      </c>
      <c r="AI24" s="106">
        <f t="shared" si="7"/>
        <v>0</v>
      </c>
      <c r="AJ24" s="106">
        <f t="shared" si="7"/>
        <v>0</v>
      </c>
      <c r="AK24" s="106">
        <f t="shared" si="7"/>
        <v>0</v>
      </c>
      <c r="AL24" s="106">
        <f t="shared" si="7"/>
        <v>0</v>
      </c>
      <c r="AM24" s="106">
        <f t="shared" si="7"/>
        <v>0</v>
      </c>
      <c r="AN24" s="106">
        <f t="shared" si="7"/>
        <v>0</v>
      </c>
      <c r="AO24" s="106">
        <f t="shared" si="7"/>
        <v>0</v>
      </c>
      <c r="AP24" s="106">
        <f t="shared" si="7"/>
        <v>0</v>
      </c>
      <c r="AQ24" s="106">
        <f t="shared" si="7"/>
        <v>0</v>
      </c>
      <c r="AR24" s="106">
        <f t="shared" si="7"/>
        <v>0</v>
      </c>
      <c r="AS24" s="106">
        <f t="shared" si="7"/>
        <v>0</v>
      </c>
      <c r="AT24" s="106">
        <f t="shared" si="7"/>
        <v>0</v>
      </c>
      <c r="AU24" s="106">
        <f t="shared" si="7"/>
        <v>0</v>
      </c>
      <c r="AV24" s="106">
        <f t="shared" si="7"/>
        <v>0</v>
      </c>
      <c r="AW24" s="106">
        <f t="shared" si="7"/>
        <v>0</v>
      </c>
      <c r="AX24" s="106">
        <f t="shared" si="7"/>
        <v>0</v>
      </c>
      <c r="AY24" s="106">
        <f t="shared" si="7"/>
        <v>0</v>
      </c>
      <c r="AZ24" s="141">
        <f t="shared" si="5"/>
        <v>0</v>
      </c>
    </row>
    <row r="25" spans="1:52"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06"/>
    </row>
    <row r="26" spans="1:52">
      <c r="A26" s="163" t="s">
        <v>18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</row>
    <row r="27" spans="1:52">
      <c r="B27" s="135" t="s">
        <v>309</v>
      </c>
      <c r="C27" s="124">
        <v>0</v>
      </c>
      <c r="D27" s="124">
        <f>C$27-C$28+C$29</f>
        <v>11</v>
      </c>
      <c r="E27" s="124">
        <f t="shared" ref="E27:AY27" si="8">D27-D28+D29</f>
        <v>0</v>
      </c>
      <c r="F27" s="124">
        <f t="shared" si="8"/>
        <v>11</v>
      </c>
      <c r="G27" s="124">
        <f t="shared" si="8"/>
        <v>0</v>
      </c>
      <c r="H27" s="124">
        <f t="shared" si="8"/>
        <v>11</v>
      </c>
      <c r="I27" s="124">
        <f t="shared" si="8"/>
        <v>0</v>
      </c>
      <c r="J27" s="124">
        <f t="shared" si="8"/>
        <v>11</v>
      </c>
      <c r="K27" s="124">
        <f t="shared" si="8"/>
        <v>0</v>
      </c>
      <c r="L27" s="124">
        <f t="shared" si="8"/>
        <v>11</v>
      </c>
      <c r="M27" s="124">
        <f t="shared" si="8"/>
        <v>0</v>
      </c>
      <c r="N27" s="124">
        <f t="shared" si="8"/>
        <v>11</v>
      </c>
      <c r="O27" s="124">
        <f t="shared" si="8"/>
        <v>0</v>
      </c>
      <c r="P27" s="124">
        <f t="shared" si="8"/>
        <v>11</v>
      </c>
      <c r="Q27" s="124">
        <f t="shared" si="8"/>
        <v>0</v>
      </c>
      <c r="R27" s="124">
        <f t="shared" si="8"/>
        <v>11</v>
      </c>
      <c r="S27" s="124">
        <f t="shared" si="8"/>
        <v>0</v>
      </c>
      <c r="T27" s="124">
        <f t="shared" si="8"/>
        <v>11</v>
      </c>
      <c r="U27" s="124">
        <f t="shared" si="8"/>
        <v>0</v>
      </c>
      <c r="V27" s="124">
        <f t="shared" si="8"/>
        <v>11</v>
      </c>
      <c r="W27" s="124">
        <f t="shared" si="8"/>
        <v>0</v>
      </c>
      <c r="X27" s="124">
        <f t="shared" si="8"/>
        <v>11</v>
      </c>
      <c r="Y27" s="124">
        <f t="shared" si="8"/>
        <v>0</v>
      </c>
      <c r="Z27" s="124">
        <f t="shared" si="8"/>
        <v>11</v>
      </c>
      <c r="AA27" s="124">
        <f t="shared" si="8"/>
        <v>0</v>
      </c>
      <c r="AB27" s="124">
        <f t="shared" si="8"/>
        <v>11</v>
      </c>
      <c r="AC27" s="124">
        <f t="shared" si="8"/>
        <v>0</v>
      </c>
      <c r="AD27" s="124">
        <f t="shared" si="8"/>
        <v>11</v>
      </c>
      <c r="AE27" s="124">
        <f t="shared" si="8"/>
        <v>11</v>
      </c>
      <c r="AF27" s="124">
        <f t="shared" si="8"/>
        <v>0</v>
      </c>
      <c r="AG27" s="124">
        <f t="shared" si="8"/>
        <v>11</v>
      </c>
      <c r="AH27" s="124">
        <f t="shared" si="8"/>
        <v>0</v>
      </c>
      <c r="AI27" s="124">
        <f t="shared" si="8"/>
        <v>11</v>
      </c>
      <c r="AJ27" s="124">
        <f t="shared" si="8"/>
        <v>0</v>
      </c>
      <c r="AK27" s="124">
        <f t="shared" si="8"/>
        <v>11</v>
      </c>
      <c r="AL27" s="124">
        <f t="shared" si="8"/>
        <v>0</v>
      </c>
      <c r="AM27" s="124">
        <f t="shared" si="8"/>
        <v>11</v>
      </c>
      <c r="AN27" s="124">
        <f t="shared" si="8"/>
        <v>0</v>
      </c>
      <c r="AO27" s="124">
        <f t="shared" si="8"/>
        <v>11</v>
      </c>
      <c r="AP27" s="124">
        <f t="shared" si="8"/>
        <v>0</v>
      </c>
      <c r="AQ27" s="124">
        <f t="shared" si="8"/>
        <v>11</v>
      </c>
      <c r="AR27" s="124">
        <f t="shared" si="8"/>
        <v>0</v>
      </c>
      <c r="AS27" s="124">
        <f t="shared" si="8"/>
        <v>11</v>
      </c>
      <c r="AT27" s="124">
        <f t="shared" si="8"/>
        <v>0</v>
      </c>
      <c r="AU27" s="124">
        <f t="shared" si="8"/>
        <v>11</v>
      </c>
      <c r="AV27" s="124">
        <f t="shared" si="8"/>
        <v>0</v>
      </c>
      <c r="AW27" s="124">
        <f t="shared" si="8"/>
        <v>11</v>
      </c>
      <c r="AX27" s="124">
        <f t="shared" si="8"/>
        <v>0</v>
      </c>
      <c r="AY27" s="164">
        <f t="shared" si="8"/>
        <v>11</v>
      </c>
      <c r="AZ27" s="106"/>
    </row>
    <row r="28" spans="1:52">
      <c r="B28" s="165" t="s">
        <v>310</v>
      </c>
      <c r="C28" s="110">
        <v>0</v>
      </c>
      <c r="D28" s="110">
        <v>11</v>
      </c>
      <c r="E28" s="110">
        <v>0</v>
      </c>
      <c r="F28" s="110">
        <v>11</v>
      </c>
      <c r="G28" s="110">
        <v>0</v>
      </c>
      <c r="H28" s="110">
        <v>11</v>
      </c>
      <c r="I28" s="110">
        <v>0</v>
      </c>
      <c r="J28" s="110">
        <v>11</v>
      </c>
      <c r="K28" s="110">
        <v>0</v>
      </c>
      <c r="L28" s="110">
        <v>11</v>
      </c>
      <c r="M28" s="110">
        <v>0</v>
      </c>
      <c r="N28" s="110">
        <v>11</v>
      </c>
      <c r="O28" s="110">
        <v>0</v>
      </c>
      <c r="P28" s="110">
        <v>11</v>
      </c>
      <c r="Q28" s="110">
        <v>0</v>
      </c>
      <c r="R28" s="110">
        <v>11</v>
      </c>
      <c r="S28" s="110">
        <v>0</v>
      </c>
      <c r="T28" s="110">
        <v>11</v>
      </c>
      <c r="U28" s="110">
        <v>0</v>
      </c>
      <c r="V28" s="110">
        <v>11</v>
      </c>
      <c r="W28" s="110">
        <v>0</v>
      </c>
      <c r="X28" s="110">
        <v>11</v>
      </c>
      <c r="Y28" s="110">
        <v>0</v>
      </c>
      <c r="Z28" s="110">
        <v>11</v>
      </c>
      <c r="AA28" s="110">
        <v>0</v>
      </c>
      <c r="AB28" s="110">
        <v>11</v>
      </c>
      <c r="AC28" s="110">
        <v>0</v>
      </c>
      <c r="AD28" s="110">
        <v>0</v>
      </c>
      <c r="AE28" s="110">
        <v>11</v>
      </c>
      <c r="AF28" s="110">
        <v>0</v>
      </c>
      <c r="AG28" s="110">
        <v>11</v>
      </c>
      <c r="AH28" s="110">
        <v>0</v>
      </c>
      <c r="AI28" s="110">
        <v>11</v>
      </c>
      <c r="AJ28" s="110">
        <v>0</v>
      </c>
      <c r="AK28" s="110">
        <v>11</v>
      </c>
      <c r="AL28" s="110">
        <v>0</v>
      </c>
      <c r="AM28" s="110">
        <v>11</v>
      </c>
      <c r="AN28" s="110">
        <v>0</v>
      </c>
      <c r="AO28" s="110">
        <v>11</v>
      </c>
      <c r="AP28" s="110">
        <v>0</v>
      </c>
      <c r="AQ28" s="110">
        <v>11</v>
      </c>
      <c r="AR28" s="110">
        <v>0</v>
      </c>
      <c r="AS28" s="110">
        <v>11</v>
      </c>
      <c r="AT28" s="110">
        <v>0</v>
      </c>
      <c r="AU28" s="110">
        <v>11</v>
      </c>
      <c r="AV28" s="110">
        <v>0</v>
      </c>
      <c r="AW28" s="110">
        <v>11</v>
      </c>
      <c r="AX28" s="110">
        <v>0</v>
      </c>
      <c r="AY28" s="166">
        <v>11</v>
      </c>
      <c r="AZ28" s="106"/>
    </row>
    <row r="29" spans="1:52">
      <c r="B29" s="136" t="s">
        <v>311</v>
      </c>
      <c r="C29" s="125">
        <v>11</v>
      </c>
      <c r="D29" s="125">
        <f>C$28</f>
        <v>0</v>
      </c>
      <c r="E29" s="125">
        <f t="shared" ref="E29:AY29" si="9">D$28</f>
        <v>11</v>
      </c>
      <c r="F29" s="125">
        <f t="shared" si="9"/>
        <v>0</v>
      </c>
      <c r="G29" s="125">
        <f t="shared" si="9"/>
        <v>11</v>
      </c>
      <c r="H29" s="125">
        <f t="shared" si="9"/>
        <v>0</v>
      </c>
      <c r="I29" s="125">
        <f t="shared" si="9"/>
        <v>11</v>
      </c>
      <c r="J29" s="125">
        <f t="shared" si="9"/>
        <v>0</v>
      </c>
      <c r="K29" s="125">
        <f t="shared" si="9"/>
        <v>11</v>
      </c>
      <c r="L29" s="125">
        <f t="shared" si="9"/>
        <v>0</v>
      </c>
      <c r="M29" s="125">
        <f t="shared" si="9"/>
        <v>11</v>
      </c>
      <c r="N29" s="125">
        <f t="shared" si="9"/>
        <v>0</v>
      </c>
      <c r="O29" s="125">
        <f t="shared" si="9"/>
        <v>11</v>
      </c>
      <c r="P29" s="125">
        <f t="shared" si="9"/>
        <v>0</v>
      </c>
      <c r="Q29" s="125">
        <f t="shared" si="9"/>
        <v>11</v>
      </c>
      <c r="R29" s="125">
        <f t="shared" si="9"/>
        <v>0</v>
      </c>
      <c r="S29" s="125">
        <f t="shared" si="9"/>
        <v>11</v>
      </c>
      <c r="T29" s="125">
        <f t="shared" si="9"/>
        <v>0</v>
      </c>
      <c r="U29" s="125">
        <f t="shared" si="9"/>
        <v>11</v>
      </c>
      <c r="V29" s="125">
        <f t="shared" si="9"/>
        <v>0</v>
      </c>
      <c r="W29" s="125">
        <f t="shared" si="9"/>
        <v>11</v>
      </c>
      <c r="X29" s="125">
        <f t="shared" si="9"/>
        <v>0</v>
      </c>
      <c r="Y29" s="125">
        <f t="shared" si="9"/>
        <v>11</v>
      </c>
      <c r="Z29" s="125">
        <f t="shared" si="9"/>
        <v>0</v>
      </c>
      <c r="AA29" s="125">
        <f t="shared" si="9"/>
        <v>11</v>
      </c>
      <c r="AB29" s="125">
        <f t="shared" si="9"/>
        <v>0</v>
      </c>
      <c r="AC29" s="125">
        <f t="shared" si="9"/>
        <v>11</v>
      </c>
      <c r="AD29" s="125">
        <f t="shared" si="9"/>
        <v>0</v>
      </c>
      <c r="AE29" s="125">
        <f t="shared" si="9"/>
        <v>0</v>
      </c>
      <c r="AF29" s="125">
        <f t="shared" si="9"/>
        <v>11</v>
      </c>
      <c r="AG29" s="125">
        <f t="shared" si="9"/>
        <v>0</v>
      </c>
      <c r="AH29" s="125">
        <f t="shared" si="9"/>
        <v>11</v>
      </c>
      <c r="AI29" s="125">
        <f t="shared" si="9"/>
        <v>0</v>
      </c>
      <c r="AJ29" s="125">
        <f t="shared" si="9"/>
        <v>11</v>
      </c>
      <c r="AK29" s="125">
        <f t="shared" si="9"/>
        <v>0</v>
      </c>
      <c r="AL29" s="125">
        <f t="shared" si="9"/>
        <v>11</v>
      </c>
      <c r="AM29" s="125">
        <f t="shared" si="9"/>
        <v>0</v>
      </c>
      <c r="AN29" s="125">
        <f t="shared" si="9"/>
        <v>11</v>
      </c>
      <c r="AO29" s="125">
        <f t="shared" si="9"/>
        <v>0</v>
      </c>
      <c r="AP29" s="125">
        <f t="shared" si="9"/>
        <v>11</v>
      </c>
      <c r="AQ29" s="125">
        <f t="shared" si="9"/>
        <v>0</v>
      </c>
      <c r="AR29" s="125">
        <f t="shared" si="9"/>
        <v>11</v>
      </c>
      <c r="AS29" s="125">
        <f t="shared" si="9"/>
        <v>0</v>
      </c>
      <c r="AT29" s="125">
        <f t="shared" si="9"/>
        <v>11</v>
      </c>
      <c r="AU29" s="125">
        <f t="shared" si="9"/>
        <v>0</v>
      </c>
      <c r="AV29" s="125">
        <f t="shared" si="9"/>
        <v>11</v>
      </c>
      <c r="AW29" s="125">
        <f t="shared" si="9"/>
        <v>0</v>
      </c>
      <c r="AX29" s="125">
        <f t="shared" si="9"/>
        <v>11</v>
      </c>
      <c r="AY29" s="167">
        <f t="shared" si="9"/>
        <v>0</v>
      </c>
      <c r="AZ29" s="168"/>
    </row>
    <row r="30" spans="1:52">
      <c r="A30" s="169" t="s">
        <v>312</v>
      </c>
      <c r="B30" s="144">
        <v>10</v>
      </c>
      <c r="C30" s="117" t="s">
        <v>293</v>
      </c>
      <c r="D30" s="117">
        <f>D$27*$B$30</f>
        <v>110</v>
      </c>
      <c r="E30" s="117">
        <f t="shared" ref="E30:AY30" si="10">E$27*$B$30</f>
        <v>0</v>
      </c>
      <c r="F30" s="117">
        <f t="shared" si="10"/>
        <v>110</v>
      </c>
      <c r="G30" s="117">
        <f t="shared" si="10"/>
        <v>0</v>
      </c>
      <c r="H30" s="117">
        <f t="shared" si="10"/>
        <v>110</v>
      </c>
      <c r="I30" s="117">
        <f t="shared" si="10"/>
        <v>0</v>
      </c>
      <c r="J30" s="117">
        <f t="shared" si="10"/>
        <v>110</v>
      </c>
      <c r="K30" s="117">
        <f t="shared" si="10"/>
        <v>0</v>
      </c>
      <c r="L30" s="117">
        <f t="shared" si="10"/>
        <v>110</v>
      </c>
      <c r="M30" s="117">
        <f t="shared" si="10"/>
        <v>0</v>
      </c>
      <c r="N30" s="117">
        <f t="shared" si="10"/>
        <v>110</v>
      </c>
      <c r="O30" s="117">
        <f t="shared" si="10"/>
        <v>0</v>
      </c>
      <c r="P30" s="117">
        <f t="shared" si="10"/>
        <v>110</v>
      </c>
      <c r="Q30" s="117">
        <f t="shared" si="10"/>
        <v>0</v>
      </c>
      <c r="R30" s="117">
        <f>R$27*$B$30</f>
        <v>110</v>
      </c>
      <c r="S30" s="117">
        <f t="shared" si="10"/>
        <v>0</v>
      </c>
      <c r="T30" s="117">
        <f t="shared" si="10"/>
        <v>110</v>
      </c>
      <c r="U30" s="117">
        <f t="shared" si="10"/>
        <v>0</v>
      </c>
      <c r="V30" s="117">
        <f t="shared" si="10"/>
        <v>110</v>
      </c>
      <c r="W30" s="117">
        <f t="shared" si="10"/>
        <v>0</v>
      </c>
      <c r="X30" s="117">
        <f t="shared" si="10"/>
        <v>110</v>
      </c>
      <c r="Y30" s="117">
        <f t="shared" si="10"/>
        <v>0</v>
      </c>
      <c r="Z30" s="117">
        <f t="shared" si="10"/>
        <v>110</v>
      </c>
      <c r="AA30" s="117">
        <f t="shared" si="10"/>
        <v>0</v>
      </c>
      <c r="AB30" s="117">
        <f t="shared" si="10"/>
        <v>110</v>
      </c>
      <c r="AC30" s="117">
        <f t="shared" si="10"/>
        <v>0</v>
      </c>
      <c r="AD30" s="117">
        <f t="shared" si="10"/>
        <v>110</v>
      </c>
      <c r="AE30" s="117">
        <f>AE$27*$B$30</f>
        <v>110</v>
      </c>
      <c r="AF30" s="117">
        <f t="shared" si="10"/>
        <v>0</v>
      </c>
      <c r="AG30" s="117">
        <f t="shared" si="10"/>
        <v>110</v>
      </c>
      <c r="AH30" s="117">
        <f t="shared" si="10"/>
        <v>0</v>
      </c>
      <c r="AI30" s="117">
        <f t="shared" si="10"/>
        <v>110</v>
      </c>
      <c r="AJ30" s="117">
        <f t="shared" si="10"/>
        <v>0</v>
      </c>
      <c r="AK30" s="117">
        <f t="shared" si="10"/>
        <v>110</v>
      </c>
      <c r="AL30" s="117">
        <f t="shared" si="10"/>
        <v>0</v>
      </c>
      <c r="AM30" s="117">
        <f t="shared" si="10"/>
        <v>110</v>
      </c>
      <c r="AN30" s="117">
        <f t="shared" si="10"/>
        <v>0</v>
      </c>
      <c r="AO30" s="117">
        <f t="shared" si="10"/>
        <v>110</v>
      </c>
      <c r="AP30" s="117">
        <f t="shared" si="10"/>
        <v>0</v>
      </c>
      <c r="AQ30" s="117">
        <f t="shared" si="10"/>
        <v>110</v>
      </c>
      <c r="AR30" s="117">
        <f t="shared" si="10"/>
        <v>0</v>
      </c>
      <c r="AS30" s="117">
        <f t="shared" si="10"/>
        <v>110</v>
      </c>
      <c r="AT30" s="117">
        <f t="shared" si="10"/>
        <v>0</v>
      </c>
      <c r="AU30" s="117">
        <f t="shared" si="10"/>
        <v>110</v>
      </c>
      <c r="AV30" s="117">
        <f t="shared" si="10"/>
        <v>0</v>
      </c>
      <c r="AW30" s="117">
        <f t="shared" si="10"/>
        <v>110</v>
      </c>
      <c r="AX30" s="117">
        <f t="shared" si="10"/>
        <v>0</v>
      </c>
      <c r="AY30" s="117">
        <f t="shared" si="10"/>
        <v>110</v>
      </c>
      <c r="AZ30" s="141">
        <f t="shared" si="5"/>
        <v>2750</v>
      </c>
    </row>
    <row r="32" spans="1:52">
      <c r="A32" s="102" t="s">
        <v>300</v>
      </c>
    </row>
    <row r="33" spans="1:52">
      <c r="A33" s="135" t="s">
        <v>22</v>
      </c>
      <c r="B33" s="135" t="s">
        <v>341</v>
      </c>
      <c r="C33" s="124"/>
      <c r="D33" s="124">
        <f>D$21*shipping_manufacturing!$D$27/100</f>
        <v>0</v>
      </c>
      <c r="E33" s="124">
        <f>E$21*shipping_manufacturing!$D$27/100</f>
        <v>0</v>
      </c>
      <c r="F33" s="124">
        <f>F$21*shipping_manufacturing!$D$27/100</f>
        <v>0</v>
      </c>
      <c r="G33" s="124">
        <f>G$21*shipping_manufacturing!$D$27/100</f>
        <v>0</v>
      </c>
      <c r="H33" s="124">
        <f>H$21*shipping_manufacturing!$D$27/100</f>
        <v>0</v>
      </c>
      <c r="I33" s="124">
        <f>I$21*shipping_manufacturing!$D$27/100</f>
        <v>0</v>
      </c>
      <c r="J33" s="124">
        <f>J$21*shipping_manufacturing!$D$27/100</f>
        <v>0</v>
      </c>
      <c r="K33" s="124">
        <f>K$21*shipping_manufacturing!$D$27/100</f>
        <v>0</v>
      </c>
      <c r="L33" s="124">
        <f>L$21*shipping_manufacturing!$D$27/100</f>
        <v>0</v>
      </c>
      <c r="M33" s="124">
        <f>M$21*shipping_manufacturing!$D$27/100</f>
        <v>0</v>
      </c>
      <c r="N33" s="124">
        <f>N$21*shipping_manufacturing!$D$27/100</f>
        <v>0</v>
      </c>
      <c r="O33" s="124">
        <f>O$21*shipping_manufacturing!$D$27/100</f>
        <v>0</v>
      </c>
      <c r="P33" s="124">
        <f>P$21*shipping_manufacturing!$D$27/100</f>
        <v>0</v>
      </c>
      <c r="Q33" s="124">
        <f>Q$21*shipping_manufacturing!$D$27/100</f>
        <v>0</v>
      </c>
      <c r="R33" s="124">
        <f>R$21*shipping_manufacturing!$D$27/100</f>
        <v>0</v>
      </c>
      <c r="S33" s="124">
        <f>S$21*shipping_manufacturing!$D$27/100</f>
        <v>0</v>
      </c>
      <c r="T33" s="124">
        <f>T$21*shipping_manufacturing!$D$27/100</f>
        <v>0</v>
      </c>
      <c r="U33" s="124">
        <f>U$21*shipping_manufacturing!$D$27/100</f>
        <v>0</v>
      </c>
      <c r="V33" s="124">
        <f>V$21*shipping_manufacturing!$D$27/100</f>
        <v>0</v>
      </c>
      <c r="W33" s="124">
        <f>W$21*shipping_manufacturing!$D$27/100</f>
        <v>0</v>
      </c>
      <c r="X33" s="124">
        <f>X$21*shipping_manufacturing!$D$27/100</f>
        <v>0</v>
      </c>
      <c r="Y33" s="124">
        <f>Y$21*shipping_manufacturing!$D$27/100</f>
        <v>0</v>
      </c>
      <c r="Z33" s="124">
        <f>Z$21*shipping_manufacturing!$D$27/100</f>
        <v>0</v>
      </c>
      <c r="AA33" s="124">
        <f>AA$21*shipping_manufacturing!$D$27/100</f>
        <v>0</v>
      </c>
      <c r="AB33" s="124">
        <f>AB$21*shipping_manufacturing!$D$27/100</f>
        <v>0</v>
      </c>
      <c r="AC33" s="124">
        <f>AC$21*shipping_manufacturing!$D$27/100</f>
        <v>0</v>
      </c>
      <c r="AD33" s="124">
        <f>AD$21*shipping_manufacturing!$D$27/100</f>
        <v>0</v>
      </c>
      <c r="AE33" s="124">
        <f>AE$21*shipping_manufacturing!$D$27/100</f>
        <v>0</v>
      </c>
      <c r="AF33" s="124">
        <f>AF$21*shipping_manufacturing!$D$27/100</f>
        <v>0</v>
      </c>
      <c r="AG33" s="124">
        <f>AG$21*shipping_manufacturing!$D$27/100</f>
        <v>0</v>
      </c>
      <c r="AH33" s="124">
        <f>AH$21*shipping_manufacturing!$D$27/100</f>
        <v>0</v>
      </c>
      <c r="AI33" s="124">
        <f>AI$21*shipping_manufacturing!$D$27/100</f>
        <v>0</v>
      </c>
      <c r="AJ33" s="124">
        <f>AJ$21*shipping_manufacturing!$D$27/100</f>
        <v>0</v>
      </c>
      <c r="AK33" s="124">
        <f>AK$21*shipping_manufacturing!$D$27/100</f>
        <v>0</v>
      </c>
      <c r="AL33" s="124">
        <f>AL$21*shipping_manufacturing!$D$27/100</f>
        <v>0</v>
      </c>
      <c r="AM33" s="124">
        <f>AM$21*shipping_manufacturing!$D$27/100</f>
        <v>0</v>
      </c>
      <c r="AN33" s="124">
        <f>AN$21*shipping_manufacturing!$D$27/100</f>
        <v>0</v>
      </c>
      <c r="AO33" s="124">
        <f>AO$21*shipping_manufacturing!$D$27/100</f>
        <v>0</v>
      </c>
      <c r="AP33" s="124">
        <f>AP$21*shipping_manufacturing!$D$27/100</f>
        <v>0</v>
      </c>
      <c r="AQ33" s="124">
        <f>AQ$21*shipping_manufacturing!$D$27/100</f>
        <v>0</v>
      </c>
      <c r="AR33" s="124">
        <f>AR$21*shipping_manufacturing!$D$27/100</f>
        <v>0</v>
      </c>
      <c r="AS33" s="124">
        <f>AS$21*shipping_manufacturing!$D$27/100</f>
        <v>0</v>
      </c>
      <c r="AT33" s="124">
        <f>AT$21*shipping_manufacturing!$D$27/100</f>
        <v>0</v>
      </c>
      <c r="AU33" s="124">
        <f>AU$21*shipping_manufacturing!$D$27/100</f>
        <v>0</v>
      </c>
      <c r="AV33" s="124">
        <f>AV$21*shipping_manufacturing!$D$27/100</f>
        <v>0</v>
      </c>
      <c r="AW33" s="124">
        <f>AW$21*shipping_manufacturing!$D$27/100</f>
        <v>0</v>
      </c>
      <c r="AX33" s="124">
        <f>AX$21*shipping_manufacturing!$D$27/100</f>
        <v>0</v>
      </c>
      <c r="AY33" s="124">
        <f>AY$21*shipping_manufacturing!$D$27/100</f>
        <v>0</v>
      </c>
    </row>
    <row r="34" spans="1:52">
      <c r="A34" s="113" t="s">
        <v>340</v>
      </c>
      <c r="B34" s="165" t="s">
        <v>342</v>
      </c>
      <c r="C34" s="110"/>
      <c r="D34" s="110">
        <f>D$22*shipping_manufacturing!$E$27/100</f>
        <v>0</v>
      </c>
      <c r="E34" s="110">
        <f>E$22*shipping_manufacturing!$E$27/100</f>
        <v>0</v>
      </c>
      <c r="F34" s="110">
        <f>F$22*shipping_manufacturing!$E$27/100</f>
        <v>0</v>
      </c>
      <c r="G34" s="110">
        <f>G$22*shipping_manufacturing!$E$27/100</f>
        <v>0</v>
      </c>
      <c r="H34" s="110">
        <f>H$22*shipping_manufacturing!$E$27/100</f>
        <v>0</v>
      </c>
      <c r="I34" s="110">
        <f>I$22*shipping_manufacturing!$E$27/100</f>
        <v>0</v>
      </c>
      <c r="J34" s="110">
        <f>J$22*shipping_manufacturing!$E$27/100</f>
        <v>0</v>
      </c>
      <c r="K34" s="110">
        <f>K$22*shipping_manufacturing!$E$27/100</f>
        <v>0</v>
      </c>
      <c r="L34" s="110">
        <f>L$22*shipping_manufacturing!$E$27/100</f>
        <v>0</v>
      </c>
      <c r="M34" s="110">
        <f>M$22*shipping_manufacturing!$E$27/100</f>
        <v>0</v>
      </c>
      <c r="N34" s="110">
        <f>N$22*shipping_manufacturing!$E$27/100</f>
        <v>0</v>
      </c>
      <c r="O34" s="110">
        <f>O$22*shipping_manufacturing!$E$27/100</f>
        <v>0</v>
      </c>
      <c r="P34" s="110">
        <f>P$22*shipping_manufacturing!$E$27/100</f>
        <v>0</v>
      </c>
      <c r="Q34" s="110">
        <f>Q$22*shipping_manufacturing!$E$27/100</f>
        <v>0</v>
      </c>
      <c r="R34" s="110">
        <f>R$22*shipping_manufacturing!$E$27/100</f>
        <v>0</v>
      </c>
      <c r="S34" s="110">
        <f>S$22*shipping_manufacturing!$E$27/100</f>
        <v>0</v>
      </c>
      <c r="T34" s="110">
        <f>T$22*shipping_manufacturing!$E$27/100</f>
        <v>0</v>
      </c>
      <c r="U34" s="110">
        <f>U$22*shipping_manufacturing!$E$27/100</f>
        <v>0</v>
      </c>
      <c r="V34" s="110">
        <f>V$22*shipping_manufacturing!$E$27/100</f>
        <v>0</v>
      </c>
      <c r="W34" s="110">
        <f>W$22*shipping_manufacturing!$E$27/100</f>
        <v>0</v>
      </c>
      <c r="X34" s="110">
        <f>X$22*shipping_manufacturing!$E$27/100</f>
        <v>0</v>
      </c>
      <c r="Y34" s="110">
        <f>Y$22*shipping_manufacturing!$E$27/100</f>
        <v>0</v>
      </c>
      <c r="Z34" s="110">
        <f>Z$22*shipping_manufacturing!$E$27/100</f>
        <v>0</v>
      </c>
      <c r="AA34" s="110">
        <f>AA$22*shipping_manufacturing!$E$27/100</f>
        <v>0</v>
      </c>
      <c r="AB34" s="110">
        <f>AB$22*shipping_manufacturing!$E$27/100</f>
        <v>0</v>
      </c>
      <c r="AC34" s="110">
        <f>AC$22*shipping_manufacturing!$E$27/100</f>
        <v>0</v>
      </c>
      <c r="AD34" s="110">
        <f>AD$22*shipping_manufacturing!$E$27/100</f>
        <v>0</v>
      </c>
      <c r="AE34" s="110">
        <f>AE$22*shipping_manufacturing!$E$27/100</f>
        <v>0</v>
      </c>
      <c r="AF34" s="110">
        <f>AF$22*shipping_manufacturing!$E$27/100</f>
        <v>0</v>
      </c>
      <c r="AG34" s="110">
        <f>AG$22*shipping_manufacturing!$E$27/100</f>
        <v>0</v>
      </c>
      <c r="AH34" s="110">
        <f>AH$22*shipping_manufacturing!$E$27/100</f>
        <v>0</v>
      </c>
      <c r="AI34" s="110">
        <f>AI$22*shipping_manufacturing!$E$27/100</f>
        <v>0</v>
      </c>
      <c r="AJ34" s="110">
        <f>AJ$22*shipping_manufacturing!$E$27/100</f>
        <v>0</v>
      </c>
      <c r="AK34" s="110">
        <f>AK$22*shipping_manufacturing!$E$27/100</f>
        <v>0</v>
      </c>
      <c r="AL34" s="110">
        <f>AL$22*shipping_manufacturing!$E$27/100</f>
        <v>0</v>
      </c>
      <c r="AM34" s="110">
        <f>AM$22*shipping_manufacturing!$E$27/100</f>
        <v>0</v>
      </c>
      <c r="AN34" s="110">
        <f>AN$22*shipping_manufacturing!$E$27/100</f>
        <v>0</v>
      </c>
      <c r="AO34" s="110">
        <f>AO$22*shipping_manufacturing!$E$27/100</f>
        <v>0</v>
      </c>
      <c r="AP34" s="110">
        <f>AP$22*shipping_manufacturing!$E$27/100</f>
        <v>0</v>
      </c>
      <c r="AQ34" s="110">
        <f>AQ$22*shipping_manufacturing!$E$27/100</f>
        <v>0</v>
      </c>
      <c r="AR34" s="110">
        <f>AR$22*shipping_manufacturing!$E$27/100</f>
        <v>0</v>
      </c>
      <c r="AS34" s="110">
        <f>AS$22*shipping_manufacturing!$E$27/100</f>
        <v>0</v>
      </c>
      <c r="AT34" s="110">
        <f>AT$22*shipping_manufacturing!$E$27/100</f>
        <v>0</v>
      </c>
      <c r="AU34" s="110">
        <f>AU$22*shipping_manufacturing!$E$27/100</f>
        <v>0</v>
      </c>
      <c r="AV34" s="110">
        <f>AV$22*shipping_manufacturing!$E$27/100</f>
        <v>0</v>
      </c>
      <c r="AW34" s="110">
        <f>AW$22*shipping_manufacturing!$E$27/100</f>
        <v>0</v>
      </c>
      <c r="AX34" s="110">
        <f>AX$22*shipping_manufacturing!$E$27/100</f>
        <v>0</v>
      </c>
      <c r="AY34" s="110">
        <f>AY$22*shipping_manufacturing!$E$27/100</f>
        <v>0</v>
      </c>
    </row>
    <row r="35" spans="1:52">
      <c r="A35" s="110">
        <v>1335</v>
      </c>
      <c r="B35" s="165" t="s">
        <v>343</v>
      </c>
      <c r="C35" s="110"/>
      <c r="D35" s="110">
        <f>SUM(D33:D34)</f>
        <v>0</v>
      </c>
      <c r="E35" s="110">
        <f t="shared" ref="E35:AY35" si="11">SUM(E33:E34)</f>
        <v>0</v>
      </c>
      <c r="F35" s="110">
        <f t="shared" si="11"/>
        <v>0</v>
      </c>
      <c r="G35" s="110">
        <f t="shared" si="11"/>
        <v>0</v>
      </c>
      <c r="H35" s="110">
        <f t="shared" si="11"/>
        <v>0</v>
      </c>
      <c r="I35" s="110">
        <f t="shared" si="11"/>
        <v>0</v>
      </c>
      <c r="J35" s="110">
        <f t="shared" si="11"/>
        <v>0</v>
      </c>
      <c r="K35" s="110">
        <f t="shared" si="11"/>
        <v>0</v>
      </c>
      <c r="L35" s="110">
        <f t="shared" si="11"/>
        <v>0</v>
      </c>
      <c r="M35" s="110">
        <f t="shared" si="11"/>
        <v>0</v>
      </c>
      <c r="N35" s="110">
        <f t="shared" si="11"/>
        <v>0</v>
      </c>
      <c r="O35" s="110">
        <f t="shared" si="11"/>
        <v>0</v>
      </c>
      <c r="P35" s="110">
        <f t="shared" si="11"/>
        <v>0</v>
      </c>
      <c r="Q35" s="110">
        <f t="shared" si="11"/>
        <v>0</v>
      </c>
      <c r="R35" s="110">
        <f t="shared" si="11"/>
        <v>0</v>
      </c>
      <c r="S35" s="110">
        <f t="shared" si="11"/>
        <v>0</v>
      </c>
      <c r="T35" s="110">
        <f t="shared" si="11"/>
        <v>0</v>
      </c>
      <c r="U35" s="110">
        <f t="shared" si="11"/>
        <v>0</v>
      </c>
      <c r="V35" s="110">
        <f t="shared" si="11"/>
        <v>0</v>
      </c>
      <c r="W35" s="110">
        <f t="shared" si="11"/>
        <v>0</v>
      </c>
      <c r="X35" s="110">
        <f t="shared" si="11"/>
        <v>0</v>
      </c>
      <c r="Y35" s="110">
        <f t="shared" si="11"/>
        <v>0</v>
      </c>
      <c r="Z35" s="110">
        <f t="shared" si="11"/>
        <v>0</v>
      </c>
      <c r="AA35" s="110">
        <f t="shared" si="11"/>
        <v>0</v>
      </c>
      <c r="AB35" s="110">
        <f t="shared" si="11"/>
        <v>0</v>
      </c>
      <c r="AC35" s="110">
        <f t="shared" si="11"/>
        <v>0</v>
      </c>
      <c r="AD35" s="110">
        <f t="shared" si="11"/>
        <v>0</v>
      </c>
      <c r="AE35" s="110">
        <f t="shared" si="11"/>
        <v>0</v>
      </c>
      <c r="AF35" s="110">
        <f t="shared" si="11"/>
        <v>0</v>
      </c>
      <c r="AG35" s="110">
        <f t="shared" si="11"/>
        <v>0</v>
      </c>
      <c r="AH35" s="110">
        <f t="shared" si="11"/>
        <v>0</v>
      </c>
      <c r="AI35" s="110">
        <f t="shared" si="11"/>
        <v>0</v>
      </c>
      <c r="AJ35" s="110">
        <f t="shared" si="11"/>
        <v>0</v>
      </c>
      <c r="AK35" s="110">
        <f t="shared" si="11"/>
        <v>0</v>
      </c>
      <c r="AL35" s="110">
        <f t="shared" si="11"/>
        <v>0</v>
      </c>
      <c r="AM35" s="110">
        <f t="shared" si="11"/>
        <v>0</v>
      </c>
      <c r="AN35" s="110">
        <f t="shared" si="11"/>
        <v>0</v>
      </c>
      <c r="AO35" s="110">
        <f t="shared" si="11"/>
        <v>0</v>
      </c>
      <c r="AP35" s="110">
        <f t="shared" si="11"/>
        <v>0</v>
      </c>
      <c r="AQ35" s="110">
        <f t="shared" si="11"/>
        <v>0</v>
      </c>
      <c r="AR35" s="110">
        <f t="shared" si="11"/>
        <v>0</v>
      </c>
      <c r="AS35" s="110">
        <f t="shared" si="11"/>
        <v>0</v>
      </c>
      <c r="AT35" s="110">
        <f t="shared" si="11"/>
        <v>0</v>
      </c>
      <c r="AU35" s="110">
        <f t="shared" si="11"/>
        <v>0</v>
      </c>
      <c r="AV35" s="110">
        <f t="shared" si="11"/>
        <v>0</v>
      </c>
      <c r="AW35" s="110">
        <f t="shared" si="11"/>
        <v>0</v>
      </c>
      <c r="AX35" s="110">
        <f t="shared" si="11"/>
        <v>0</v>
      </c>
      <c r="AY35" s="110">
        <f t="shared" si="11"/>
        <v>0</v>
      </c>
    </row>
    <row r="36" spans="1:52">
      <c r="A36" s="110"/>
      <c r="B36" s="165" t="s">
        <v>344</v>
      </c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0"/>
      <c r="AU36" s="110"/>
      <c r="AV36" s="110"/>
      <c r="AW36" s="110"/>
      <c r="AX36" s="110"/>
      <c r="AY36" s="110"/>
    </row>
    <row r="37" spans="1:52">
      <c r="A37" s="110"/>
      <c r="B37" s="165" t="s">
        <v>345</v>
      </c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0"/>
      <c r="AU37" s="110"/>
      <c r="AV37" s="110"/>
      <c r="AW37" s="110"/>
      <c r="AX37" s="110"/>
      <c r="AY37" s="110"/>
    </row>
    <row r="38" spans="1:52">
      <c r="A38" s="110"/>
      <c r="B38" s="165" t="s">
        <v>346</v>
      </c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</row>
    <row r="39" spans="1:52">
      <c r="A39" s="110"/>
      <c r="B39" s="165" t="s">
        <v>347</v>
      </c>
      <c r="C39" s="110"/>
      <c r="D39" s="110">
        <f>D33-D36</f>
        <v>0</v>
      </c>
      <c r="E39" s="110">
        <f t="shared" ref="E39:AY39" si="12">E33-E36</f>
        <v>0</v>
      </c>
      <c r="F39" s="110">
        <f t="shared" si="12"/>
        <v>0</v>
      </c>
      <c r="G39" s="110">
        <f t="shared" si="12"/>
        <v>0</v>
      </c>
      <c r="H39" s="110">
        <f t="shared" si="12"/>
        <v>0</v>
      </c>
      <c r="I39" s="110">
        <f t="shared" si="12"/>
        <v>0</v>
      </c>
      <c r="J39" s="110">
        <f t="shared" si="12"/>
        <v>0</v>
      </c>
      <c r="K39" s="110">
        <f t="shared" si="12"/>
        <v>0</v>
      </c>
      <c r="L39" s="110">
        <f t="shared" si="12"/>
        <v>0</v>
      </c>
      <c r="M39" s="110">
        <f t="shared" si="12"/>
        <v>0</v>
      </c>
      <c r="N39" s="110">
        <f t="shared" si="12"/>
        <v>0</v>
      </c>
      <c r="O39" s="110">
        <f t="shared" si="12"/>
        <v>0</v>
      </c>
      <c r="P39" s="110">
        <f t="shared" si="12"/>
        <v>0</v>
      </c>
      <c r="Q39" s="110">
        <f t="shared" si="12"/>
        <v>0</v>
      </c>
      <c r="R39" s="110">
        <f t="shared" si="12"/>
        <v>0</v>
      </c>
      <c r="S39" s="110">
        <f t="shared" si="12"/>
        <v>0</v>
      </c>
      <c r="T39" s="110">
        <f t="shared" si="12"/>
        <v>0</v>
      </c>
      <c r="U39" s="110">
        <f t="shared" si="12"/>
        <v>0</v>
      </c>
      <c r="V39" s="110">
        <f t="shared" si="12"/>
        <v>0</v>
      </c>
      <c r="W39" s="110">
        <f t="shared" si="12"/>
        <v>0</v>
      </c>
      <c r="X39" s="110">
        <f t="shared" si="12"/>
        <v>0</v>
      </c>
      <c r="Y39" s="110">
        <f t="shared" si="12"/>
        <v>0</v>
      </c>
      <c r="Z39" s="110">
        <f t="shared" si="12"/>
        <v>0</v>
      </c>
      <c r="AA39" s="110">
        <f t="shared" si="12"/>
        <v>0</v>
      </c>
      <c r="AB39" s="110">
        <f t="shared" si="12"/>
        <v>0</v>
      </c>
      <c r="AC39" s="110">
        <f t="shared" si="12"/>
        <v>0</v>
      </c>
      <c r="AD39" s="110">
        <f t="shared" si="12"/>
        <v>0</v>
      </c>
      <c r="AE39" s="110">
        <f t="shared" si="12"/>
        <v>0</v>
      </c>
      <c r="AF39" s="110">
        <f t="shared" si="12"/>
        <v>0</v>
      </c>
      <c r="AG39" s="110">
        <f t="shared" si="12"/>
        <v>0</v>
      </c>
      <c r="AH39" s="110">
        <f t="shared" si="12"/>
        <v>0</v>
      </c>
      <c r="AI39" s="110">
        <f t="shared" si="12"/>
        <v>0</v>
      </c>
      <c r="AJ39" s="110">
        <f t="shared" si="12"/>
        <v>0</v>
      </c>
      <c r="AK39" s="110">
        <f t="shared" si="12"/>
        <v>0</v>
      </c>
      <c r="AL39" s="110">
        <f t="shared" si="12"/>
        <v>0</v>
      </c>
      <c r="AM39" s="110">
        <f t="shared" si="12"/>
        <v>0</v>
      </c>
      <c r="AN39" s="110">
        <f t="shared" si="12"/>
        <v>0</v>
      </c>
      <c r="AO39" s="110">
        <f t="shared" si="12"/>
        <v>0</v>
      </c>
      <c r="AP39" s="110">
        <f t="shared" si="12"/>
        <v>0</v>
      </c>
      <c r="AQ39" s="110">
        <f t="shared" si="12"/>
        <v>0</v>
      </c>
      <c r="AR39" s="110">
        <f t="shared" si="12"/>
        <v>0</v>
      </c>
      <c r="AS39" s="110">
        <f t="shared" si="12"/>
        <v>0</v>
      </c>
      <c r="AT39" s="110">
        <f t="shared" si="12"/>
        <v>0</v>
      </c>
      <c r="AU39" s="110">
        <f t="shared" si="12"/>
        <v>0</v>
      </c>
      <c r="AV39" s="110">
        <f t="shared" si="12"/>
        <v>0</v>
      </c>
      <c r="AW39" s="110">
        <f t="shared" si="12"/>
        <v>0</v>
      </c>
      <c r="AX39" s="110">
        <f t="shared" si="12"/>
        <v>0</v>
      </c>
      <c r="AY39" s="110">
        <f t="shared" si="12"/>
        <v>0</v>
      </c>
    </row>
    <row r="40" spans="1:52">
      <c r="A40" s="110"/>
      <c r="B40" s="165" t="s">
        <v>348</v>
      </c>
      <c r="C40" s="110"/>
      <c r="D40" s="110">
        <f>D34-D37</f>
        <v>0</v>
      </c>
      <c r="E40" s="110">
        <f t="shared" ref="E40:AY40" si="13">E34-E37</f>
        <v>0</v>
      </c>
      <c r="F40" s="110">
        <f t="shared" si="13"/>
        <v>0</v>
      </c>
      <c r="G40" s="110">
        <f t="shared" si="13"/>
        <v>0</v>
      </c>
      <c r="H40" s="110">
        <f t="shared" si="13"/>
        <v>0</v>
      </c>
      <c r="I40" s="110">
        <f t="shared" si="13"/>
        <v>0</v>
      </c>
      <c r="J40" s="110">
        <f t="shared" si="13"/>
        <v>0</v>
      </c>
      <c r="K40" s="110">
        <f t="shared" si="13"/>
        <v>0</v>
      </c>
      <c r="L40" s="110">
        <f t="shared" si="13"/>
        <v>0</v>
      </c>
      <c r="M40" s="110">
        <f t="shared" si="13"/>
        <v>0</v>
      </c>
      <c r="N40" s="110">
        <f t="shared" si="13"/>
        <v>0</v>
      </c>
      <c r="O40" s="110">
        <f t="shared" si="13"/>
        <v>0</v>
      </c>
      <c r="P40" s="110">
        <f t="shared" si="13"/>
        <v>0</v>
      </c>
      <c r="Q40" s="110">
        <f t="shared" si="13"/>
        <v>0</v>
      </c>
      <c r="R40" s="110">
        <f t="shared" si="13"/>
        <v>0</v>
      </c>
      <c r="S40" s="110">
        <f t="shared" si="13"/>
        <v>0</v>
      </c>
      <c r="T40" s="110">
        <f t="shared" si="13"/>
        <v>0</v>
      </c>
      <c r="U40" s="110">
        <f t="shared" si="13"/>
        <v>0</v>
      </c>
      <c r="V40" s="110">
        <f t="shared" si="13"/>
        <v>0</v>
      </c>
      <c r="W40" s="110">
        <f t="shared" si="13"/>
        <v>0</v>
      </c>
      <c r="X40" s="110">
        <f t="shared" si="13"/>
        <v>0</v>
      </c>
      <c r="Y40" s="110">
        <f t="shared" si="13"/>
        <v>0</v>
      </c>
      <c r="Z40" s="110">
        <f t="shared" si="13"/>
        <v>0</v>
      </c>
      <c r="AA40" s="110">
        <f t="shared" si="13"/>
        <v>0</v>
      </c>
      <c r="AB40" s="110">
        <f t="shared" si="13"/>
        <v>0</v>
      </c>
      <c r="AC40" s="110">
        <f t="shared" si="13"/>
        <v>0</v>
      </c>
      <c r="AD40" s="110">
        <f t="shared" si="13"/>
        <v>0</v>
      </c>
      <c r="AE40" s="110">
        <f t="shared" si="13"/>
        <v>0</v>
      </c>
      <c r="AF40" s="110">
        <f t="shared" si="13"/>
        <v>0</v>
      </c>
      <c r="AG40" s="110">
        <f t="shared" si="13"/>
        <v>0</v>
      </c>
      <c r="AH40" s="110">
        <f t="shared" si="13"/>
        <v>0</v>
      </c>
      <c r="AI40" s="110">
        <f t="shared" si="13"/>
        <v>0</v>
      </c>
      <c r="AJ40" s="110">
        <f t="shared" si="13"/>
        <v>0</v>
      </c>
      <c r="AK40" s="110">
        <f t="shared" si="13"/>
        <v>0</v>
      </c>
      <c r="AL40" s="110">
        <f t="shared" si="13"/>
        <v>0</v>
      </c>
      <c r="AM40" s="110">
        <f t="shared" si="13"/>
        <v>0</v>
      </c>
      <c r="AN40" s="110">
        <f t="shared" si="13"/>
        <v>0</v>
      </c>
      <c r="AO40" s="110">
        <f t="shared" si="13"/>
        <v>0</v>
      </c>
      <c r="AP40" s="110">
        <f t="shared" si="13"/>
        <v>0</v>
      </c>
      <c r="AQ40" s="110">
        <f t="shared" si="13"/>
        <v>0</v>
      </c>
      <c r="AR40" s="110">
        <f t="shared" si="13"/>
        <v>0</v>
      </c>
      <c r="AS40" s="110">
        <f t="shared" si="13"/>
        <v>0</v>
      </c>
      <c r="AT40" s="110">
        <f t="shared" si="13"/>
        <v>0</v>
      </c>
      <c r="AU40" s="110">
        <f t="shared" si="13"/>
        <v>0</v>
      </c>
      <c r="AV40" s="110">
        <f t="shared" si="13"/>
        <v>0</v>
      </c>
      <c r="AW40" s="110">
        <f t="shared" si="13"/>
        <v>0</v>
      </c>
      <c r="AX40" s="110">
        <f t="shared" si="13"/>
        <v>0</v>
      </c>
      <c r="AY40" s="110">
        <f t="shared" si="13"/>
        <v>0</v>
      </c>
    </row>
    <row r="41" spans="1:52">
      <c r="A41" s="110"/>
      <c r="B41" s="165" t="s">
        <v>349</v>
      </c>
      <c r="C41" s="110"/>
      <c r="D41" s="110">
        <v>2</v>
      </c>
      <c r="E41" s="110">
        <v>1</v>
      </c>
      <c r="F41" s="110">
        <v>1</v>
      </c>
      <c r="G41" s="110">
        <v>2</v>
      </c>
      <c r="H41" s="110">
        <v>1</v>
      </c>
      <c r="I41" s="110">
        <v>2</v>
      </c>
      <c r="J41" s="110">
        <v>1</v>
      </c>
      <c r="K41" s="110">
        <v>2</v>
      </c>
      <c r="L41" s="110">
        <v>1</v>
      </c>
      <c r="M41" s="110">
        <v>1</v>
      </c>
      <c r="N41" s="110">
        <v>1</v>
      </c>
      <c r="O41" s="110">
        <v>1</v>
      </c>
      <c r="P41" s="110">
        <v>1</v>
      </c>
      <c r="Q41" s="110">
        <v>1</v>
      </c>
      <c r="R41" s="110">
        <v>2</v>
      </c>
      <c r="S41" s="110">
        <v>2</v>
      </c>
      <c r="T41" s="110">
        <v>2</v>
      </c>
      <c r="U41" s="110">
        <v>3</v>
      </c>
      <c r="V41" s="110">
        <v>2</v>
      </c>
      <c r="W41" s="110">
        <v>1</v>
      </c>
      <c r="X41" s="110">
        <v>1</v>
      </c>
      <c r="Y41" s="110">
        <v>1</v>
      </c>
      <c r="Z41" s="110">
        <v>1</v>
      </c>
      <c r="AA41" s="110">
        <v>3</v>
      </c>
      <c r="AB41" s="110">
        <v>1</v>
      </c>
      <c r="AC41" s="110">
        <v>2</v>
      </c>
      <c r="AD41" s="110">
        <v>1</v>
      </c>
      <c r="AE41" s="110">
        <v>1</v>
      </c>
      <c r="AF41" s="110">
        <v>2</v>
      </c>
      <c r="AG41" s="110">
        <v>3</v>
      </c>
      <c r="AH41" s="110">
        <v>1</v>
      </c>
      <c r="AI41" s="110">
        <v>1</v>
      </c>
      <c r="AJ41" s="110">
        <v>1</v>
      </c>
      <c r="AK41" s="110">
        <v>2</v>
      </c>
      <c r="AL41" s="110">
        <v>2</v>
      </c>
      <c r="AM41" s="110">
        <v>1</v>
      </c>
      <c r="AN41" s="110">
        <v>1</v>
      </c>
      <c r="AO41" s="110">
        <v>3</v>
      </c>
      <c r="AP41" s="110">
        <v>2</v>
      </c>
      <c r="AQ41" s="110">
        <v>2</v>
      </c>
      <c r="AR41" s="110">
        <v>3</v>
      </c>
      <c r="AS41" s="110">
        <v>1</v>
      </c>
      <c r="AT41" s="110">
        <v>1</v>
      </c>
      <c r="AU41" s="110">
        <v>1</v>
      </c>
      <c r="AV41" s="110">
        <v>1</v>
      </c>
      <c r="AW41" s="110">
        <v>3</v>
      </c>
      <c r="AX41" s="110">
        <v>1</v>
      </c>
      <c r="AY41" s="110">
        <v>2</v>
      </c>
    </row>
    <row r="42" spans="1:52">
      <c r="A42" s="110"/>
      <c r="B42" s="178" t="s">
        <v>350</v>
      </c>
      <c r="C42" s="110"/>
      <c r="D42" s="110">
        <v>0</v>
      </c>
      <c r="E42" s="110">
        <v>0</v>
      </c>
      <c r="F42" s="110">
        <v>0</v>
      </c>
      <c r="G42" s="110">
        <v>0</v>
      </c>
      <c r="H42" s="110">
        <v>0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0">
        <v>0</v>
      </c>
      <c r="O42" s="110">
        <v>0</v>
      </c>
      <c r="P42" s="110">
        <v>0</v>
      </c>
      <c r="Q42" s="110">
        <v>0</v>
      </c>
      <c r="R42" s="110">
        <v>0</v>
      </c>
      <c r="S42" s="110">
        <v>0</v>
      </c>
      <c r="T42" s="110">
        <v>0</v>
      </c>
      <c r="U42" s="110">
        <v>0</v>
      </c>
      <c r="V42" s="110">
        <v>0</v>
      </c>
      <c r="W42" s="110">
        <v>0</v>
      </c>
      <c r="X42" s="110">
        <v>0</v>
      </c>
      <c r="Y42" s="110">
        <v>0</v>
      </c>
      <c r="Z42" s="110">
        <v>0</v>
      </c>
      <c r="AA42" s="110">
        <v>0</v>
      </c>
      <c r="AB42" s="110">
        <v>0</v>
      </c>
      <c r="AC42" s="110">
        <v>0</v>
      </c>
      <c r="AD42" s="110">
        <v>0</v>
      </c>
      <c r="AE42" s="110">
        <v>0</v>
      </c>
      <c r="AF42" s="110">
        <v>0</v>
      </c>
      <c r="AG42" s="110">
        <v>0</v>
      </c>
      <c r="AH42" s="110">
        <v>0</v>
      </c>
      <c r="AI42" s="110">
        <v>0</v>
      </c>
      <c r="AJ42" s="110">
        <v>0</v>
      </c>
      <c r="AK42" s="110">
        <v>0</v>
      </c>
      <c r="AL42" s="110">
        <v>0</v>
      </c>
      <c r="AM42" s="110">
        <v>0</v>
      </c>
      <c r="AN42" s="110">
        <v>0</v>
      </c>
      <c r="AO42" s="110">
        <v>0</v>
      </c>
      <c r="AP42" s="110">
        <v>0</v>
      </c>
      <c r="AQ42" s="110">
        <v>0</v>
      </c>
      <c r="AR42" s="110">
        <v>0</v>
      </c>
      <c r="AS42" s="110">
        <v>0</v>
      </c>
      <c r="AT42" s="110">
        <v>0</v>
      </c>
      <c r="AU42" s="110">
        <v>0</v>
      </c>
      <c r="AV42" s="110">
        <v>0</v>
      </c>
      <c r="AW42" s="110">
        <v>0</v>
      </c>
      <c r="AX42" s="110">
        <v>0</v>
      </c>
      <c r="AY42" s="110">
        <v>0</v>
      </c>
      <c r="AZ42" s="100">
        <f>SUM($D$42:$AY$42)</f>
        <v>0</v>
      </c>
    </row>
    <row r="43" spans="1:52">
      <c r="A43" s="110"/>
      <c r="B43" s="178" t="s">
        <v>351</v>
      </c>
      <c r="C43" s="110"/>
      <c r="D43" s="110">
        <v>0</v>
      </c>
      <c r="E43" s="110">
        <v>0</v>
      </c>
      <c r="F43" s="110">
        <v>0</v>
      </c>
      <c r="G43" s="110">
        <v>0</v>
      </c>
      <c r="H43" s="110">
        <v>0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0">
        <v>0</v>
      </c>
      <c r="U43" s="110">
        <v>0</v>
      </c>
      <c r="V43" s="110">
        <v>0</v>
      </c>
      <c r="W43" s="110">
        <v>0</v>
      </c>
      <c r="X43" s="110">
        <v>0</v>
      </c>
      <c r="Y43" s="110">
        <v>0</v>
      </c>
      <c r="Z43" s="110">
        <v>0</v>
      </c>
      <c r="AA43" s="110">
        <v>0</v>
      </c>
      <c r="AB43" s="110">
        <v>0</v>
      </c>
      <c r="AC43" s="110">
        <v>0</v>
      </c>
      <c r="AD43" s="110">
        <v>0</v>
      </c>
      <c r="AE43" s="110">
        <v>0</v>
      </c>
      <c r="AF43" s="110">
        <v>0</v>
      </c>
      <c r="AG43" s="110">
        <v>0</v>
      </c>
      <c r="AH43" s="110">
        <v>0</v>
      </c>
      <c r="AI43" s="110">
        <v>0</v>
      </c>
      <c r="AJ43" s="110">
        <v>0</v>
      </c>
      <c r="AK43" s="110">
        <v>0</v>
      </c>
      <c r="AL43" s="110">
        <v>0</v>
      </c>
      <c r="AM43" s="110">
        <v>0</v>
      </c>
      <c r="AN43" s="110">
        <v>0</v>
      </c>
      <c r="AO43" s="110">
        <v>0</v>
      </c>
      <c r="AP43" s="110">
        <v>0</v>
      </c>
      <c r="AQ43" s="110">
        <v>0</v>
      </c>
      <c r="AR43" s="110">
        <v>0</v>
      </c>
      <c r="AS43" s="110">
        <v>0</v>
      </c>
      <c r="AT43" s="110">
        <v>0</v>
      </c>
      <c r="AU43" s="110">
        <v>0</v>
      </c>
      <c r="AV43" s="110">
        <v>0</v>
      </c>
      <c r="AW43" s="110">
        <v>0</v>
      </c>
      <c r="AX43" s="110">
        <v>0</v>
      </c>
      <c r="AY43" s="110">
        <v>0</v>
      </c>
      <c r="AZ43" s="100">
        <f>SUM($D$43:$AY$43)</f>
        <v>0</v>
      </c>
    </row>
    <row r="44" spans="1:52">
      <c r="A44" s="135" t="s">
        <v>59</v>
      </c>
      <c r="B44" s="135" t="s">
        <v>341</v>
      </c>
      <c r="C44" s="124"/>
      <c r="D44" s="124">
        <f>D$21*shipping_manufacturing!$D$28/100</f>
        <v>345</v>
      </c>
      <c r="E44" s="124">
        <f>E$21*shipping_manufacturing!$D$28/100</f>
        <v>345</v>
      </c>
      <c r="F44" s="124">
        <f>F$21*shipping_manufacturing!$D$28/100</f>
        <v>345</v>
      </c>
      <c r="G44" s="124">
        <f>G$21*shipping_manufacturing!$D$28/100</f>
        <v>345</v>
      </c>
      <c r="H44" s="124">
        <f>H$21*shipping_manufacturing!$D$28/100</f>
        <v>345</v>
      </c>
      <c r="I44" s="124">
        <f>I$21*shipping_manufacturing!$D$28/100</f>
        <v>345</v>
      </c>
      <c r="J44" s="124">
        <f>J$21*shipping_manufacturing!$D$28/100</f>
        <v>345</v>
      </c>
      <c r="K44" s="124">
        <f>K$21*shipping_manufacturing!$D$28/100</f>
        <v>345</v>
      </c>
      <c r="L44" s="124">
        <f>L$21*shipping_manufacturing!$D$28/100</f>
        <v>345</v>
      </c>
      <c r="M44" s="124">
        <f>M$21*shipping_manufacturing!$D$28/100</f>
        <v>345</v>
      </c>
      <c r="N44" s="124">
        <f>N$21*shipping_manufacturing!$D$28/100</f>
        <v>345</v>
      </c>
      <c r="O44" s="124">
        <f>O$21*shipping_manufacturing!$D$28/100</f>
        <v>345</v>
      </c>
      <c r="P44" s="124">
        <f>P$21*shipping_manufacturing!$D$28/100</f>
        <v>345</v>
      </c>
      <c r="Q44" s="124">
        <f>Q$21*shipping_manufacturing!$D$28/100</f>
        <v>345</v>
      </c>
      <c r="R44" s="124">
        <f>R$21*shipping_manufacturing!$D$28/100</f>
        <v>345</v>
      </c>
      <c r="S44" s="124">
        <f>S$21*shipping_manufacturing!$D$28/100</f>
        <v>345</v>
      </c>
      <c r="T44" s="124">
        <f>T$21*shipping_manufacturing!$D$28/100</f>
        <v>345</v>
      </c>
      <c r="U44" s="124">
        <f>U$21*shipping_manufacturing!$D$28/100</f>
        <v>345</v>
      </c>
      <c r="V44" s="124">
        <f>V$21*shipping_manufacturing!$D$28/100</f>
        <v>345</v>
      </c>
      <c r="W44" s="124">
        <f>W$21*shipping_manufacturing!$D$28/100</f>
        <v>345</v>
      </c>
      <c r="X44" s="124">
        <f>X$21*shipping_manufacturing!$D$28/100</f>
        <v>345</v>
      </c>
      <c r="Y44" s="124">
        <f>Y$21*shipping_manufacturing!$D$28/100</f>
        <v>345</v>
      </c>
      <c r="Z44" s="124">
        <f>Z$21*shipping_manufacturing!$D$28/100</f>
        <v>345</v>
      </c>
      <c r="AA44" s="124">
        <f>AA$21*shipping_manufacturing!$D$28/100</f>
        <v>345</v>
      </c>
      <c r="AB44" s="124">
        <f>AB$21*shipping_manufacturing!$D$28/100</f>
        <v>345</v>
      </c>
      <c r="AC44" s="124">
        <f>AC$21*shipping_manufacturing!$D$28/100</f>
        <v>345</v>
      </c>
      <c r="AD44" s="124">
        <f>AD$21*shipping_manufacturing!$D$28/100</f>
        <v>0</v>
      </c>
      <c r="AE44" s="124">
        <f>AE$21*shipping_manufacturing!$D$28/100</f>
        <v>345</v>
      </c>
      <c r="AF44" s="124">
        <f>AF$21*shipping_manufacturing!$D$28/100</f>
        <v>345</v>
      </c>
      <c r="AG44" s="124">
        <f>AG$21*shipping_manufacturing!$D$28/100</f>
        <v>345</v>
      </c>
      <c r="AH44" s="124">
        <f>AH$21*shipping_manufacturing!$D$28/100</f>
        <v>345</v>
      </c>
      <c r="AI44" s="124">
        <f>AI$21*shipping_manufacturing!$D$28/100</f>
        <v>345</v>
      </c>
      <c r="AJ44" s="124">
        <f>AJ$21*shipping_manufacturing!$D$28/100</f>
        <v>345</v>
      </c>
      <c r="AK44" s="124">
        <f>AK$21*shipping_manufacturing!$D$28/100</f>
        <v>345</v>
      </c>
      <c r="AL44" s="124">
        <f>AL$21*shipping_manufacturing!$D$28/100</f>
        <v>345</v>
      </c>
      <c r="AM44" s="124">
        <f>AM$21*shipping_manufacturing!$D$28/100</f>
        <v>345</v>
      </c>
      <c r="AN44" s="124">
        <f>AN$21*shipping_manufacturing!$D$28/100</f>
        <v>345</v>
      </c>
      <c r="AO44" s="124">
        <f>AO$21*shipping_manufacturing!$D$28/100</f>
        <v>345</v>
      </c>
      <c r="AP44" s="124">
        <f>AP$21*shipping_manufacturing!$D$28/100</f>
        <v>345</v>
      </c>
      <c r="AQ44" s="124">
        <f>AQ$21*shipping_manufacturing!$D$28/100</f>
        <v>345</v>
      </c>
      <c r="AR44" s="124">
        <f>AR$21*shipping_manufacturing!$D$28/100</f>
        <v>345</v>
      </c>
      <c r="AS44" s="124">
        <f>AS$21*shipping_manufacturing!$D$28/100</f>
        <v>345</v>
      </c>
      <c r="AT44" s="124">
        <f>AT$21*shipping_manufacturing!$D$28/100</f>
        <v>345</v>
      </c>
      <c r="AU44" s="124">
        <f>AU$21*shipping_manufacturing!$D$28/100</f>
        <v>345</v>
      </c>
      <c r="AV44" s="124">
        <f>AV$21*shipping_manufacturing!$D$28/100</f>
        <v>345</v>
      </c>
      <c r="AW44" s="124">
        <f>AW$21*shipping_manufacturing!$D$28/100</f>
        <v>345</v>
      </c>
      <c r="AX44" s="124">
        <f>AX$21*shipping_manufacturing!$D$28/100</f>
        <v>345</v>
      </c>
      <c r="AY44" s="124">
        <f>AY$21*shipping_manufacturing!$D$28/100</f>
        <v>345</v>
      </c>
    </row>
    <row r="45" spans="1:52">
      <c r="A45" s="113" t="s">
        <v>340</v>
      </c>
      <c r="B45" s="165" t="s">
        <v>342</v>
      </c>
      <c r="C45" s="110"/>
      <c r="D45" s="110">
        <f>D$22*shipping_manufacturing!$E$28/100</f>
        <v>0</v>
      </c>
      <c r="E45" s="110">
        <f>E$22*shipping_manufacturing!$E$28/100</f>
        <v>0</v>
      </c>
      <c r="F45" s="110">
        <f>F$22*shipping_manufacturing!$E$28/100</f>
        <v>0</v>
      </c>
      <c r="G45" s="110">
        <f>G$22*shipping_manufacturing!$E$28/100</f>
        <v>0</v>
      </c>
      <c r="H45" s="110">
        <f>H$22*shipping_manufacturing!$E$28/100</f>
        <v>0</v>
      </c>
      <c r="I45" s="110">
        <f>I$22*shipping_manufacturing!$E$28/100</f>
        <v>0</v>
      </c>
      <c r="J45" s="110">
        <f>J$22*shipping_manufacturing!$E$28/100</f>
        <v>0</v>
      </c>
      <c r="K45" s="110">
        <f>K$22*shipping_manufacturing!$E$28/100</f>
        <v>0</v>
      </c>
      <c r="L45" s="110">
        <f>L$22*shipping_manufacturing!$E$28/100</f>
        <v>0</v>
      </c>
      <c r="M45" s="110">
        <f>M$22*shipping_manufacturing!$E$28/100</f>
        <v>0</v>
      </c>
      <c r="N45" s="110">
        <f>N$22*shipping_manufacturing!$E$28/100</f>
        <v>0</v>
      </c>
      <c r="O45" s="110">
        <f>O$22*shipping_manufacturing!$E$28/100</f>
        <v>0</v>
      </c>
      <c r="P45" s="110">
        <f>P$22*shipping_manufacturing!$E$28/100</f>
        <v>0</v>
      </c>
      <c r="Q45" s="110">
        <f>Q$22*shipping_manufacturing!$E$28/100</f>
        <v>0</v>
      </c>
      <c r="R45" s="110">
        <f>R$22*shipping_manufacturing!$E$28/100</f>
        <v>0</v>
      </c>
      <c r="S45" s="110">
        <f>S$22*shipping_manufacturing!$E$28/100</f>
        <v>0</v>
      </c>
      <c r="T45" s="110">
        <f>T$22*shipping_manufacturing!$E$28/100</f>
        <v>0</v>
      </c>
      <c r="U45" s="110">
        <f>U$22*shipping_manufacturing!$E$28/100</f>
        <v>0</v>
      </c>
      <c r="V45" s="110">
        <f>V$22*shipping_manufacturing!$E$28/100</f>
        <v>0</v>
      </c>
      <c r="W45" s="110">
        <f>W$22*shipping_manufacturing!$E$28/100</f>
        <v>0</v>
      </c>
      <c r="X45" s="110">
        <f>X$22*shipping_manufacturing!$E$28/100</f>
        <v>0</v>
      </c>
      <c r="Y45" s="110">
        <f>Y$22*shipping_manufacturing!$E$28/100</f>
        <v>0</v>
      </c>
      <c r="Z45" s="110">
        <f>Z$22*shipping_manufacturing!$E$28/100</f>
        <v>0</v>
      </c>
      <c r="AA45" s="110">
        <f>AA$22*shipping_manufacturing!$E$28/100</f>
        <v>0</v>
      </c>
      <c r="AB45" s="110">
        <f>AB$22*shipping_manufacturing!$E$28/100</f>
        <v>0</v>
      </c>
      <c r="AC45" s="110">
        <f>AC$22*shipping_manufacturing!$E$28/100</f>
        <v>0</v>
      </c>
      <c r="AD45" s="110">
        <f>AD$22*shipping_manufacturing!$E$28/100</f>
        <v>0</v>
      </c>
      <c r="AE45" s="110">
        <f>AE$22*shipping_manufacturing!$E$28/100</f>
        <v>0</v>
      </c>
      <c r="AF45" s="110">
        <f>AF$22*shipping_manufacturing!$E$28/100</f>
        <v>0</v>
      </c>
      <c r="AG45" s="110">
        <f>AG$22*shipping_manufacturing!$E$28/100</f>
        <v>0</v>
      </c>
      <c r="AH45" s="110">
        <f>AH$22*shipping_manufacturing!$E$28/100</f>
        <v>0</v>
      </c>
      <c r="AI45" s="110">
        <f>AI$22*shipping_manufacturing!$E$28/100</f>
        <v>0</v>
      </c>
      <c r="AJ45" s="110">
        <f>AJ$22*shipping_manufacturing!$E$28/100</f>
        <v>0</v>
      </c>
      <c r="AK45" s="110">
        <f>AK$22*shipping_manufacturing!$E$28/100</f>
        <v>0</v>
      </c>
      <c r="AL45" s="110">
        <f>AL$22*shipping_manufacturing!$E$28/100</f>
        <v>0</v>
      </c>
      <c r="AM45" s="110">
        <f>AM$22*shipping_manufacturing!$E$28/100</f>
        <v>0</v>
      </c>
      <c r="AN45" s="110">
        <f>AN$22*shipping_manufacturing!$E$28/100</f>
        <v>0</v>
      </c>
      <c r="AO45" s="110">
        <f>AO$22*shipping_manufacturing!$E$28/100</f>
        <v>0</v>
      </c>
      <c r="AP45" s="110">
        <f>AP$22*shipping_manufacturing!$E$28/100</f>
        <v>0</v>
      </c>
      <c r="AQ45" s="110">
        <f>AQ$22*shipping_manufacturing!$E$28/100</f>
        <v>0</v>
      </c>
      <c r="AR45" s="110">
        <f>AR$22*shipping_manufacturing!$E$28/100</f>
        <v>0</v>
      </c>
      <c r="AS45" s="110">
        <f>AS$22*shipping_manufacturing!$E$28/100</f>
        <v>0</v>
      </c>
      <c r="AT45" s="110">
        <f>AT$22*shipping_manufacturing!$E$28/100</f>
        <v>0</v>
      </c>
      <c r="AU45" s="110">
        <f>AU$22*shipping_manufacturing!$E$28/100</f>
        <v>0</v>
      </c>
      <c r="AV45" s="110">
        <f>AV$22*shipping_manufacturing!$E$28/100</f>
        <v>0</v>
      </c>
      <c r="AW45" s="110">
        <f>AW$22*shipping_manufacturing!$E$28/100</f>
        <v>0</v>
      </c>
      <c r="AX45" s="110">
        <f>AX$22*shipping_manufacturing!$E$28/100</f>
        <v>0</v>
      </c>
      <c r="AY45" s="110">
        <f>AY$22*shipping_manufacturing!$E$28/100</f>
        <v>0</v>
      </c>
    </row>
    <row r="46" spans="1:52">
      <c r="A46" s="110">
        <v>718</v>
      </c>
      <c r="B46" s="165" t="s">
        <v>343</v>
      </c>
      <c r="C46" s="110"/>
      <c r="D46" s="110">
        <f>SUM(D44:D45)</f>
        <v>345</v>
      </c>
      <c r="E46" s="110">
        <f t="shared" ref="E46:AY46" si="14">SUM(E44:E45)</f>
        <v>345</v>
      </c>
      <c r="F46" s="110">
        <f t="shared" si="14"/>
        <v>345</v>
      </c>
      <c r="G46" s="110">
        <f t="shared" si="14"/>
        <v>345</v>
      </c>
      <c r="H46" s="110">
        <f t="shared" si="14"/>
        <v>345</v>
      </c>
      <c r="I46" s="110">
        <f t="shared" si="14"/>
        <v>345</v>
      </c>
      <c r="J46" s="110">
        <f t="shared" si="14"/>
        <v>345</v>
      </c>
      <c r="K46" s="110">
        <f t="shared" si="14"/>
        <v>345</v>
      </c>
      <c r="L46" s="110">
        <f t="shared" si="14"/>
        <v>345</v>
      </c>
      <c r="M46" s="110">
        <f t="shared" si="14"/>
        <v>345</v>
      </c>
      <c r="N46" s="110">
        <f t="shared" si="14"/>
        <v>345</v>
      </c>
      <c r="O46" s="110">
        <f t="shared" si="14"/>
        <v>345</v>
      </c>
      <c r="P46" s="110">
        <f t="shared" si="14"/>
        <v>345</v>
      </c>
      <c r="Q46" s="110">
        <f t="shared" si="14"/>
        <v>345</v>
      </c>
      <c r="R46" s="110">
        <f t="shared" si="14"/>
        <v>345</v>
      </c>
      <c r="S46" s="110">
        <f t="shared" si="14"/>
        <v>345</v>
      </c>
      <c r="T46" s="110">
        <f t="shared" si="14"/>
        <v>345</v>
      </c>
      <c r="U46" s="110">
        <f t="shared" si="14"/>
        <v>345</v>
      </c>
      <c r="V46" s="110">
        <f t="shared" si="14"/>
        <v>345</v>
      </c>
      <c r="W46" s="110">
        <f t="shared" si="14"/>
        <v>345</v>
      </c>
      <c r="X46" s="110">
        <f t="shared" si="14"/>
        <v>345</v>
      </c>
      <c r="Y46" s="110">
        <f t="shared" si="14"/>
        <v>345</v>
      </c>
      <c r="Z46" s="110">
        <f t="shared" si="14"/>
        <v>345</v>
      </c>
      <c r="AA46" s="110">
        <f t="shared" si="14"/>
        <v>345</v>
      </c>
      <c r="AB46" s="110">
        <f t="shared" si="14"/>
        <v>345</v>
      </c>
      <c r="AC46" s="110">
        <f t="shared" si="14"/>
        <v>345</v>
      </c>
      <c r="AD46" s="110">
        <f t="shared" si="14"/>
        <v>0</v>
      </c>
      <c r="AE46" s="110">
        <f t="shared" si="14"/>
        <v>345</v>
      </c>
      <c r="AF46" s="110">
        <f t="shared" si="14"/>
        <v>345</v>
      </c>
      <c r="AG46" s="110">
        <f t="shared" si="14"/>
        <v>345</v>
      </c>
      <c r="AH46" s="110">
        <f t="shared" si="14"/>
        <v>345</v>
      </c>
      <c r="AI46" s="110">
        <f t="shared" si="14"/>
        <v>345</v>
      </c>
      <c r="AJ46" s="110">
        <f t="shared" si="14"/>
        <v>345</v>
      </c>
      <c r="AK46" s="110">
        <f t="shared" si="14"/>
        <v>345</v>
      </c>
      <c r="AL46" s="110">
        <f t="shared" si="14"/>
        <v>345</v>
      </c>
      <c r="AM46" s="110">
        <f t="shared" si="14"/>
        <v>345</v>
      </c>
      <c r="AN46" s="110">
        <f t="shared" si="14"/>
        <v>345</v>
      </c>
      <c r="AO46" s="110">
        <f t="shared" si="14"/>
        <v>345</v>
      </c>
      <c r="AP46" s="110">
        <f t="shared" si="14"/>
        <v>345</v>
      </c>
      <c r="AQ46" s="110">
        <f t="shared" si="14"/>
        <v>345</v>
      </c>
      <c r="AR46" s="110">
        <f t="shared" si="14"/>
        <v>345</v>
      </c>
      <c r="AS46" s="110">
        <f t="shared" si="14"/>
        <v>345</v>
      </c>
      <c r="AT46" s="110">
        <f t="shared" si="14"/>
        <v>345</v>
      </c>
      <c r="AU46" s="110">
        <f t="shared" si="14"/>
        <v>345</v>
      </c>
      <c r="AV46" s="110">
        <f t="shared" si="14"/>
        <v>345</v>
      </c>
      <c r="AW46" s="110">
        <f t="shared" si="14"/>
        <v>345</v>
      </c>
      <c r="AX46" s="110">
        <f t="shared" si="14"/>
        <v>345</v>
      </c>
      <c r="AY46" s="110">
        <f t="shared" si="14"/>
        <v>345</v>
      </c>
    </row>
    <row r="47" spans="1:52">
      <c r="A47" s="110"/>
      <c r="B47" s="165" t="s">
        <v>344</v>
      </c>
      <c r="C47" s="110"/>
      <c r="D47" s="110">
        <v>330</v>
      </c>
      <c r="E47" s="110"/>
      <c r="F47" s="110">
        <v>330</v>
      </c>
      <c r="G47" s="110"/>
      <c r="H47" s="110">
        <v>330</v>
      </c>
      <c r="I47" s="110"/>
      <c r="J47" s="110">
        <v>330</v>
      </c>
      <c r="K47" s="110"/>
      <c r="L47" s="110">
        <v>330</v>
      </c>
      <c r="M47" s="110"/>
      <c r="N47" s="110">
        <v>330</v>
      </c>
      <c r="O47" s="110"/>
      <c r="P47" s="110">
        <v>330</v>
      </c>
      <c r="Q47" s="110"/>
      <c r="R47" s="110">
        <v>330</v>
      </c>
      <c r="S47" s="110"/>
      <c r="T47" s="110">
        <v>330</v>
      </c>
      <c r="U47" s="110"/>
      <c r="V47" s="110">
        <v>330</v>
      </c>
      <c r="W47" s="110"/>
      <c r="X47" s="110">
        <v>330</v>
      </c>
      <c r="Y47" s="110"/>
      <c r="Z47" s="110">
        <v>330</v>
      </c>
      <c r="AA47" s="110"/>
      <c r="AB47" s="110">
        <v>330</v>
      </c>
      <c r="AC47" s="110"/>
      <c r="AD47" s="110"/>
      <c r="AE47" s="110">
        <v>330</v>
      </c>
      <c r="AF47" s="110"/>
      <c r="AG47" s="110">
        <v>330</v>
      </c>
      <c r="AH47" s="110"/>
      <c r="AI47" s="110">
        <v>330</v>
      </c>
      <c r="AJ47" s="110"/>
      <c r="AK47" s="110">
        <v>330</v>
      </c>
      <c r="AL47" s="110"/>
      <c r="AM47" s="110">
        <v>330</v>
      </c>
      <c r="AN47" s="110"/>
      <c r="AO47" s="110">
        <v>330</v>
      </c>
      <c r="AP47" s="110"/>
      <c r="AQ47" s="110">
        <v>330</v>
      </c>
      <c r="AR47" s="110"/>
      <c r="AS47" s="110">
        <v>330</v>
      </c>
      <c r="AT47" s="110"/>
      <c r="AU47" s="110">
        <v>330</v>
      </c>
      <c r="AV47" s="110"/>
      <c r="AW47" s="110">
        <v>330</v>
      </c>
      <c r="AX47" s="110"/>
      <c r="AY47" s="110">
        <v>330</v>
      </c>
    </row>
    <row r="48" spans="1:52">
      <c r="A48" s="110"/>
      <c r="B48" s="165" t="s">
        <v>345</v>
      </c>
      <c r="C48" s="110"/>
      <c r="D48" s="110">
        <v>0</v>
      </c>
      <c r="E48" s="110"/>
      <c r="F48" s="110">
        <v>0</v>
      </c>
      <c r="G48" s="110"/>
      <c r="H48" s="110">
        <v>0</v>
      </c>
      <c r="I48" s="110"/>
      <c r="J48" s="110">
        <v>0</v>
      </c>
      <c r="K48" s="110"/>
      <c r="L48" s="110">
        <v>0</v>
      </c>
      <c r="M48" s="110"/>
      <c r="N48" s="110">
        <v>0</v>
      </c>
      <c r="O48" s="110"/>
      <c r="P48" s="110">
        <v>0</v>
      </c>
      <c r="Q48" s="110"/>
      <c r="R48" s="110">
        <v>0</v>
      </c>
      <c r="S48" s="110"/>
      <c r="T48" s="110">
        <v>0</v>
      </c>
      <c r="U48" s="110"/>
      <c r="V48" s="110">
        <v>0</v>
      </c>
      <c r="W48" s="110"/>
      <c r="X48" s="110">
        <v>0</v>
      </c>
      <c r="Y48" s="110"/>
      <c r="Z48" s="110">
        <v>0</v>
      </c>
      <c r="AA48" s="110"/>
      <c r="AB48" s="110">
        <v>0</v>
      </c>
      <c r="AC48" s="110"/>
      <c r="AD48" s="110"/>
      <c r="AE48" s="110">
        <v>0</v>
      </c>
      <c r="AF48" s="110"/>
      <c r="AG48" s="110">
        <v>0</v>
      </c>
      <c r="AH48" s="110"/>
      <c r="AI48" s="110">
        <v>0</v>
      </c>
      <c r="AJ48" s="110"/>
      <c r="AK48" s="110">
        <v>0</v>
      </c>
      <c r="AL48" s="110"/>
      <c r="AM48" s="110">
        <v>0</v>
      </c>
      <c r="AN48" s="110"/>
      <c r="AO48" s="110">
        <v>0</v>
      </c>
      <c r="AP48" s="110"/>
      <c r="AQ48" s="110">
        <v>0</v>
      </c>
      <c r="AR48" s="110"/>
      <c r="AS48" s="110">
        <v>0</v>
      </c>
      <c r="AT48" s="110"/>
      <c r="AU48" s="110">
        <v>0</v>
      </c>
      <c r="AV48" s="110"/>
      <c r="AW48" s="110">
        <v>0</v>
      </c>
      <c r="AX48" s="110"/>
      <c r="AY48" s="110">
        <v>0</v>
      </c>
    </row>
    <row r="49" spans="1:52">
      <c r="A49" s="110"/>
      <c r="B49" s="165" t="s">
        <v>346</v>
      </c>
      <c r="C49" s="110"/>
      <c r="D49" s="110">
        <v>11</v>
      </c>
      <c r="E49" s="110"/>
      <c r="F49" s="110">
        <v>11</v>
      </c>
      <c r="G49" s="110"/>
      <c r="H49" s="110">
        <v>11</v>
      </c>
      <c r="I49" s="110"/>
      <c r="J49" s="110">
        <v>11</v>
      </c>
      <c r="K49" s="110"/>
      <c r="L49" s="110">
        <v>11</v>
      </c>
      <c r="M49" s="110"/>
      <c r="N49" s="110">
        <v>11</v>
      </c>
      <c r="O49" s="110"/>
      <c r="P49" s="110">
        <v>11</v>
      </c>
      <c r="Q49" s="110"/>
      <c r="R49" s="110">
        <v>11</v>
      </c>
      <c r="S49" s="110"/>
      <c r="T49" s="110">
        <v>11</v>
      </c>
      <c r="U49" s="110"/>
      <c r="V49" s="110">
        <v>11</v>
      </c>
      <c r="W49" s="110"/>
      <c r="X49" s="110">
        <v>11</v>
      </c>
      <c r="Y49" s="110"/>
      <c r="Z49" s="110">
        <v>11</v>
      </c>
      <c r="AA49" s="110"/>
      <c r="AB49" s="110">
        <v>11</v>
      </c>
      <c r="AC49" s="110"/>
      <c r="AD49" s="110"/>
      <c r="AE49" s="110">
        <v>11</v>
      </c>
      <c r="AF49" s="110"/>
      <c r="AG49" s="110">
        <v>11</v>
      </c>
      <c r="AH49" s="110"/>
      <c r="AI49" s="110">
        <v>11</v>
      </c>
      <c r="AJ49" s="110"/>
      <c r="AK49" s="110">
        <v>11</v>
      </c>
      <c r="AL49" s="110"/>
      <c r="AM49" s="110">
        <v>11</v>
      </c>
      <c r="AN49" s="110"/>
      <c r="AO49" s="110">
        <v>11</v>
      </c>
      <c r="AP49" s="110"/>
      <c r="AQ49" s="110">
        <v>11</v>
      </c>
      <c r="AR49" s="110"/>
      <c r="AS49" s="110">
        <v>11</v>
      </c>
      <c r="AT49" s="110"/>
      <c r="AU49" s="110">
        <v>11</v>
      </c>
      <c r="AV49" s="110"/>
      <c r="AW49" s="110">
        <v>11</v>
      </c>
      <c r="AX49" s="110"/>
      <c r="AY49" s="110">
        <v>11</v>
      </c>
    </row>
    <row r="50" spans="1:52">
      <c r="A50" s="110"/>
      <c r="B50" s="165" t="s">
        <v>347</v>
      </c>
      <c r="C50" s="110"/>
      <c r="D50" s="110">
        <f>D44-D47</f>
        <v>15</v>
      </c>
      <c r="E50" s="110">
        <f t="shared" ref="E50:AY50" si="15">E44-E47</f>
        <v>345</v>
      </c>
      <c r="F50" s="110">
        <f t="shared" si="15"/>
        <v>15</v>
      </c>
      <c r="G50" s="110">
        <f t="shared" si="15"/>
        <v>345</v>
      </c>
      <c r="H50" s="110">
        <f t="shared" si="15"/>
        <v>15</v>
      </c>
      <c r="I50" s="110">
        <f t="shared" si="15"/>
        <v>345</v>
      </c>
      <c r="J50" s="110">
        <f t="shared" si="15"/>
        <v>15</v>
      </c>
      <c r="K50" s="110">
        <f t="shared" si="15"/>
        <v>345</v>
      </c>
      <c r="L50" s="110">
        <f t="shared" si="15"/>
        <v>15</v>
      </c>
      <c r="M50" s="110">
        <f t="shared" si="15"/>
        <v>345</v>
      </c>
      <c r="N50" s="110">
        <f t="shared" si="15"/>
        <v>15</v>
      </c>
      <c r="O50" s="110">
        <f t="shared" si="15"/>
        <v>345</v>
      </c>
      <c r="P50" s="110">
        <f t="shared" si="15"/>
        <v>15</v>
      </c>
      <c r="Q50" s="110">
        <f t="shared" si="15"/>
        <v>345</v>
      </c>
      <c r="R50" s="110">
        <f t="shared" si="15"/>
        <v>15</v>
      </c>
      <c r="S50" s="110">
        <f t="shared" si="15"/>
        <v>345</v>
      </c>
      <c r="T50" s="110">
        <f t="shared" si="15"/>
        <v>15</v>
      </c>
      <c r="U50" s="110">
        <f t="shared" si="15"/>
        <v>345</v>
      </c>
      <c r="V50" s="110">
        <f t="shared" si="15"/>
        <v>15</v>
      </c>
      <c r="W50" s="110">
        <f t="shared" si="15"/>
        <v>345</v>
      </c>
      <c r="X50" s="110">
        <f t="shared" si="15"/>
        <v>15</v>
      </c>
      <c r="Y50" s="110">
        <f t="shared" si="15"/>
        <v>345</v>
      </c>
      <c r="Z50" s="110">
        <f t="shared" si="15"/>
        <v>15</v>
      </c>
      <c r="AA50" s="110">
        <f t="shared" si="15"/>
        <v>345</v>
      </c>
      <c r="AB50" s="110">
        <f t="shared" si="15"/>
        <v>15</v>
      </c>
      <c r="AC50" s="110">
        <f t="shared" si="15"/>
        <v>345</v>
      </c>
      <c r="AD50" s="110">
        <f t="shared" si="15"/>
        <v>0</v>
      </c>
      <c r="AE50" s="110">
        <f t="shared" si="15"/>
        <v>15</v>
      </c>
      <c r="AF50" s="110">
        <f t="shared" si="15"/>
        <v>345</v>
      </c>
      <c r="AG50" s="110">
        <f t="shared" si="15"/>
        <v>15</v>
      </c>
      <c r="AH50" s="110">
        <f t="shared" si="15"/>
        <v>345</v>
      </c>
      <c r="AI50" s="110">
        <f t="shared" si="15"/>
        <v>15</v>
      </c>
      <c r="AJ50" s="110">
        <f t="shared" si="15"/>
        <v>345</v>
      </c>
      <c r="AK50" s="110">
        <f t="shared" si="15"/>
        <v>15</v>
      </c>
      <c r="AL50" s="110">
        <f t="shared" si="15"/>
        <v>345</v>
      </c>
      <c r="AM50" s="110">
        <f t="shared" si="15"/>
        <v>15</v>
      </c>
      <c r="AN50" s="110">
        <f t="shared" si="15"/>
        <v>345</v>
      </c>
      <c r="AO50" s="110">
        <f t="shared" si="15"/>
        <v>15</v>
      </c>
      <c r="AP50" s="110">
        <f t="shared" si="15"/>
        <v>345</v>
      </c>
      <c r="AQ50" s="110">
        <f t="shared" si="15"/>
        <v>15</v>
      </c>
      <c r="AR50" s="110">
        <f t="shared" si="15"/>
        <v>345</v>
      </c>
      <c r="AS50" s="110">
        <f t="shared" si="15"/>
        <v>15</v>
      </c>
      <c r="AT50" s="110">
        <f t="shared" si="15"/>
        <v>345</v>
      </c>
      <c r="AU50" s="110">
        <f t="shared" si="15"/>
        <v>15</v>
      </c>
      <c r="AV50" s="110">
        <f t="shared" si="15"/>
        <v>345</v>
      </c>
      <c r="AW50" s="110">
        <f t="shared" si="15"/>
        <v>15</v>
      </c>
      <c r="AX50" s="110">
        <f t="shared" si="15"/>
        <v>345</v>
      </c>
      <c r="AY50" s="110">
        <f t="shared" si="15"/>
        <v>15</v>
      </c>
    </row>
    <row r="51" spans="1:52">
      <c r="A51" s="110"/>
      <c r="B51" s="165" t="s">
        <v>348</v>
      </c>
      <c r="C51" s="110"/>
      <c r="D51" s="110">
        <f>D45-D48</f>
        <v>0</v>
      </c>
      <c r="E51" s="110">
        <f t="shared" ref="E51:AY51" si="16">E45-E48</f>
        <v>0</v>
      </c>
      <c r="F51" s="110">
        <f t="shared" si="16"/>
        <v>0</v>
      </c>
      <c r="G51" s="110">
        <f t="shared" si="16"/>
        <v>0</v>
      </c>
      <c r="H51" s="110">
        <f t="shared" si="16"/>
        <v>0</v>
      </c>
      <c r="I51" s="110">
        <f t="shared" si="16"/>
        <v>0</v>
      </c>
      <c r="J51" s="110">
        <f t="shared" si="16"/>
        <v>0</v>
      </c>
      <c r="K51" s="110">
        <f t="shared" si="16"/>
        <v>0</v>
      </c>
      <c r="L51" s="110">
        <f t="shared" si="16"/>
        <v>0</v>
      </c>
      <c r="M51" s="110">
        <f t="shared" si="16"/>
        <v>0</v>
      </c>
      <c r="N51" s="110">
        <f t="shared" si="16"/>
        <v>0</v>
      </c>
      <c r="O51" s="110">
        <f t="shared" si="16"/>
        <v>0</v>
      </c>
      <c r="P51" s="110">
        <f t="shared" si="16"/>
        <v>0</v>
      </c>
      <c r="Q51" s="110">
        <f t="shared" si="16"/>
        <v>0</v>
      </c>
      <c r="R51" s="110">
        <f t="shared" si="16"/>
        <v>0</v>
      </c>
      <c r="S51" s="110">
        <f t="shared" si="16"/>
        <v>0</v>
      </c>
      <c r="T51" s="110">
        <f t="shared" si="16"/>
        <v>0</v>
      </c>
      <c r="U51" s="110">
        <f t="shared" si="16"/>
        <v>0</v>
      </c>
      <c r="V51" s="110">
        <f t="shared" si="16"/>
        <v>0</v>
      </c>
      <c r="W51" s="110">
        <f t="shared" si="16"/>
        <v>0</v>
      </c>
      <c r="X51" s="110">
        <f t="shared" si="16"/>
        <v>0</v>
      </c>
      <c r="Y51" s="110">
        <f t="shared" si="16"/>
        <v>0</v>
      </c>
      <c r="Z51" s="110">
        <f t="shared" si="16"/>
        <v>0</v>
      </c>
      <c r="AA51" s="110">
        <f t="shared" si="16"/>
        <v>0</v>
      </c>
      <c r="AB51" s="110">
        <f t="shared" si="16"/>
        <v>0</v>
      </c>
      <c r="AC51" s="110">
        <f t="shared" si="16"/>
        <v>0</v>
      </c>
      <c r="AD51" s="110">
        <f t="shared" si="16"/>
        <v>0</v>
      </c>
      <c r="AE51" s="110">
        <f t="shared" si="16"/>
        <v>0</v>
      </c>
      <c r="AF51" s="110">
        <f t="shared" si="16"/>
        <v>0</v>
      </c>
      <c r="AG51" s="110">
        <f t="shared" si="16"/>
        <v>0</v>
      </c>
      <c r="AH51" s="110">
        <f t="shared" si="16"/>
        <v>0</v>
      </c>
      <c r="AI51" s="110">
        <f t="shared" si="16"/>
        <v>0</v>
      </c>
      <c r="AJ51" s="110">
        <f t="shared" si="16"/>
        <v>0</v>
      </c>
      <c r="AK51" s="110">
        <f t="shared" si="16"/>
        <v>0</v>
      </c>
      <c r="AL51" s="110">
        <f t="shared" si="16"/>
        <v>0</v>
      </c>
      <c r="AM51" s="110">
        <f t="shared" si="16"/>
        <v>0</v>
      </c>
      <c r="AN51" s="110">
        <f t="shared" si="16"/>
        <v>0</v>
      </c>
      <c r="AO51" s="110">
        <f t="shared" si="16"/>
        <v>0</v>
      </c>
      <c r="AP51" s="110">
        <f t="shared" si="16"/>
        <v>0</v>
      </c>
      <c r="AQ51" s="110">
        <f t="shared" si="16"/>
        <v>0</v>
      </c>
      <c r="AR51" s="110">
        <f t="shared" si="16"/>
        <v>0</v>
      </c>
      <c r="AS51" s="110">
        <f t="shared" si="16"/>
        <v>0</v>
      </c>
      <c r="AT51" s="110">
        <f t="shared" si="16"/>
        <v>0</v>
      </c>
      <c r="AU51" s="110">
        <f t="shared" si="16"/>
        <v>0</v>
      </c>
      <c r="AV51" s="110">
        <f t="shared" si="16"/>
        <v>0</v>
      </c>
      <c r="AW51" s="110">
        <f t="shared" si="16"/>
        <v>0</v>
      </c>
      <c r="AX51" s="110">
        <f t="shared" si="16"/>
        <v>0</v>
      </c>
      <c r="AY51" s="110">
        <f t="shared" si="16"/>
        <v>0</v>
      </c>
    </row>
    <row r="52" spans="1:52">
      <c r="A52" s="110"/>
      <c r="B52" s="165" t="s">
        <v>349</v>
      </c>
      <c r="C52" s="110"/>
      <c r="D52" s="110">
        <v>1</v>
      </c>
      <c r="E52" s="110">
        <v>1</v>
      </c>
      <c r="F52" s="110">
        <v>1</v>
      </c>
      <c r="G52" s="110">
        <v>1</v>
      </c>
      <c r="H52" s="110">
        <v>1</v>
      </c>
      <c r="I52" s="110">
        <v>1</v>
      </c>
      <c r="J52" s="110">
        <v>1</v>
      </c>
      <c r="K52" s="110">
        <v>1</v>
      </c>
      <c r="L52" s="110">
        <v>1</v>
      </c>
      <c r="M52" s="110">
        <v>1</v>
      </c>
      <c r="N52" s="110">
        <v>2</v>
      </c>
      <c r="O52" s="110">
        <v>1</v>
      </c>
      <c r="P52" s="110">
        <v>1</v>
      </c>
      <c r="Q52" s="110">
        <v>1</v>
      </c>
      <c r="R52" s="110">
        <v>1</v>
      </c>
      <c r="S52" s="110">
        <v>1</v>
      </c>
      <c r="T52" s="110">
        <v>3</v>
      </c>
      <c r="U52" s="110">
        <v>1</v>
      </c>
      <c r="V52" s="110">
        <v>1</v>
      </c>
      <c r="W52" s="110">
        <v>3</v>
      </c>
      <c r="X52" s="110">
        <v>1</v>
      </c>
      <c r="Y52" s="110">
        <v>1</v>
      </c>
      <c r="Z52" s="110">
        <v>3</v>
      </c>
      <c r="AA52" s="110">
        <v>2</v>
      </c>
      <c r="AB52" s="110">
        <v>1</v>
      </c>
      <c r="AC52" s="110">
        <v>1</v>
      </c>
      <c r="AD52" s="110">
        <v>2</v>
      </c>
      <c r="AE52" s="110">
        <v>1</v>
      </c>
      <c r="AF52" s="110">
        <v>1</v>
      </c>
      <c r="AG52" s="110">
        <v>1</v>
      </c>
      <c r="AH52" s="110">
        <v>1</v>
      </c>
      <c r="AI52" s="110">
        <v>1</v>
      </c>
      <c r="AJ52" s="110">
        <v>1</v>
      </c>
      <c r="AK52" s="110">
        <v>2</v>
      </c>
      <c r="AL52" s="110">
        <v>1</v>
      </c>
      <c r="AM52" s="110">
        <v>1</v>
      </c>
      <c r="AN52" s="110">
        <v>2</v>
      </c>
      <c r="AO52" s="110">
        <v>1</v>
      </c>
      <c r="AP52" s="110">
        <v>1</v>
      </c>
      <c r="AQ52" s="110">
        <v>1</v>
      </c>
      <c r="AR52" s="110">
        <v>1</v>
      </c>
      <c r="AS52" s="110">
        <v>1</v>
      </c>
      <c r="AT52" s="110">
        <v>1</v>
      </c>
      <c r="AU52" s="110">
        <v>2</v>
      </c>
      <c r="AV52" s="110">
        <v>1</v>
      </c>
      <c r="AW52" s="110">
        <v>2</v>
      </c>
      <c r="AX52" s="110">
        <v>1</v>
      </c>
      <c r="AY52" s="110">
        <v>2</v>
      </c>
    </row>
    <row r="53" spans="1:52">
      <c r="A53" s="110"/>
      <c r="B53" s="178" t="s">
        <v>350</v>
      </c>
      <c r="C53" s="110"/>
      <c r="D53" s="110">
        <v>284328</v>
      </c>
      <c r="E53" s="110">
        <v>0</v>
      </c>
      <c r="F53" s="110">
        <v>284328</v>
      </c>
      <c r="G53" s="110">
        <v>0</v>
      </c>
      <c r="H53" s="110">
        <v>284328</v>
      </c>
      <c r="I53" s="110">
        <v>0</v>
      </c>
      <c r="J53" s="110">
        <v>284328</v>
      </c>
      <c r="K53" s="110">
        <v>0</v>
      </c>
      <c r="L53" s="110">
        <v>284328</v>
      </c>
      <c r="M53" s="110">
        <v>0</v>
      </c>
      <c r="N53" s="110">
        <v>284328</v>
      </c>
      <c r="O53" s="110">
        <v>0</v>
      </c>
      <c r="P53" s="110">
        <v>284328</v>
      </c>
      <c r="Q53" s="110">
        <v>0</v>
      </c>
      <c r="R53" s="110">
        <v>284328</v>
      </c>
      <c r="S53" s="110">
        <v>0</v>
      </c>
      <c r="T53" s="110">
        <v>284328</v>
      </c>
      <c r="U53" s="110">
        <v>0</v>
      </c>
      <c r="V53" s="110">
        <v>284328</v>
      </c>
      <c r="W53" s="110">
        <v>0</v>
      </c>
      <c r="X53" s="110">
        <v>284328</v>
      </c>
      <c r="Y53" s="110">
        <v>0</v>
      </c>
      <c r="Z53" s="110">
        <v>284328</v>
      </c>
      <c r="AA53" s="110">
        <v>0</v>
      </c>
      <c r="AB53" s="110">
        <v>284328</v>
      </c>
      <c r="AC53" s="110">
        <v>0</v>
      </c>
      <c r="AD53" s="110">
        <v>0</v>
      </c>
      <c r="AE53" s="110">
        <v>284328</v>
      </c>
      <c r="AF53" s="110">
        <v>0</v>
      </c>
      <c r="AG53" s="110">
        <v>284328</v>
      </c>
      <c r="AH53" s="110">
        <v>0</v>
      </c>
      <c r="AI53" s="110">
        <v>284328</v>
      </c>
      <c r="AJ53" s="110">
        <v>0</v>
      </c>
      <c r="AK53" s="110">
        <v>284328</v>
      </c>
      <c r="AL53" s="110">
        <v>0</v>
      </c>
      <c r="AM53" s="110">
        <v>284328</v>
      </c>
      <c r="AN53" s="110">
        <v>0</v>
      </c>
      <c r="AO53" s="110">
        <v>284328</v>
      </c>
      <c r="AP53" s="110">
        <v>0</v>
      </c>
      <c r="AQ53" s="110">
        <v>284328</v>
      </c>
      <c r="AR53" s="110">
        <v>0</v>
      </c>
      <c r="AS53" s="110">
        <v>284328</v>
      </c>
      <c r="AT53" s="110">
        <v>0</v>
      </c>
      <c r="AU53" s="110">
        <v>284328</v>
      </c>
      <c r="AV53" s="110">
        <v>0</v>
      </c>
      <c r="AW53" s="110">
        <v>284328</v>
      </c>
      <c r="AX53" s="110">
        <v>0</v>
      </c>
      <c r="AY53" s="110">
        <v>284328</v>
      </c>
      <c r="AZ53" s="100">
        <f>SUM($D$53:$AY$53)</f>
        <v>6823872</v>
      </c>
    </row>
    <row r="54" spans="1:52">
      <c r="A54" s="125"/>
      <c r="B54" s="140" t="s">
        <v>351</v>
      </c>
      <c r="C54" s="125"/>
      <c r="D54" s="125">
        <v>7000.5</v>
      </c>
      <c r="E54" s="125">
        <v>161011.5</v>
      </c>
      <c r="F54" s="125">
        <v>7000.5</v>
      </c>
      <c r="G54" s="125">
        <v>161011.5</v>
      </c>
      <c r="H54" s="125">
        <v>7000.5</v>
      </c>
      <c r="I54" s="125">
        <v>161011.5</v>
      </c>
      <c r="J54" s="125">
        <v>7000.5</v>
      </c>
      <c r="K54" s="125">
        <v>161011.5</v>
      </c>
      <c r="L54" s="125">
        <v>7000.5</v>
      </c>
      <c r="M54" s="125">
        <v>161011.5</v>
      </c>
      <c r="N54" s="125">
        <v>7000.5</v>
      </c>
      <c r="O54" s="125">
        <v>161011.5</v>
      </c>
      <c r="P54" s="125">
        <v>7000.5</v>
      </c>
      <c r="Q54" s="125">
        <v>161011.5</v>
      </c>
      <c r="R54" s="125">
        <v>7000.5</v>
      </c>
      <c r="S54" s="125">
        <v>161011.5</v>
      </c>
      <c r="T54" s="125">
        <v>7000.5</v>
      </c>
      <c r="U54" s="125">
        <v>161011.5</v>
      </c>
      <c r="V54" s="125">
        <v>7000.5</v>
      </c>
      <c r="W54" s="125">
        <v>161011.5</v>
      </c>
      <c r="X54" s="125">
        <v>7000.5</v>
      </c>
      <c r="Y54" s="125">
        <v>161011.5</v>
      </c>
      <c r="Z54" s="125">
        <v>7000.5</v>
      </c>
      <c r="AA54" s="125">
        <v>161011.5</v>
      </c>
      <c r="AB54" s="125">
        <v>7000.5</v>
      </c>
      <c r="AC54" s="125">
        <v>161011.5</v>
      </c>
      <c r="AD54" s="125">
        <v>0</v>
      </c>
      <c r="AE54" s="125">
        <v>7000.5</v>
      </c>
      <c r="AF54" s="125">
        <v>161011.5</v>
      </c>
      <c r="AG54" s="125">
        <v>7000.5</v>
      </c>
      <c r="AH54" s="125">
        <v>161011.5</v>
      </c>
      <c r="AI54" s="125">
        <v>7000.5</v>
      </c>
      <c r="AJ54" s="125">
        <v>161011.5</v>
      </c>
      <c r="AK54" s="125">
        <v>7000.5</v>
      </c>
      <c r="AL54" s="125">
        <v>161011.5</v>
      </c>
      <c r="AM54" s="125">
        <v>7000.5</v>
      </c>
      <c r="AN54" s="125">
        <v>161011.5</v>
      </c>
      <c r="AO54" s="125">
        <v>7000.5</v>
      </c>
      <c r="AP54" s="125">
        <v>161011.5</v>
      </c>
      <c r="AQ54" s="125">
        <v>7000.5</v>
      </c>
      <c r="AR54" s="125">
        <v>161011.5</v>
      </c>
      <c r="AS54" s="125">
        <v>7000.5</v>
      </c>
      <c r="AT54" s="125">
        <v>161011.5</v>
      </c>
      <c r="AU54" s="125">
        <v>7000.5</v>
      </c>
      <c r="AV54" s="125">
        <v>161011.5</v>
      </c>
      <c r="AW54" s="125">
        <v>7000.5</v>
      </c>
      <c r="AX54" s="125">
        <v>161011.5</v>
      </c>
      <c r="AY54" s="125">
        <v>7000.5</v>
      </c>
      <c r="AZ54" s="100">
        <f>SUM($D$54:$AY$54)</f>
        <v>3871276.5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workbookViewId="0">
      <pane xSplit="2" ySplit="6" topLeftCell="C7" activePane="bottomRight" state="frozen"/>
      <selection pane="topRight"/>
      <selection pane="bottomLeft"/>
      <selection pane="bottomRight" activeCell="C27" sqref="C27:C29"/>
    </sheetView>
  </sheetViews>
  <sheetFormatPr baseColWidth="10" defaultColWidth="8.83203125" defaultRowHeight="12" x14ac:dyDescent="0"/>
  <cols>
    <col min="1" max="1" width="14.6640625" style="100" customWidth="1"/>
    <col min="2" max="2" width="17.6640625" style="100" customWidth="1"/>
    <col min="3" max="51" width="8.83203125" style="100"/>
    <col min="52" max="52" width="10.6640625" style="100" customWidth="1"/>
    <col min="53" max="16384" width="8.83203125" style="100"/>
  </cols>
  <sheetData>
    <row r="1" spans="1:52">
      <c r="A1" s="102" t="s">
        <v>118</v>
      </c>
    </row>
    <row r="2" spans="1:52">
      <c r="A2" s="100" t="s">
        <v>303</v>
      </c>
      <c r="B2" s="107" t="s">
        <v>10</v>
      </c>
      <c r="E2" s="110"/>
    </row>
    <row r="3" spans="1:52">
      <c r="A3" s="100" t="s">
        <v>286</v>
      </c>
      <c r="B3" s="107">
        <v>500</v>
      </c>
      <c r="E3" s="110"/>
    </row>
    <row r="4" spans="1:52">
      <c r="A4" s="102"/>
      <c r="C4" s="111" t="s">
        <v>287</v>
      </c>
    </row>
    <row r="5" spans="1:52">
      <c r="B5" s="106"/>
      <c r="C5" s="112">
        <v>0</v>
      </c>
      <c r="D5" s="112">
        <v>1</v>
      </c>
      <c r="E5" s="112">
        <v>2</v>
      </c>
      <c r="F5" s="112">
        <v>3</v>
      </c>
      <c r="G5" s="112">
        <v>4</v>
      </c>
      <c r="H5" s="112">
        <v>5</v>
      </c>
      <c r="I5" s="112">
        <v>6</v>
      </c>
      <c r="J5" s="112">
        <v>7</v>
      </c>
      <c r="K5" s="112">
        <v>8</v>
      </c>
      <c r="L5" s="112">
        <v>9</v>
      </c>
      <c r="M5" s="112">
        <v>10</v>
      </c>
      <c r="N5" s="112">
        <v>11</v>
      </c>
      <c r="O5" s="112">
        <v>12</v>
      </c>
      <c r="P5" s="112">
        <v>13</v>
      </c>
      <c r="Q5" s="112">
        <v>14</v>
      </c>
      <c r="R5" s="112">
        <v>15</v>
      </c>
      <c r="S5" s="112">
        <v>16</v>
      </c>
      <c r="T5" s="112">
        <v>17</v>
      </c>
      <c r="U5" s="112">
        <v>18</v>
      </c>
      <c r="V5" s="112">
        <v>19</v>
      </c>
      <c r="W5" s="112">
        <v>20</v>
      </c>
      <c r="X5" s="112">
        <v>21</v>
      </c>
      <c r="Y5" s="112">
        <v>22</v>
      </c>
      <c r="Z5" s="112">
        <v>23</v>
      </c>
      <c r="AA5" s="112">
        <v>24</v>
      </c>
      <c r="AB5" s="112">
        <v>25</v>
      </c>
      <c r="AC5" s="112">
        <v>26</v>
      </c>
      <c r="AD5" s="112">
        <v>27</v>
      </c>
      <c r="AE5" s="112">
        <v>28</v>
      </c>
      <c r="AF5" s="112">
        <v>29</v>
      </c>
      <c r="AG5" s="112">
        <v>30</v>
      </c>
      <c r="AH5" s="112">
        <v>31</v>
      </c>
      <c r="AI5" s="112">
        <v>32</v>
      </c>
      <c r="AJ5" s="112">
        <v>33</v>
      </c>
      <c r="AK5" s="112">
        <v>34</v>
      </c>
      <c r="AL5" s="112">
        <v>35</v>
      </c>
      <c r="AM5" s="112">
        <v>36</v>
      </c>
      <c r="AN5" s="112">
        <v>37</v>
      </c>
      <c r="AO5" s="112">
        <v>38</v>
      </c>
      <c r="AP5" s="112">
        <v>39</v>
      </c>
      <c r="AQ5" s="112">
        <v>40</v>
      </c>
      <c r="AR5" s="112">
        <v>41</v>
      </c>
      <c r="AS5" s="112">
        <v>42</v>
      </c>
      <c r="AT5" s="112">
        <v>43</v>
      </c>
      <c r="AU5" s="112">
        <v>44</v>
      </c>
      <c r="AV5" s="112">
        <v>45</v>
      </c>
      <c r="AW5" s="112">
        <v>46</v>
      </c>
      <c r="AX5" s="112">
        <v>47</v>
      </c>
      <c r="AY5" s="112">
        <v>48</v>
      </c>
    </row>
    <row r="6" spans="1:52">
      <c r="A6" s="102" t="s">
        <v>304</v>
      </c>
      <c r="B6" s="114"/>
      <c r="C6" s="113" t="s">
        <v>288</v>
      </c>
      <c r="D6" s="112" t="s">
        <v>289</v>
      </c>
      <c r="E6" s="112" t="s">
        <v>289</v>
      </c>
      <c r="F6" s="112" t="s">
        <v>289</v>
      </c>
      <c r="G6" s="112" t="s">
        <v>289</v>
      </c>
      <c r="H6" s="112" t="s">
        <v>289</v>
      </c>
      <c r="I6" s="112" t="s">
        <v>289</v>
      </c>
      <c r="J6" s="112" t="s">
        <v>289</v>
      </c>
      <c r="K6" s="112" t="s">
        <v>289</v>
      </c>
      <c r="L6" s="112" t="s">
        <v>289</v>
      </c>
      <c r="M6" s="112" t="s">
        <v>289</v>
      </c>
      <c r="N6" s="112" t="s">
        <v>289</v>
      </c>
      <c r="O6" s="112" t="s">
        <v>289</v>
      </c>
      <c r="P6" s="112" t="s">
        <v>289</v>
      </c>
      <c r="Q6" s="112" t="s">
        <v>289</v>
      </c>
      <c r="R6" s="112" t="s">
        <v>289</v>
      </c>
      <c r="S6" s="112" t="s">
        <v>289</v>
      </c>
      <c r="T6" s="112" t="s">
        <v>289</v>
      </c>
      <c r="U6" s="112" t="s">
        <v>289</v>
      </c>
      <c r="V6" s="112" t="s">
        <v>289</v>
      </c>
      <c r="W6" s="112" t="s">
        <v>289</v>
      </c>
      <c r="X6" s="112" t="s">
        <v>289</v>
      </c>
      <c r="Y6" s="112" t="s">
        <v>289</v>
      </c>
      <c r="Z6" s="112" t="s">
        <v>289</v>
      </c>
      <c r="AA6" s="112" t="s">
        <v>289</v>
      </c>
      <c r="AB6" s="112" t="s">
        <v>289</v>
      </c>
      <c r="AC6" s="112" t="s">
        <v>289</v>
      </c>
      <c r="AD6" s="112" t="s">
        <v>289</v>
      </c>
      <c r="AE6" s="112" t="s">
        <v>289</v>
      </c>
      <c r="AF6" s="112" t="s">
        <v>289</v>
      </c>
      <c r="AG6" s="112" t="s">
        <v>289</v>
      </c>
      <c r="AH6" s="112" t="s">
        <v>289</v>
      </c>
      <c r="AI6" s="112" t="s">
        <v>289</v>
      </c>
      <c r="AJ6" s="112" t="s">
        <v>289</v>
      </c>
      <c r="AK6" s="112" t="s">
        <v>289</v>
      </c>
      <c r="AL6" s="112" t="s">
        <v>289</v>
      </c>
      <c r="AM6" s="112" t="s">
        <v>289</v>
      </c>
      <c r="AN6" s="112" t="s">
        <v>289</v>
      </c>
      <c r="AO6" s="112" t="s">
        <v>289</v>
      </c>
      <c r="AP6" s="112" t="s">
        <v>289</v>
      </c>
      <c r="AQ6" s="112" t="s">
        <v>289</v>
      </c>
      <c r="AR6" s="112" t="s">
        <v>289</v>
      </c>
      <c r="AS6" s="112" t="s">
        <v>289</v>
      </c>
      <c r="AT6" s="112" t="s">
        <v>289</v>
      </c>
      <c r="AU6" s="112" t="s">
        <v>289</v>
      </c>
      <c r="AV6" s="112" t="s">
        <v>289</v>
      </c>
      <c r="AW6" s="112" t="s">
        <v>289</v>
      </c>
      <c r="AX6" s="112" t="s">
        <v>289</v>
      </c>
      <c r="AY6" s="111" t="s">
        <v>290</v>
      </c>
      <c r="AZ6" s="142" t="s">
        <v>150</v>
      </c>
    </row>
    <row r="7" spans="1:52">
      <c r="A7" s="115" t="s">
        <v>125</v>
      </c>
      <c r="B7" s="143">
        <v>1</v>
      </c>
      <c r="C7" s="144" t="s">
        <v>293</v>
      </c>
      <c r="D7" s="144">
        <v>629.3968412445156</v>
      </c>
      <c r="E7" s="144">
        <v>630.77632569088826</v>
      </c>
      <c r="F7" s="144">
        <v>632.15588352920258</v>
      </c>
      <c r="G7" s="144">
        <v>633.53529350821134</v>
      </c>
      <c r="H7" s="144">
        <v>634.91433430257666</v>
      </c>
      <c r="I7" s="144">
        <v>636.29278455169026</v>
      </c>
      <c r="J7" s="144">
        <v>637.67042289852509</v>
      </c>
      <c r="K7" s="144">
        <v>639.0470280285067</v>
      </c>
      <c r="L7" s="144">
        <v>640.42237870839961</v>
      </c>
      <c r="M7" s="144">
        <v>641.79625382520226</v>
      </c>
      <c r="N7" s="144">
        <v>641.83957149235164</v>
      </c>
      <c r="O7" s="144">
        <v>641.83957149235164</v>
      </c>
      <c r="P7" s="144">
        <v>641.83957149235164</v>
      </c>
      <c r="Q7" s="144">
        <v>641.83957149235164</v>
      </c>
      <c r="R7" s="144">
        <v>641.83957149235164</v>
      </c>
      <c r="S7" s="144">
        <v>641.83957149235164</v>
      </c>
      <c r="T7" s="144">
        <v>641.83957149235164</v>
      </c>
      <c r="U7" s="144">
        <v>641.83957149235164</v>
      </c>
      <c r="V7" s="144">
        <v>641.83957149235164</v>
      </c>
      <c r="W7" s="144">
        <v>641.83957149235164</v>
      </c>
      <c r="X7" s="144">
        <v>641.83957149235164</v>
      </c>
      <c r="Y7" s="144">
        <v>263.23500402542516</v>
      </c>
      <c r="Z7" s="144">
        <v>263.76888279721629</v>
      </c>
      <c r="AA7" s="144">
        <v>641.83957149235164</v>
      </c>
      <c r="AB7" s="144">
        <v>641.83957149235164</v>
      </c>
      <c r="AC7" s="144">
        <v>641.83957149235164</v>
      </c>
      <c r="AD7" s="144">
        <v>641.83957149235164</v>
      </c>
      <c r="AE7" s="144">
        <v>641.83957149235164</v>
      </c>
      <c r="AF7" s="144">
        <v>641.83957149235164</v>
      </c>
      <c r="AG7" s="144">
        <v>641.83957149235164</v>
      </c>
      <c r="AH7" s="144">
        <v>66.991852486804106</v>
      </c>
      <c r="AI7" s="144">
        <v>641.83957149235164</v>
      </c>
      <c r="AJ7" s="144">
        <v>641.83957149235164</v>
      </c>
      <c r="AK7" s="144">
        <v>641.83957149235164</v>
      </c>
      <c r="AL7" s="144">
        <v>641.83957149235164</v>
      </c>
      <c r="AM7" s="144">
        <v>641.83957149235164</v>
      </c>
      <c r="AN7" s="144">
        <v>641.83957149235164</v>
      </c>
      <c r="AO7" s="144">
        <v>641.83957149235164</v>
      </c>
      <c r="AP7" s="144">
        <v>641.83957149235164</v>
      </c>
      <c r="AQ7" s="144">
        <v>641.83957149235164</v>
      </c>
      <c r="AR7" s="144">
        <v>477.72638031431387</v>
      </c>
      <c r="AS7" s="144">
        <v>641.83957149235164</v>
      </c>
      <c r="AT7" s="144">
        <v>68.488310962979284</v>
      </c>
      <c r="AU7" s="144">
        <v>68.60786621573105</v>
      </c>
      <c r="AV7" s="144">
        <v>68.726537475032856</v>
      </c>
      <c r="AW7" s="144">
        <v>641.83957149235164</v>
      </c>
      <c r="AX7" s="144">
        <v>641.83957149235164</v>
      </c>
      <c r="AY7" s="144">
        <v>641.83957149235164</v>
      </c>
      <c r="AZ7" s="106"/>
    </row>
    <row r="8" spans="1:52">
      <c r="A8" s="145"/>
      <c r="B8" s="146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7"/>
    </row>
    <row r="9" spans="1:52">
      <c r="A9" s="102" t="s">
        <v>294</v>
      </c>
      <c r="B9" s="148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spans="1:52">
      <c r="A10" s="149" t="s">
        <v>125</v>
      </c>
      <c r="B10" s="150">
        <v>1</v>
      </c>
      <c r="C10" s="144" t="s">
        <v>293</v>
      </c>
      <c r="D10" s="144">
        <f t="shared" ref="D10:AY10" si="0">MAX(SUM(D$14:D$16)+D$7-$B$3,0)</f>
        <v>129.3968412445156</v>
      </c>
      <c r="E10" s="144">
        <f t="shared" si="0"/>
        <v>130.77632569088826</v>
      </c>
      <c r="F10" s="144">
        <f t="shared" si="0"/>
        <v>132.15588352920258</v>
      </c>
      <c r="G10" s="144">
        <f t="shared" si="0"/>
        <v>133.53529350821134</v>
      </c>
      <c r="H10" s="144">
        <f t="shared" si="0"/>
        <v>134.91433430257666</v>
      </c>
      <c r="I10" s="144">
        <f t="shared" si="0"/>
        <v>136.29278455169026</v>
      </c>
      <c r="J10" s="144">
        <f t="shared" si="0"/>
        <v>137.67042289852509</v>
      </c>
      <c r="K10" s="144">
        <f t="shared" si="0"/>
        <v>139.0470280285067</v>
      </c>
      <c r="L10" s="144">
        <f t="shared" si="0"/>
        <v>140.42237870839961</v>
      </c>
      <c r="M10" s="144">
        <f t="shared" si="0"/>
        <v>141.79625382520226</v>
      </c>
      <c r="N10" s="144">
        <f t="shared" si="0"/>
        <v>141.83957149235164</v>
      </c>
      <c r="O10" s="144">
        <f t="shared" si="0"/>
        <v>141.83957149235164</v>
      </c>
      <c r="P10" s="144">
        <f t="shared" si="0"/>
        <v>141.83957149235164</v>
      </c>
      <c r="Q10" s="144">
        <f t="shared" si="0"/>
        <v>141.83957149235164</v>
      </c>
      <c r="R10" s="144">
        <f t="shared" si="0"/>
        <v>141.83957149235164</v>
      </c>
      <c r="S10" s="144">
        <f t="shared" si="0"/>
        <v>141.83957149235164</v>
      </c>
      <c r="T10" s="144">
        <f t="shared" si="0"/>
        <v>141.83957149235164</v>
      </c>
      <c r="U10" s="144">
        <f t="shared" si="0"/>
        <v>141.83957149235164</v>
      </c>
      <c r="V10" s="144">
        <f t="shared" si="0"/>
        <v>141.83957149235164</v>
      </c>
      <c r="W10" s="144">
        <f t="shared" si="0"/>
        <v>141.83957149235164</v>
      </c>
      <c r="X10" s="144">
        <f t="shared" si="0"/>
        <v>141.83957149235164</v>
      </c>
      <c r="Y10" s="144">
        <f t="shared" si="0"/>
        <v>0</v>
      </c>
      <c r="Z10" s="144">
        <f t="shared" si="0"/>
        <v>0</v>
      </c>
      <c r="AA10" s="144">
        <f t="shared" si="0"/>
        <v>141.83957149235164</v>
      </c>
      <c r="AB10" s="144">
        <f t="shared" si="0"/>
        <v>141.83957149235164</v>
      </c>
      <c r="AC10" s="144">
        <f t="shared" si="0"/>
        <v>141.83957149235164</v>
      </c>
      <c r="AD10" s="144">
        <f t="shared" si="0"/>
        <v>141.83957149235164</v>
      </c>
      <c r="AE10" s="144">
        <f t="shared" si="0"/>
        <v>141.83957149235164</v>
      </c>
      <c r="AF10" s="144">
        <f t="shared" si="0"/>
        <v>141.83957149235164</v>
      </c>
      <c r="AG10" s="144">
        <f t="shared" si="0"/>
        <v>141.83957149235164</v>
      </c>
      <c r="AH10" s="144">
        <f t="shared" si="0"/>
        <v>0</v>
      </c>
      <c r="AI10" s="144">
        <f t="shared" si="0"/>
        <v>141.83957149235164</v>
      </c>
      <c r="AJ10" s="144">
        <f t="shared" si="0"/>
        <v>141.83957149235164</v>
      </c>
      <c r="AK10" s="144">
        <f t="shared" si="0"/>
        <v>141.83957149235164</v>
      </c>
      <c r="AL10" s="144">
        <f t="shared" si="0"/>
        <v>141.83957149235164</v>
      </c>
      <c r="AM10" s="144">
        <f t="shared" si="0"/>
        <v>141.83957149235164</v>
      </c>
      <c r="AN10" s="144">
        <f t="shared" si="0"/>
        <v>141.83957149235164</v>
      </c>
      <c r="AO10" s="144">
        <f t="shared" si="0"/>
        <v>141.83957149235164</v>
      </c>
      <c r="AP10" s="144">
        <f t="shared" si="0"/>
        <v>141.83957149235164</v>
      </c>
      <c r="AQ10" s="144">
        <f t="shared" si="0"/>
        <v>141.83957149235164</v>
      </c>
      <c r="AR10" s="144">
        <f t="shared" si="0"/>
        <v>0</v>
      </c>
      <c r="AS10" s="144">
        <f t="shared" si="0"/>
        <v>141.83957149235164</v>
      </c>
      <c r="AT10" s="144">
        <f t="shared" si="0"/>
        <v>0</v>
      </c>
      <c r="AU10" s="144">
        <f t="shared" si="0"/>
        <v>0</v>
      </c>
      <c r="AV10" s="144">
        <f t="shared" si="0"/>
        <v>0</v>
      </c>
      <c r="AW10" s="144">
        <f t="shared" si="0"/>
        <v>141.83957149235164</v>
      </c>
      <c r="AX10" s="144">
        <f t="shared" si="0"/>
        <v>141.83957149235164</v>
      </c>
      <c r="AY10" s="144">
        <f t="shared" si="0"/>
        <v>141.83957149235164</v>
      </c>
      <c r="AZ10" s="151">
        <f>SUM($D10:$AY10)</f>
        <v>5753.0342625506228</v>
      </c>
    </row>
    <row r="11" spans="1:52">
      <c r="C11" s="110"/>
    </row>
    <row r="12" spans="1:52">
      <c r="A12" s="152" t="s">
        <v>295</v>
      </c>
      <c r="B12" s="146"/>
      <c r="C12" s="110"/>
    </row>
    <row r="13" spans="1:52">
      <c r="A13" s="122" t="s">
        <v>125</v>
      </c>
      <c r="B13" s="123">
        <v>1</v>
      </c>
      <c r="C13" s="124">
        <v>0</v>
      </c>
      <c r="D13" s="138">
        <f t="shared" ref="D13:AY13" si="1">D$7-D$10</f>
        <v>500</v>
      </c>
      <c r="E13" s="138">
        <f t="shared" si="1"/>
        <v>500</v>
      </c>
      <c r="F13" s="138">
        <f t="shared" si="1"/>
        <v>500</v>
      </c>
      <c r="G13" s="138">
        <f t="shared" si="1"/>
        <v>500</v>
      </c>
      <c r="H13" s="138">
        <f t="shared" si="1"/>
        <v>500</v>
      </c>
      <c r="I13" s="138">
        <f t="shared" si="1"/>
        <v>500</v>
      </c>
      <c r="J13" s="138">
        <f t="shared" si="1"/>
        <v>500</v>
      </c>
      <c r="K13" s="138">
        <f t="shared" si="1"/>
        <v>500</v>
      </c>
      <c r="L13" s="138">
        <f t="shared" si="1"/>
        <v>500</v>
      </c>
      <c r="M13" s="138">
        <f t="shared" si="1"/>
        <v>500</v>
      </c>
      <c r="N13" s="138">
        <f t="shared" si="1"/>
        <v>500</v>
      </c>
      <c r="O13" s="138">
        <f t="shared" si="1"/>
        <v>500</v>
      </c>
      <c r="P13" s="138">
        <f t="shared" si="1"/>
        <v>500</v>
      </c>
      <c r="Q13" s="138">
        <f t="shared" si="1"/>
        <v>500</v>
      </c>
      <c r="R13" s="138">
        <f t="shared" si="1"/>
        <v>500</v>
      </c>
      <c r="S13" s="138">
        <f t="shared" si="1"/>
        <v>500</v>
      </c>
      <c r="T13" s="138">
        <f t="shared" si="1"/>
        <v>500</v>
      </c>
      <c r="U13" s="138">
        <f t="shared" si="1"/>
        <v>500</v>
      </c>
      <c r="V13" s="138">
        <f t="shared" si="1"/>
        <v>500</v>
      </c>
      <c r="W13" s="138">
        <f t="shared" si="1"/>
        <v>500</v>
      </c>
      <c r="X13" s="138">
        <f t="shared" si="1"/>
        <v>500</v>
      </c>
      <c r="Y13" s="138">
        <f t="shared" si="1"/>
        <v>263.23500402542516</v>
      </c>
      <c r="Z13" s="138">
        <f t="shared" si="1"/>
        <v>263.76888279721629</v>
      </c>
      <c r="AA13" s="138">
        <f t="shared" si="1"/>
        <v>500</v>
      </c>
      <c r="AB13" s="138">
        <f t="shared" si="1"/>
        <v>500</v>
      </c>
      <c r="AC13" s="138">
        <f t="shared" si="1"/>
        <v>500</v>
      </c>
      <c r="AD13" s="138">
        <f t="shared" si="1"/>
        <v>500</v>
      </c>
      <c r="AE13" s="138">
        <f t="shared" si="1"/>
        <v>500</v>
      </c>
      <c r="AF13" s="138">
        <f t="shared" si="1"/>
        <v>500</v>
      </c>
      <c r="AG13" s="138">
        <f t="shared" si="1"/>
        <v>500</v>
      </c>
      <c r="AH13" s="138">
        <f t="shared" si="1"/>
        <v>66.991852486804106</v>
      </c>
      <c r="AI13" s="138">
        <f t="shared" si="1"/>
        <v>500</v>
      </c>
      <c r="AJ13" s="138">
        <f t="shared" si="1"/>
        <v>500</v>
      </c>
      <c r="AK13" s="138">
        <f t="shared" si="1"/>
        <v>500</v>
      </c>
      <c r="AL13" s="138">
        <f t="shared" si="1"/>
        <v>500</v>
      </c>
      <c r="AM13" s="138">
        <f t="shared" si="1"/>
        <v>500</v>
      </c>
      <c r="AN13" s="138">
        <f t="shared" si="1"/>
        <v>500</v>
      </c>
      <c r="AO13" s="138">
        <f t="shared" si="1"/>
        <v>500</v>
      </c>
      <c r="AP13" s="138">
        <f t="shared" si="1"/>
        <v>500</v>
      </c>
      <c r="AQ13" s="138">
        <f t="shared" si="1"/>
        <v>500</v>
      </c>
      <c r="AR13" s="138">
        <f t="shared" si="1"/>
        <v>477.72638031431387</v>
      </c>
      <c r="AS13" s="138">
        <f t="shared" si="1"/>
        <v>500</v>
      </c>
      <c r="AT13" s="138">
        <f t="shared" si="1"/>
        <v>68.488310962979284</v>
      </c>
      <c r="AU13" s="138">
        <f t="shared" si="1"/>
        <v>68.60786621573105</v>
      </c>
      <c r="AV13" s="138">
        <f t="shared" si="1"/>
        <v>68.726537475032856</v>
      </c>
      <c r="AW13" s="138">
        <f t="shared" si="1"/>
        <v>500</v>
      </c>
      <c r="AX13" s="138">
        <f t="shared" si="1"/>
        <v>500</v>
      </c>
      <c r="AY13" s="138">
        <f t="shared" si="1"/>
        <v>500</v>
      </c>
      <c r="AZ13" s="109"/>
    </row>
    <row r="14" spans="1:52">
      <c r="A14" s="110"/>
      <c r="B14" s="120">
        <v>2</v>
      </c>
      <c r="C14" s="110">
        <v>0</v>
      </c>
      <c r="D14" s="106">
        <f>IF(C$20="Yes",C13,0)</f>
        <v>0</v>
      </c>
      <c r="E14" s="106">
        <f t="shared" ref="E14:AY17" si="2">IF(D$20="Yes",D13,0)</f>
        <v>0</v>
      </c>
      <c r="F14" s="106">
        <f t="shared" si="2"/>
        <v>0</v>
      </c>
      <c r="G14" s="106">
        <f t="shared" si="2"/>
        <v>0</v>
      </c>
      <c r="H14" s="106">
        <f t="shared" si="2"/>
        <v>0</v>
      </c>
      <c r="I14" s="106">
        <f t="shared" si="2"/>
        <v>0</v>
      </c>
      <c r="J14" s="106">
        <f t="shared" si="2"/>
        <v>0</v>
      </c>
      <c r="K14" s="106">
        <f t="shared" si="2"/>
        <v>0</v>
      </c>
      <c r="L14" s="106">
        <f t="shared" si="2"/>
        <v>0</v>
      </c>
      <c r="M14" s="106">
        <f t="shared" si="2"/>
        <v>0</v>
      </c>
      <c r="N14" s="106">
        <f t="shared" si="2"/>
        <v>0</v>
      </c>
      <c r="O14" s="106">
        <f t="shared" si="2"/>
        <v>0</v>
      </c>
      <c r="P14" s="106">
        <f t="shared" si="2"/>
        <v>0</v>
      </c>
      <c r="Q14" s="106">
        <f t="shared" si="2"/>
        <v>0</v>
      </c>
      <c r="R14" s="106">
        <f t="shared" si="2"/>
        <v>0</v>
      </c>
      <c r="S14" s="106">
        <f t="shared" si="2"/>
        <v>0</v>
      </c>
      <c r="T14" s="106">
        <f t="shared" si="2"/>
        <v>0</v>
      </c>
      <c r="U14" s="106">
        <f t="shared" si="2"/>
        <v>0</v>
      </c>
      <c r="V14" s="106">
        <f t="shared" si="2"/>
        <v>0</v>
      </c>
      <c r="W14" s="106">
        <f t="shared" si="2"/>
        <v>0</v>
      </c>
      <c r="X14" s="106">
        <f t="shared" si="2"/>
        <v>0</v>
      </c>
      <c r="Y14" s="106">
        <f t="shared" si="2"/>
        <v>0</v>
      </c>
      <c r="Z14" s="106">
        <f t="shared" si="2"/>
        <v>0</v>
      </c>
      <c r="AA14" s="106">
        <f t="shared" si="2"/>
        <v>0</v>
      </c>
      <c r="AB14" s="106">
        <f t="shared" si="2"/>
        <v>0</v>
      </c>
      <c r="AC14" s="106">
        <f t="shared" si="2"/>
        <v>0</v>
      </c>
      <c r="AD14" s="106">
        <f t="shared" si="2"/>
        <v>0</v>
      </c>
      <c r="AE14" s="106">
        <f t="shared" si="2"/>
        <v>0</v>
      </c>
      <c r="AF14" s="106">
        <f t="shared" si="2"/>
        <v>0</v>
      </c>
      <c r="AG14" s="106">
        <f t="shared" si="2"/>
        <v>0</v>
      </c>
      <c r="AH14" s="106">
        <f t="shared" si="2"/>
        <v>0</v>
      </c>
      <c r="AI14" s="106">
        <f t="shared" si="2"/>
        <v>0</v>
      </c>
      <c r="AJ14" s="106">
        <f t="shared" si="2"/>
        <v>0</v>
      </c>
      <c r="AK14" s="106">
        <f t="shared" si="2"/>
        <v>0</v>
      </c>
      <c r="AL14" s="106">
        <f t="shared" si="2"/>
        <v>0</v>
      </c>
      <c r="AM14" s="106">
        <f t="shared" si="2"/>
        <v>0</v>
      </c>
      <c r="AN14" s="106">
        <f t="shared" si="2"/>
        <v>0</v>
      </c>
      <c r="AO14" s="106">
        <f t="shared" si="2"/>
        <v>0</v>
      </c>
      <c r="AP14" s="106">
        <f t="shared" si="2"/>
        <v>0</v>
      </c>
      <c r="AQ14" s="106">
        <f t="shared" si="2"/>
        <v>0</v>
      </c>
      <c r="AR14" s="106">
        <f t="shared" si="2"/>
        <v>0</v>
      </c>
      <c r="AS14" s="106">
        <f t="shared" si="2"/>
        <v>0</v>
      </c>
      <c r="AT14" s="106">
        <f t="shared" si="2"/>
        <v>0</v>
      </c>
      <c r="AU14" s="106">
        <f t="shared" si="2"/>
        <v>0</v>
      </c>
      <c r="AV14" s="106">
        <f t="shared" si="2"/>
        <v>0</v>
      </c>
      <c r="AW14" s="106">
        <f t="shared" si="2"/>
        <v>0</v>
      </c>
      <c r="AX14" s="106">
        <f t="shared" si="2"/>
        <v>0</v>
      </c>
      <c r="AY14" s="106">
        <f t="shared" si="2"/>
        <v>0</v>
      </c>
      <c r="AZ14" s="109"/>
    </row>
    <row r="15" spans="1:52">
      <c r="A15" s="110"/>
      <c r="B15" s="127">
        <v>3</v>
      </c>
      <c r="C15" s="110">
        <v>500</v>
      </c>
      <c r="D15" s="106">
        <f>IF(C$20="Yes",C14,0)</f>
        <v>0</v>
      </c>
      <c r="E15" s="106">
        <f t="shared" si="2"/>
        <v>0</v>
      </c>
      <c r="F15" s="106">
        <f t="shared" si="2"/>
        <v>0</v>
      </c>
      <c r="G15" s="106">
        <f t="shared" si="2"/>
        <v>0</v>
      </c>
      <c r="H15" s="106">
        <f t="shared" si="2"/>
        <v>0</v>
      </c>
      <c r="I15" s="106">
        <f t="shared" si="2"/>
        <v>0</v>
      </c>
      <c r="J15" s="106">
        <f t="shared" si="2"/>
        <v>0</v>
      </c>
      <c r="K15" s="106">
        <f t="shared" si="2"/>
        <v>0</v>
      </c>
      <c r="L15" s="106">
        <f t="shared" si="2"/>
        <v>0</v>
      </c>
      <c r="M15" s="106">
        <f t="shared" si="2"/>
        <v>0</v>
      </c>
      <c r="N15" s="106">
        <f t="shared" si="2"/>
        <v>0</v>
      </c>
      <c r="O15" s="106">
        <f t="shared" si="2"/>
        <v>0</v>
      </c>
      <c r="P15" s="106">
        <f t="shared" si="2"/>
        <v>0</v>
      </c>
      <c r="Q15" s="106">
        <f t="shared" si="2"/>
        <v>0</v>
      </c>
      <c r="R15" s="106">
        <f t="shared" si="2"/>
        <v>0</v>
      </c>
      <c r="S15" s="106">
        <f t="shared" si="2"/>
        <v>0</v>
      </c>
      <c r="T15" s="106">
        <f t="shared" si="2"/>
        <v>0</v>
      </c>
      <c r="U15" s="106">
        <f t="shared" si="2"/>
        <v>0</v>
      </c>
      <c r="V15" s="106">
        <f t="shared" si="2"/>
        <v>0</v>
      </c>
      <c r="W15" s="106">
        <f t="shared" si="2"/>
        <v>0</v>
      </c>
      <c r="X15" s="106">
        <f t="shared" si="2"/>
        <v>0</v>
      </c>
      <c r="Y15" s="106">
        <f t="shared" si="2"/>
        <v>0</v>
      </c>
      <c r="Z15" s="106">
        <f t="shared" si="2"/>
        <v>0</v>
      </c>
      <c r="AA15" s="106">
        <f t="shared" si="2"/>
        <v>0</v>
      </c>
      <c r="AB15" s="106">
        <f t="shared" si="2"/>
        <v>0</v>
      </c>
      <c r="AC15" s="106">
        <f t="shared" si="2"/>
        <v>0</v>
      </c>
      <c r="AD15" s="106">
        <f t="shared" si="2"/>
        <v>0</v>
      </c>
      <c r="AE15" s="106">
        <f t="shared" si="2"/>
        <v>0</v>
      </c>
      <c r="AF15" s="106">
        <f t="shared" si="2"/>
        <v>0</v>
      </c>
      <c r="AG15" s="106">
        <f t="shared" si="2"/>
        <v>0</v>
      </c>
      <c r="AH15" s="106">
        <f t="shared" si="2"/>
        <v>0</v>
      </c>
      <c r="AI15" s="106">
        <f t="shared" si="2"/>
        <v>0</v>
      </c>
      <c r="AJ15" s="106">
        <f t="shared" si="2"/>
        <v>0</v>
      </c>
      <c r="AK15" s="106">
        <f t="shared" si="2"/>
        <v>0</v>
      </c>
      <c r="AL15" s="106">
        <f t="shared" si="2"/>
        <v>0</v>
      </c>
      <c r="AM15" s="106">
        <f t="shared" si="2"/>
        <v>0</v>
      </c>
      <c r="AN15" s="106">
        <f t="shared" si="2"/>
        <v>0</v>
      </c>
      <c r="AO15" s="106">
        <f t="shared" si="2"/>
        <v>0</v>
      </c>
      <c r="AP15" s="106">
        <f t="shared" si="2"/>
        <v>0</v>
      </c>
      <c r="AQ15" s="106">
        <f t="shared" si="2"/>
        <v>0</v>
      </c>
      <c r="AR15" s="106">
        <f t="shared" si="2"/>
        <v>0</v>
      </c>
      <c r="AS15" s="106">
        <f t="shared" si="2"/>
        <v>0</v>
      </c>
      <c r="AT15" s="106">
        <f t="shared" si="2"/>
        <v>0</v>
      </c>
      <c r="AU15" s="106">
        <f t="shared" si="2"/>
        <v>0</v>
      </c>
      <c r="AV15" s="106">
        <f t="shared" si="2"/>
        <v>0</v>
      </c>
      <c r="AW15" s="106">
        <f t="shared" si="2"/>
        <v>0</v>
      </c>
      <c r="AX15" s="106">
        <f t="shared" si="2"/>
        <v>0</v>
      </c>
      <c r="AY15" s="106">
        <f t="shared" si="2"/>
        <v>0</v>
      </c>
      <c r="AZ15" s="109"/>
    </row>
    <row r="16" spans="1:52">
      <c r="A16" s="110"/>
      <c r="B16" s="130">
        <v>4</v>
      </c>
      <c r="C16" s="110">
        <v>0</v>
      </c>
      <c r="D16" s="106">
        <f>IF(C$20="Yes",C15,0)</f>
        <v>0</v>
      </c>
      <c r="E16" s="106">
        <f t="shared" si="2"/>
        <v>0</v>
      </c>
      <c r="F16" s="106">
        <f t="shared" si="2"/>
        <v>0</v>
      </c>
      <c r="G16" s="106">
        <f t="shared" si="2"/>
        <v>0</v>
      </c>
      <c r="H16" s="106">
        <f t="shared" si="2"/>
        <v>0</v>
      </c>
      <c r="I16" s="106">
        <f t="shared" si="2"/>
        <v>0</v>
      </c>
      <c r="J16" s="106">
        <f t="shared" si="2"/>
        <v>0</v>
      </c>
      <c r="K16" s="106">
        <f t="shared" si="2"/>
        <v>0</v>
      </c>
      <c r="L16" s="106">
        <f t="shared" si="2"/>
        <v>0</v>
      </c>
      <c r="M16" s="106">
        <f t="shared" si="2"/>
        <v>0</v>
      </c>
      <c r="N16" s="106">
        <f t="shared" si="2"/>
        <v>0</v>
      </c>
      <c r="O16" s="106">
        <f t="shared" si="2"/>
        <v>0</v>
      </c>
      <c r="P16" s="106">
        <f t="shared" si="2"/>
        <v>0</v>
      </c>
      <c r="Q16" s="106">
        <f t="shared" si="2"/>
        <v>0</v>
      </c>
      <c r="R16" s="106">
        <f t="shared" si="2"/>
        <v>0</v>
      </c>
      <c r="S16" s="106">
        <f t="shared" si="2"/>
        <v>0</v>
      </c>
      <c r="T16" s="106">
        <f t="shared" si="2"/>
        <v>0</v>
      </c>
      <c r="U16" s="106">
        <f t="shared" si="2"/>
        <v>0</v>
      </c>
      <c r="V16" s="106">
        <f t="shared" si="2"/>
        <v>0</v>
      </c>
      <c r="W16" s="106">
        <f t="shared" si="2"/>
        <v>0</v>
      </c>
      <c r="X16" s="106">
        <f t="shared" si="2"/>
        <v>0</v>
      </c>
      <c r="Y16" s="106">
        <f t="shared" si="2"/>
        <v>0</v>
      </c>
      <c r="Z16" s="106">
        <f t="shared" si="2"/>
        <v>0</v>
      </c>
      <c r="AA16" s="106">
        <f t="shared" si="2"/>
        <v>0</v>
      </c>
      <c r="AB16" s="106">
        <f t="shared" si="2"/>
        <v>0</v>
      </c>
      <c r="AC16" s="106">
        <f t="shared" si="2"/>
        <v>0</v>
      </c>
      <c r="AD16" s="106">
        <f t="shared" si="2"/>
        <v>0</v>
      </c>
      <c r="AE16" s="106">
        <f t="shared" si="2"/>
        <v>0</v>
      </c>
      <c r="AF16" s="106">
        <f t="shared" si="2"/>
        <v>0</v>
      </c>
      <c r="AG16" s="106">
        <f t="shared" si="2"/>
        <v>0</v>
      </c>
      <c r="AH16" s="106">
        <f t="shared" si="2"/>
        <v>0</v>
      </c>
      <c r="AI16" s="106">
        <f t="shared" si="2"/>
        <v>0</v>
      </c>
      <c r="AJ16" s="106">
        <f t="shared" si="2"/>
        <v>0</v>
      </c>
      <c r="AK16" s="106">
        <f t="shared" si="2"/>
        <v>0</v>
      </c>
      <c r="AL16" s="106">
        <f t="shared" si="2"/>
        <v>0</v>
      </c>
      <c r="AM16" s="106">
        <f t="shared" si="2"/>
        <v>0</v>
      </c>
      <c r="AN16" s="106">
        <f t="shared" si="2"/>
        <v>0</v>
      </c>
      <c r="AO16" s="106">
        <f t="shared" si="2"/>
        <v>0</v>
      </c>
      <c r="AP16" s="106">
        <f t="shared" si="2"/>
        <v>0</v>
      </c>
      <c r="AQ16" s="106">
        <f t="shared" si="2"/>
        <v>0</v>
      </c>
      <c r="AR16" s="106">
        <f t="shared" si="2"/>
        <v>0</v>
      </c>
      <c r="AS16" s="106">
        <f t="shared" si="2"/>
        <v>0</v>
      </c>
      <c r="AT16" s="106">
        <f t="shared" si="2"/>
        <v>0</v>
      </c>
      <c r="AU16" s="106">
        <f t="shared" si="2"/>
        <v>0</v>
      </c>
      <c r="AV16" s="106">
        <f t="shared" si="2"/>
        <v>0</v>
      </c>
      <c r="AW16" s="106">
        <f t="shared" si="2"/>
        <v>0</v>
      </c>
      <c r="AX16" s="106">
        <f t="shared" si="2"/>
        <v>0</v>
      </c>
      <c r="AY16" s="106">
        <f t="shared" si="2"/>
        <v>0</v>
      </c>
      <c r="AZ16" s="128"/>
    </row>
    <row r="17" spans="1:52">
      <c r="A17" s="125"/>
      <c r="B17" s="132" t="s">
        <v>296</v>
      </c>
      <c r="C17" s="125">
        <v>0</v>
      </c>
      <c r="D17" s="114">
        <f>IF(C$20="Yes",C16,0)</f>
        <v>0</v>
      </c>
      <c r="E17" s="114">
        <f t="shared" si="2"/>
        <v>0</v>
      </c>
      <c r="F17" s="114">
        <f t="shared" si="2"/>
        <v>0</v>
      </c>
      <c r="G17" s="114">
        <f t="shared" si="2"/>
        <v>0</v>
      </c>
      <c r="H17" s="114">
        <f t="shared" si="2"/>
        <v>0</v>
      </c>
      <c r="I17" s="114">
        <f t="shared" si="2"/>
        <v>0</v>
      </c>
      <c r="J17" s="114">
        <f t="shared" si="2"/>
        <v>0</v>
      </c>
      <c r="K17" s="114">
        <f t="shared" si="2"/>
        <v>0</v>
      </c>
      <c r="L17" s="114">
        <f t="shared" si="2"/>
        <v>0</v>
      </c>
      <c r="M17" s="114">
        <f t="shared" si="2"/>
        <v>0</v>
      </c>
      <c r="N17" s="114">
        <f t="shared" si="2"/>
        <v>0</v>
      </c>
      <c r="O17" s="114">
        <f t="shared" si="2"/>
        <v>0</v>
      </c>
      <c r="P17" s="114">
        <f t="shared" si="2"/>
        <v>0</v>
      </c>
      <c r="Q17" s="114">
        <f t="shared" si="2"/>
        <v>0</v>
      </c>
      <c r="R17" s="114">
        <f t="shared" si="2"/>
        <v>0</v>
      </c>
      <c r="S17" s="114">
        <f t="shared" si="2"/>
        <v>0</v>
      </c>
      <c r="T17" s="114">
        <f t="shared" si="2"/>
        <v>0</v>
      </c>
      <c r="U17" s="114">
        <f t="shared" si="2"/>
        <v>0</v>
      </c>
      <c r="V17" s="114">
        <f t="shared" si="2"/>
        <v>0</v>
      </c>
      <c r="W17" s="114">
        <f t="shared" si="2"/>
        <v>0</v>
      </c>
      <c r="X17" s="114">
        <f t="shared" si="2"/>
        <v>0</v>
      </c>
      <c r="Y17" s="114">
        <f t="shared" si="2"/>
        <v>0</v>
      </c>
      <c r="Z17" s="114">
        <f t="shared" si="2"/>
        <v>0</v>
      </c>
      <c r="AA17" s="114">
        <f t="shared" si="2"/>
        <v>0</v>
      </c>
      <c r="AB17" s="114">
        <f t="shared" si="2"/>
        <v>0</v>
      </c>
      <c r="AC17" s="114">
        <f t="shared" si="2"/>
        <v>0</v>
      </c>
      <c r="AD17" s="114">
        <f t="shared" si="2"/>
        <v>0</v>
      </c>
      <c r="AE17" s="114">
        <f t="shared" si="2"/>
        <v>0</v>
      </c>
      <c r="AF17" s="114">
        <f t="shared" si="2"/>
        <v>0</v>
      </c>
      <c r="AG17" s="114">
        <f t="shared" si="2"/>
        <v>0</v>
      </c>
      <c r="AH17" s="114">
        <f t="shared" si="2"/>
        <v>0</v>
      </c>
      <c r="AI17" s="114">
        <f t="shared" si="2"/>
        <v>0</v>
      </c>
      <c r="AJ17" s="114">
        <f t="shared" si="2"/>
        <v>0</v>
      </c>
      <c r="AK17" s="114">
        <f t="shared" si="2"/>
        <v>0</v>
      </c>
      <c r="AL17" s="114">
        <f t="shared" si="2"/>
        <v>0</v>
      </c>
      <c r="AM17" s="114">
        <f t="shared" si="2"/>
        <v>0</v>
      </c>
      <c r="AN17" s="114">
        <f t="shared" si="2"/>
        <v>0</v>
      </c>
      <c r="AO17" s="114">
        <f t="shared" si="2"/>
        <v>0</v>
      </c>
      <c r="AP17" s="114">
        <f t="shared" si="2"/>
        <v>0</v>
      </c>
      <c r="AQ17" s="114">
        <f t="shared" si="2"/>
        <v>0</v>
      </c>
      <c r="AR17" s="114">
        <f t="shared" si="2"/>
        <v>0</v>
      </c>
      <c r="AS17" s="114">
        <f t="shared" si="2"/>
        <v>0</v>
      </c>
      <c r="AT17" s="114">
        <f t="shared" si="2"/>
        <v>0</v>
      </c>
      <c r="AU17" s="114">
        <f t="shared" si="2"/>
        <v>0</v>
      </c>
      <c r="AV17" s="114">
        <f t="shared" si="2"/>
        <v>0</v>
      </c>
      <c r="AW17" s="114">
        <f t="shared" si="2"/>
        <v>0</v>
      </c>
      <c r="AX17" s="114">
        <f t="shared" si="2"/>
        <v>0</v>
      </c>
      <c r="AY17" s="114">
        <f t="shared" si="2"/>
        <v>0</v>
      </c>
      <c r="AZ17" s="151">
        <f>SUM($D$17:$AY$17)</f>
        <v>0</v>
      </c>
    </row>
    <row r="18" spans="1:52">
      <c r="A18" s="106"/>
      <c r="B18" s="153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06"/>
    </row>
    <row r="19" spans="1:52">
      <c r="A19" s="102" t="s">
        <v>116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</row>
    <row r="20" spans="1:52" s="110" customFormat="1">
      <c r="A20" s="115" t="s">
        <v>305</v>
      </c>
      <c r="B20" s="154" t="s">
        <v>306</v>
      </c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07"/>
    </row>
    <row r="21" spans="1:52" s="110" customFormat="1">
      <c r="A21" s="155" t="s">
        <v>133</v>
      </c>
      <c r="B21" s="156">
        <f>shipping_manufacturing!$E$19/100</f>
        <v>1</v>
      </c>
      <c r="C21" s="156" t="s">
        <v>293</v>
      </c>
      <c r="D21" s="106">
        <f>IF(C$20="Yes",0,SUM(C$13:C$16)*$B$21)</f>
        <v>500</v>
      </c>
      <c r="E21" s="106">
        <f t="shared" ref="E21:AY21" si="3">IF(D$20="Yes",0,SUM(D$13:D$16)*$B$21)</f>
        <v>500</v>
      </c>
      <c r="F21" s="106">
        <f t="shared" si="3"/>
        <v>500</v>
      </c>
      <c r="G21" s="106">
        <f t="shared" si="3"/>
        <v>500</v>
      </c>
      <c r="H21" s="106">
        <f t="shared" si="3"/>
        <v>500</v>
      </c>
      <c r="I21" s="106">
        <f t="shared" si="3"/>
        <v>500</v>
      </c>
      <c r="J21" s="106">
        <f t="shared" si="3"/>
        <v>500</v>
      </c>
      <c r="K21" s="106">
        <f t="shared" si="3"/>
        <v>500</v>
      </c>
      <c r="L21" s="106">
        <f t="shared" si="3"/>
        <v>500</v>
      </c>
      <c r="M21" s="106">
        <f t="shared" si="3"/>
        <v>500</v>
      </c>
      <c r="N21" s="106">
        <f t="shared" si="3"/>
        <v>500</v>
      </c>
      <c r="O21" s="106">
        <f t="shared" si="3"/>
        <v>500</v>
      </c>
      <c r="P21" s="106">
        <f t="shared" si="3"/>
        <v>500</v>
      </c>
      <c r="Q21" s="106">
        <f t="shared" si="3"/>
        <v>500</v>
      </c>
      <c r="R21" s="106">
        <f t="shared" si="3"/>
        <v>500</v>
      </c>
      <c r="S21" s="106">
        <f t="shared" si="3"/>
        <v>500</v>
      </c>
      <c r="T21" s="106">
        <f t="shared" si="3"/>
        <v>500</v>
      </c>
      <c r="U21" s="106">
        <f t="shared" si="3"/>
        <v>500</v>
      </c>
      <c r="V21" s="106">
        <f t="shared" si="3"/>
        <v>500</v>
      </c>
      <c r="W21" s="106">
        <f t="shared" si="3"/>
        <v>500</v>
      </c>
      <c r="X21" s="106">
        <f t="shared" si="3"/>
        <v>500</v>
      </c>
      <c r="Y21" s="106">
        <f t="shared" si="3"/>
        <v>500</v>
      </c>
      <c r="Z21" s="106">
        <f t="shared" si="3"/>
        <v>263.23500402542516</v>
      </c>
      <c r="AA21" s="106">
        <f t="shared" si="3"/>
        <v>263.76888279721629</v>
      </c>
      <c r="AB21" s="106">
        <f t="shared" si="3"/>
        <v>500</v>
      </c>
      <c r="AC21" s="106">
        <f t="shared" si="3"/>
        <v>500</v>
      </c>
      <c r="AD21" s="106">
        <f t="shared" si="3"/>
        <v>500</v>
      </c>
      <c r="AE21" s="106">
        <f t="shared" si="3"/>
        <v>500</v>
      </c>
      <c r="AF21" s="106">
        <f t="shared" si="3"/>
        <v>500</v>
      </c>
      <c r="AG21" s="106">
        <f t="shared" si="3"/>
        <v>500</v>
      </c>
      <c r="AH21" s="106">
        <f t="shared" si="3"/>
        <v>500</v>
      </c>
      <c r="AI21" s="106">
        <f t="shared" si="3"/>
        <v>66.991852486804106</v>
      </c>
      <c r="AJ21" s="106">
        <f t="shared" si="3"/>
        <v>500</v>
      </c>
      <c r="AK21" s="106">
        <f t="shared" si="3"/>
        <v>500</v>
      </c>
      <c r="AL21" s="106">
        <f t="shared" si="3"/>
        <v>500</v>
      </c>
      <c r="AM21" s="106">
        <f t="shared" si="3"/>
        <v>500</v>
      </c>
      <c r="AN21" s="106">
        <f t="shared" si="3"/>
        <v>500</v>
      </c>
      <c r="AO21" s="106">
        <f t="shared" si="3"/>
        <v>500</v>
      </c>
      <c r="AP21" s="106">
        <f t="shared" si="3"/>
        <v>500</v>
      </c>
      <c r="AQ21" s="106">
        <f t="shared" si="3"/>
        <v>500</v>
      </c>
      <c r="AR21" s="106">
        <f t="shared" si="3"/>
        <v>500</v>
      </c>
      <c r="AS21" s="106">
        <f t="shared" si="3"/>
        <v>477.72638031431387</v>
      </c>
      <c r="AT21" s="106">
        <f t="shared" si="3"/>
        <v>500</v>
      </c>
      <c r="AU21" s="106">
        <f t="shared" si="3"/>
        <v>68.488310962979284</v>
      </c>
      <c r="AV21" s="106">
        <f t="shared" si="3"/>
        <v>68.60786621573105</v>
      </c>
      <c r="AW21" s="106">
        <f t="shared" si="3"/>
        <v>68.726537475032856</v>
      </c>
      <c r="AX21" s="106">
        <f t="shared" si="3"/>
        <v>500</v>
      </c>
      <c r="AY21" s="106">
        <f t="shared" si="3"/>
        <v>500</v>
      </c>
      <c r="AZ21" s="157">
        <f>SUM($D21:$AY21)</f>
        <v>21777.544834277502</v>
      </c>
    </row>
    <row r="22" spans="1:52" s="110" customFormat="1">
      <c r="A22" s="158" t="s">
        <v>123</v>
      </c>
      <c r="B22" s="159">
        <f>1-$B$21</f>
        <v>0</v>
      </c>
      <c r="C22" s="159" t="s">
        <v>293</v>
      </c>
      <c r="D22" s="114">
        <f>IF(C$20="Yes",0,SUM(C$13:C$16)*$B$22)</f>
        <v>0</v>
      </c>
      <c r="E22" s="114">
        <f t="shared" ref="E22:AY22" si="4">IF(D$20="Yes",0,SUM(D$13:D$16)*$B$22)</f>
        <v>0</v>
      </c>
      <c r="F22" s="114">
        <f t="shared" si="4"/>
        <v>0</v>
      </c>
      <c r="G22" s="114">
        <f t="shared" si="4"/>
        <v>0</v>
      </c>
      <c r="H22" s="114">
        <f t="shared" si="4"/>
        <v>0</v>
      </c>
      <c r="I22" s="114">
        <f t="shared" si="4"/>
        <v>0</v>
      </c>
      <c r="J22" s="114">
        <f t="shared" si="4"/>
        <v>0</v>
      </c>
      <c r="K22" s="114">
        <f t="shared" si="4"/>
        <v>0</v>
      </c>
      <c r="L22" s="114">
        <f t="shared" si="4"/>
        <v>0</v>
      </c>
      <c r="M22" s="114">
        <f t="shared" si="4"/>
        <v>0</v>
      </c>
      <c r="N22" s="114">
        <f t="shared" si="4"/>
        <v>0</v>
      </c>
      <c r="O22" s="114">
        <f t="shared" si="4"/>
        <v>0</v>
      </c>
      <c r="P22" s="114">
        <f t="shared" si="4"/>
        <v>0</v>
      </c>
      <c r="Q22" s="114">
        <f t="shared" si="4"/>
        <v>0</v>
      </c>
      <c r="R22" s="114">
        <f t="shared" si="4"/>
        <v>0</v>
      </c>
      <c r="S22" s="114">
        <f t="shared" si="4"/>
        <v>0</v>
      </c>
      <c r="T22" s="114">
        <f t="shared" si="4"/>
        <v>0</v>
      </c>
      <c r="U22" s="114">
        <f t="shared" si="4"/>
        <v>0</v>
      </c>
      <c r="V22" s="114">
        <f t="shared" si="4"/>
        <v>0</v>
      </c>
      <c r="W22" s="114">
        <f t="shared" si="4"/>
        <v>0</v>
      </c>
      <c r="X22" s="114">
        <f t="shared" si="4"/>
        <v>0</v>
      </c>
      <c r="Y22" s="114">
        <f t="shared" si="4"/>
        <v>0</v>
      </c>
      <c r="Z22" s="114">
        <f t="shared" si="4"/>
        <v>0</v>
      </c>
      <c r="AA22" s="114">
        <f t="shared" si="4"/>
        <v>0</v>
      </c>
      <c r="AB22" s="114">
        <f t="shared" si="4"/>
        <v>0</v>
      </c>
      <c r="AC22" s="114">
        <f t="shared" si="4"/>
        <v>0</v>
      </c>
      <c r="AD22" s="114">
        <f t="shared" si="4"/>
        <v>0</v>
      </c>
      <c r="AE22" s="114">
        <f t="shared" si="4"/>
        <v>0</v>
      </c>
      <c r="AF22" s="114">
        <f t="shared" si="4"/>
        <v>0</v>
      </c>
      <c r="AG22" s="114">
        <f t="shared" si="4"/>
        <v>0</v>
      </c>
      <c r="AH22" s="114">
        <f t="shared" si="4"/>
        <v>0</v>
      </c>
      <c r="AI22" s="114">
        <f t="shared" si="4"/>
        <v>0</v>
      </c>
      <c r="AJ22" s="114">
        <f t="shared" si="4"/>
        <v>0</v>
      </c>
      <c r="AK22" s="114">
        <f t="shared" si="4"/>
        <v>0</v>
      </c>
      <c r="AL22" s="114">
        <f t="shared" si="4"/>
        <v>0</v>
      </c>
      <c r="AM22" s="114">
        <f t="shared" si="4"/>
        <v>0</v>
      </c>
      <c r="AN22" s="114">
        <f t="shared" si="4"/>
        <v>0</v>
      </c>
      <c r="AO22" s="114">
        <f t="shared" si="4"/>
        <v>0</v>
      </c>
      <c r="AP22" s="114">
        <f t="shared" si="4"/>
        <v>0</v>
      </c>
      <c r="AQ22" s="114">
        <f t="shared" si="4"/>
        <v>0</v>
      </c>
      <c r="AR22" s="114">
        <f t="shared" si="4"/>
        <v>0</v>
      </c>
      <c r="AS22" s="114">
        <f t="shared" si="4"/>
        <v>0</v>
      </c>
      <c r="AT22" s="114">
        <f t="shared" si="4"/>
        <v>0</v>
      </c>
      <c r="AU22" s="114">
        <f t="shared" si="4"/>
        <v>0</v>
      </c>
      <c r="AV22" s="114">
        <f t="shared" si="4"/>
        <v>0</v>
      </c>
      <c r="AW22" s="114">
        <f t="shared" si="4"/>
        <v>0</v>
      </c>
      <c r="AX22" s="114">
        <f t="shared" si="4"/>
        <v>0</v>
      </c>
      <c r="AY22" s="114">
        <f t="shared" si="4"/>
        <v>0</v>
      </c>
      <c r="AZ22" s="141">
        <f t="shared" ref="AZ22:AZ30" si="5">SUM($D22:$AY22)</f>
        <v>0</v>
      </c>
    </row>
    <row r="23" spans="1:52">
      <c r="A23" s="160" t="s">
        <v>307</v>
      </c>
      <c r="B23" s="124">
        <v>2000</v>
      </c>
      <c r="C23" s="100" t="s">
        <v>293</v>
      </c>
      <c r="D23" s="100">
        <f>D$21*$B$23</f>
        <v>1000000</v>
      </c>
      <c r="E23" s="100">
        <f t="shared" ref="E23:AY23" si="6">E$21*$B$23</f>
        <v>1000000</v>
      </c>
      <c r="F23" s="100">
        <f t="shared" si="6"/>
        <v>1000000</v>
      </c>
      <c r="G23" s="100">
        <f t="shared" si="6"/>
        <v>1000000</v>
      </c>
      <c r="H23" s="100">
        <f t="shared" si="6"/>
        <v>1000000</v>
      </c>
      <c r="I23" s="100">
        <f t="shared" si="6"/>
        <v>1000000</v>
      </c>
      <c r="J23" s="100">
        <f t="shared" si="6"/>
        <v>1000000</v>
      </c>
      <c r="K23" s="100">
        <f t="shared" si="6"/>
        <v>1000000</v>
      </c>
      <c r="L23" s="100">
        <f t="shared" si="6"/>
        <v>1000000</v>
      </c>
      <c r="M23" s="100">
        <f t="shared" si="6"/>
        <v>1000000</v>
      </c>
      <c r="N23" s="100">
        <f t="shared" si="6"/>
        <v>1000000</v>
      </c>
      <c r="O23" s="100">
        <f t="shared" si="6"/>
        <v>1000000</v>
      </c>
      <c r="P23" s="100">
        <f t="shared" si="6"/>
        <v>1000000</v>
      </c>
      <c r="Q23" s="100">
        <f t="shared" si="6"/>
        <v>1000000</v>
      </c>
      <c r="R23" s="100">
        <f t="shared" si="6"/>
        <v>1000000</v>
      </c>
      <c r="S23" s="100">
        <f t="shared" si="6"/>
        <v>1000000</v>
      </c>
      <c r="T23" s="100">
        <f t="shared" si="6"/>
        <v>1000000</v>
      </c>
      <c r="U23" s="100">
        <f t="shared" si="6"/>
        <v>1000000</v>
      </c>
      <c r="V23" s="100">
        <f t="shared" si="6"/>
        <v>1000000</v>
      </c>
      <c r="W23" s="100">
        <f t="shared" si="6"/>
        <v>1000000</v>
      </c>
      <c r="X23" s="100">
        <f t="shared" si="6"/>
        <v>1000000</v>
      </c>
      <c r="Y23" s="100">
        <f t="shared" si="6"/>
        <v>1000000</v>
      </c>
      <c r="Z23" s="100">
        <f t="shared" si="6"/>
        <v>526470.00805085036</v>
      </c>
      <c r="AA23" s="100">
        <f t="shared" si="6"/>
        <v>527537.7655944326</v>
      </c>
      <c r="AB23" s="100">
        <f t="shared" si="6"/>
        <v>1000000</v>
      </c>
      <c r="AC23" s="100">
        <f t="shared" si="6"/>
        <v>1000000</v>
      </c>
      <c r="AD23" s="100">
        <f t="shared" si="6"/>
        <v>1000000</v>
      </c>
      <c r="AE23" s="100">
        <f t="shared" si="6"/>
        <v>1000000</v>
      </c>
      <c r="AF23" s="100">
        <f t="shared" si="6"/>
        <v>1000000</v>
      </c>
      <c r="AG23" s="100">
        <f t="shared" si="6"/>
        <v>1000000</v>
      </c>
      <c r="AH23" s="100">
        <f t="shared" si="6"/>
        <v>1000000</v>
      </c>
      <c r="AI23" s="100">
        <f t="shared" si="6"/>
        <v>133983.70497360823</v>
      </c>
      <c r="AJ23" s="100">
        <f t="shared" si="6"/>
        <v>1000000</v>
      </c>
      <c r="AK23" s="100">
        <f t="shared" si="6"/>
        <v>1000000</v>
      </c>
      <c r="AL23" s="100">
        <f t="shared" si="6"/>
        <v>1000000</v>
      </c>
      <c r="AM23" s="100">
        <f t="shared" si="6"/>
        <v>1000000</v>
      </c>
      <c r="AN23" s="100">
        <f t="shared" si="6"/>
        <v>1000000</v>
      </c>
      <c r="AO23" s="100">
        <f t="shared" si="6"/>
        <v>1000000</v>
      </c>
      <c r="AP23" s="100">
        <f t="shared" si="6"/>
        <v>1000000</v>
      </c>
      <c r="AQ23" s="100">
        <f t="shared" si="6"/>
        <v>1000000</v>
      </c>
      <c r="AR23" s="100">
        <f t="shared" si="6"/>
        <v>1000000</v>
      </c>
      <c r="AS23" s="100">
        <f t="shared" si="6"/>
        <v>955452.76062862773</v>
      </c>
      <c r="AT23" s="100">
        <f t="shared" si="6"/>
        <v>1000000</v>
      </c>
      <c r="AU23" s="100">
        <f t="shared" si="6"/>
        <v>136976.62192595858</v>
      </c>
      <c r="AV23" s="100">
        <f t="shared" si="6"/>
        <v>137215.73243146209</v>
      </c>
      <c r="AW23" s="100">
        <f t="shared" si="6"/>
        <v>137453.07495006573</v>
      </c>
      <c r="AX23" s="100">
        <f t="shared" si="6"/>
        <v>1000000</v>
      </c>
      <c r="AY23" s="100">
        <f t="shared" si="6"/>
        <v>1000000</v>
      </c>
      <c r="AZ23" s="139">
        <f t="shared" si="5"/>
        <v>43555089.668555006</v>
      </c>
    </row>
    <row r="24" spans="1:52" s="110" customFormat="1">
      <c r="A24" s="161" t="s">
        <v>308</v>
      </c>
      <c r="B24" s="162">
        <v>1000</v>
      </c>
      <c r="C24" s="156" t="s">
        <v>293</v>
      </c>
      <c r="D24" s="106">
        <f>D$22*$B$24</f>
        <v>0</v>
      </c>
      <c r="E24" s="106">
        <f t="shared" ref="E24:AY24" si="7">E$22*$B$24</f>
        <v>0</v>
      </c>
      <c r="F24" s="106">
        <f t="shared" si="7"/>
        <v>0</v>
      </c>
      <c r="G24" s="106">
        <f t="shared" si="7"/>
        <v>0</v>
      </c>
      <c r="H24" s="106">
        <f t="shared" si="7"/>
        <v>0</v>
      </c>
      <c r="I24" s="106">
        <f t="shared" si="7"/>
        <v>0</v>
      </c>
      <c r="J24" s="106">
        <f t="shared" si="7"/>
        <v>0</v>
      </c>
      <c r="K24" s="106">
        <f t="shared" si="7"/>
        <v>0</v>
      </c>
      <c r="L24" s="106">
        <f t="shared" si="7"/>
        <v>0</v>
      </c>
      <c r="M24" s="106">
        <f t="shared" si="7"/>
        <v>0</v>
      </c>
      <c r="N24" s="106">
        <f t="shared" si="7"/>
        <v>0</v>
      </c>
      <c r="O24" s="106">
        <f t="shared" si="7"/>
        <v>0</v>
      </c>
      <c r="P24" s="106">
        <f t="shared" si="7"/>
        <v>0</v>
      </c>
      <c r="Q24" s="106">
        <f t="shared" si="7"/>
        <v>0</v>
      </c>
      <c r="R24" s="106">
        <f t="shared" si="7"/>
        <v>0</v>
      </c>
      <c r="S24" s="106">
        <f t="shared" si="7"/>
        <v>0</v>
      </c>
      <c r="T24" s="106">
        <f t="shared" si="7"/>
        <v>0</v>
      </c>
      <c r="U24" s="106">
        <f t="shared" si="7"/>
        <v>0</v>
      </c>
      <c r="V24" s="106">
        <f t="shared" si="7"/>
        <v>0</v>
      </c>
      <c r="W24" s="106">
        <f t="shared" si="7"/>
        <v>0</v>
      </c>
      <c r="X24" s="106">
        <f t="shared" si="7"/>
        <v>0</v>
      </c>
      <c r="Y24" s="106">
        <f t="shared" si="7"/>
        <v>0</v>
      </c>
      <c r="Z24" s="106">
        <f t="shared" si="7"/>
        <v>0</v>
      </c>
      <c r="AA24" s="106">
        <f t="shared" si="7"/>
        <v>0</v>
      </c>
      <c r="AB24" s="106">
        <f t="shared" si="7"/>
        <v>0</v>
      </c>
      <c r="AC24" s="106">
        <f t="shared" si="7"/>
        <v>0</v>
      </c>
      <c r="AD24" s="106">
        <f t="shared" si="7"/>
        <v>0</v>
      </c>
      <c r="AE24" s="106">
        <f t="shared" si="7"/>
        <v>0</v>
      </c>
      <c r="AF24" s="106">
        <f t="shared" si="7"/>
        <v>0</v>
      </c>
      <c r="AG24" s="106">
        <f t="shared" si="7"/>
        <v>0</v>
      </c>
      <c r="AH24" s="106">
        <f t="shared" si="7"/>
        <v>0</v>
      </c>
      <c r="AI24" s="106">
        <f t="shared" si="7"/>
        <v>0</v>
      </c>
      <c r="AJ24" s="106">
        <f t="shared" si="7"/>
        <v>0</v>
      </c>
      <c r="AK24" s="106">
        <f t="shared" si="7"/>
        <v>0</v>
      </c>
      <c r="AL24" s="106">
        <f t="shared" si="7"/>
        <v>0</v>
      </c>
      <c r="AM24" s="106">
        <f t="shared" si="7"/>
        <v>0</v>
      </c>
      <c r="AN24" s="106">
        <f t="shared" si="7"/>
        <v>0</v>
      </c>
      <c r="AO24" s="106">
        <f t="shared" si="7"/>
        <v>0</v>
      </c>
      <c r="AP24" s="106">
        <f t="shared" si="7"/>
        <v>0</v>
      </c>
      <c r="AQ24" s="106">
        <f t="shared" si="7"/>
        <v>0</v>
      </c>
      <c r="AR24" s="106">
        <f t="shared" si="7"/>
        <v>0</v>
      </c>
      <c r="AS24" s="106">
        <f t="shared" si="7"/>
        <v>0</v>
      </c>
      <c r="AT24" s="106">
        <f t="shared" si="7"/>
        <v>0</v>
      </c>
      <c r="AU24" s="106">
        <f t="shared" si="7"/>
        <v>0</v>
      </c>
      <c r="AV24" s="106">
        <f t="shared" si="7"/>
        <v>0</v>
      </c>
      <c r="AW24" s="106">
        <f t="shared" si="7"/>
        <v>0</v>
      </c>
      <c r="AX24" s="106">
        <f t="shared" si="7"/>
        <v>0</v>
      </c>
      <c r="AY24" s="106">
        <f t="shared" si="7"/>
        <v>0</v>
      </c>
      <c r="AZ24" s="141">
        <f t="shared" si="5"/>
        <v>0</v>
      </c>
    </row>
    <row r="25" spans="1:52"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06"/>
    </row>
    <row r="26" spans="1:52">
      <c r="A26" s="163" t="s">
        <v>18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</row>
    <row r="27" spans="1:52">
      <c r="B27" s="135" t="s">
        <v>309</v>
      </c>
      <c r="C27" s="124">
        <v>22</v>
      </c>
      <c r="D27" s="124">
        <f>C$27-C$28+C$29</f>
        <v>22</v>
      </c>
      <c r="E27" s="124">
        <f t="shared" ref="E27:AY27" si="8">D27-D28+D29</f>
        <v>5</v>
      </c>
      <c r="F27" s="124">
        <f t="shared" si="8"/>
        <v>17</v>
      </c>
      <c r="G27" s="124">
        <f t="shared" si="8"/>
        <v>5</v>
      </c>
      <c r="H27" s="124">
        <f t="shared" si="8"/>
        <v>17</v>
      </c>
      <c r="I27" s="124">
        <f t="shared" si="8"/>
        <v>5</v>
      </c>
      <c r="J27" s="124">
        <f t="shared" si="8"/>
        <v>17</v>
      </c>
      <c r="K27" s="124">
        <f t="shared" si="8"/>
        <v>5</v>
      </c>
      <c r="L27" s="124">
        <f t="shared" si="8"/>
        <v>17</v>
      </c>
      <c r="M27" s="124">
        <f t="shared" si="8"/>
        <v>5</v>
      </c>
      <c r="N27" s="124">
        <f t="shared" si="8"/>
        <v>17</v>
      </c>
      <c r="O27" s="124">
        <f t="shared" si="8"/>
        <v>5</v>
      </c>
      <c r="P27" s="124">
        <f t="shared" si="8"/>
        <v>17</v>
      </c>
      <c r="Q27" s="124">
        <f t="shared" si="8"/>
        <v>5</v>
      </c>
      <c r="R27" s="124">
        <f t="shared" si="8"/>
        <v>17</v>
      </c>
      <c r="S27" s="124">
        <f t="shared" si="8"/>
        <v>5</v>
      </c>
      <c r="T27" s="124">
        <f t="shared" si="8"/>
        <v>17</v>
      </c>
      <c r="U27" s="124">
        <f t="shared" si="8"/>
        <v>5</v>
      </c>
      <c r="V27" s="124">
        <f t="shared" si="8"/>
        <v>17</v>
      </c>
      <c r="W27" s="124">
        <f t="shared" si="8"/>
        <v>5</v>
      </c>
      <c r="X27" s="124">
        <f t="shared" si="8"/>
        <v>17</v>
      </c>
      <c r="Y27" s="124">
        <f t="shared" si="8"/>
        <v>5</v>
      </c>
      <c r="Z27" s="124">
        <f t="shared" si="8"/>
        <v>17</v>
      </c>
      <c r="AA27" s="124">
        <f t="shared" si="8"/>
        <v>13</v>
      </c>
      <c r="AB27" s="124">
        <f t="shared" si="8"/>
        <v>13</v>
      </c>
      <c r="AC27" s="124">
        <f t="shared" si="8"/>
        <v>9</v>
      </c>
      <c r="AD27" s="124">
        <f t="shared" si="8"/>
        <v>13</v>
      </c>
      <c r="AE27" s="124">
        <f t="shared" si="8"/>
        <v>9</v>
      </c>
      <c r="AF27" s="124">
        <f t="shared" si="8"/>
        <v>13</v>
      </c>
      <c r="AG27" s="124">
        <f t="shared" si="8"/>
        <v>9</v>
      </c>
      <c r="AH27" s="124">
        <f t="shared" si="8"/>
        <v>13</v>
      </c>
      <c r="AI27" s="124">
        <f t="shared" si="8"/>
        <v>9</v>
      </c>
      <c r="AJ27" s="124">
        <f t="shared" si="8"/>
        <v>19</v>
      </c>
      <c r="AK27" s="124">
        <f t="shared" si="8"/>
        <v>5</v>
      </c>
      <c r="AL27" s="124">
        <f t="shared" si="8"/>
        <v>17</v>
      </c>
      <c r="AM27" s="124">
        <f t="shared" si="8"/>
        <v>5</v>
      </c>
      <c r="AN27" s="124">
        <f t="shared" si="8"/>
        <v>17</v>
      </c>
      <c r="AO27" s="124">
        <f t="shared" si="8"/>
        <v>5</v>
      </c>
      <c r="AP27" s="124">
        <f t="shared" si="8"/>
        <v>17</v>
      </c>
      <c r="AQ27" s="124">
        <f t="shared" si="8"/>
        <v>5</v>
      </c>
      <c r="AR27" s="124">
        <f t="shared" si="8"/>
        <v>17</v>
      </c>
      <c r="AS27" s="124">
        <f t="shared" si="8"/>
        <v>5</v>
      </c>
      <c r="AT27" s="124">
        <f t="shared" si="8"/>
        <v>17</v>
      </c>
      <c r="AU27" s="124">
        <f t="shared" si="8"/>
        <v>5</v>
      </c>
      <c r="AV27" s="124">
        <f t="shared" si="8"/>
        <v>19</v>
      </c>
      <c r="AW27" s="124">
        <f t="shared" si="8"/>
        <v>19</v>
      </c>
      <c r="AX27" s="124">
        <f t="shared" si="8"/>
        <v>19</v>
      </c>
      <c r="AY27" s="164">
        <f t="shared" si="8"/>
        <v>5</v>
      </c>
      <c r="AZ27" s="106"/>
    </row>
    <row r="28" spans="1:52">
      <c r="B28" s="165" t="s">
        <v>310</v>
      </c>
      <c r="C28" s="110">
        <v>0</v>
      </c>
      <c r="D28" s="110">
        <v>17</v>
      </c>
      <c r="E28" s="110">
        <v>5</v>
      </c>
      <c r="F28" s="110">
        <v>17</v>
      </c>
      <c r="G28" s="110">
        <v>5</v>
      </c>
      <c r="H28" s="110">
        <v>17</v>
      </c>
      <c r="I28" s="110">
        <v>5</v>
      </c>
      <c r="J28" s="110">
        <v>17</v>
      </c>
      <c r="K28" s="110">
        <v>5</v>
      </c>
      <c r="L28" s="110">
        <v>17</v>
      </c>
      <c r="M28" s="110">
        <v>5</v>
      </c>
      <c r="N28" s="110">
        <v>17</v>
      </c>
      <c r="O28" s="110">
        <v>5</v>
      </c>
      <c r="P28" s="110">
        <v>17</v>
      </c>
      <c r="Q28" s="110">
        <v>5</v>
      </c>
      <c r="R28" s="110">
        <v>17</v>
      </c>
      <c r="S28" s="110">
        <v>5</v>
      </c>
      <c r="T28" s="110">
        <v>17</v>
      </c>
      <c r="U28" s="110">
        <v>5</v>
      </c>
      <c r="V28" s="110">
        <v>17</v>
      </c>
      <c r="W28" s="110">
        <v>5</v>
      </c>
      <c r="X28" s="110">
        <v>17</v>
      </c>
      <c r="Y28" s="110">
        <v>5</v>
      </c>
      <c r="Z28" s="110">
        <v>9</v>
      </c>
      <c r="AA28" s="110">
        <v>9</v>
      </c>
      <c r="AB28" s="110">
        <v>13</v>
      </c>
      <c r="AC28" s="110">
        <v>9</v>
      </c>
      <c r="AD28" s="110">
        <v>13</v>
      </c>
      <c r="AE28" s="110">
        <v>9</v>
      </c>
      <c r="AF28" s="110">
        <v>13</v>
      </c>
      <c r="AG28" s="110">
        <v>9</v>
      </c>
      <c r="AH28" s="110">
        <v>13</v>
      </c>
      <c r="AI28" s="110">
        <v>3</v>
      </c>
      <c r="AJ28" s="110">
        <v>17</v>
      </c>
      <c r="AK28" s="110">
        <v>5</v>
      </c>
      <c r="AL28" s="110">
        <v>17</v>
      </c>
      <c r="AM28" s="110">
        <v>5</v>
      </c>
      <c r="AN28" s="110">
        <v>17</v>
      </c>
      <c r="AO28" s="110">
        <v>5</v>
      </c>
      <c r="AP28" s="110">
        <v>17</v>
      </c>
      <c r="AQ28" s="110">
        <v>5</v>
      </c>
      <c r="AR28" s="110">
        <v>17</v>
      </c>
      <c r="AS28" s="110">
        <v>5</v>
      </c>
      <c r="AT28" s="110">
        <v>17</v>
      </c>
      <c r="AU28" s="110">
        <v>3</v>
      </c>
      <c r="AV28" s="110">
        <v>3</v>
      </c>
      <c r="AW28" s="110">
        <v>3</v>
      </c>
      <c r="AX28" s="110">
        <v>17</v>
      </c>
      <c r="AY28" s="166">
        <v>5</v>
      </c>
      <c r="AZ28" s="106"/>
    </row>
    <row r="29" spans="1:52">
      <c r="B29" s="136" t="s">
        <v>311</v>
      </c>
      <c r="C29" s="125">
        <v>0</v>
      </c>
      <c r="D29" s="125">
        <f>C$28</f>
        <v>0</v>
      </c>
      <c r="E29" s="125">
        <f t="shared" ref="E29:AY29" si="9">D$28</f>
        <v>17</v>
      </c>
      <c r="F29" s="125">
        <f t="shared" si="9"/>
        <v>5</v>
      </c>
      <c r="G29" s="125">
        <f t="shared" si="9"/>
        <v>17</v>
      </c>
      <c r="H29" s="125">
        <f t="shared" si="9"/>
        <v>5</v>
      </c>
      <c r="I29" s="125">
        <f t="shared" si="9"/>
        <v>17</v>
      </c>
      <c r="J29" s="125">
        <f t="shared" si="9"/>
        <v>5</v>
      </c>
      <c r="K29" s="125">
        <f t="shared" si="9"/>
        <v>17</v>
      </c>
      <c r="L29" s="125">
        <f t="shared" si="9"/>
        <v>5</v>
      </c>
      <c r="M29" s="125">
        <f t="shared" si="9"/>
        <v>17</v>
      </c>
      <c r="N29" s="125">
        <f t="shared" si="9"/>
        <v>5</v>
      </c>
      <c r="O29" s="125">
        <f t="shared" si="9"/>
        <v>17</v>
      </c>
      <c r="P29" s="125">
        <f t="shared" si="9"/>
        <v>5</v>
      </c>
      <c r="Q29" s="125">
        <f t="shared" si="9"/>
        <v>17</v>
      </c>
      <c r="R29" s="125">
        <f t="shared" si="9"/>
        <v>5</v>
      </c>
      <c r="S29" s="125">
        <f t="shared" si="9"/>
        <v>17</v>
      </c>
      <c r="T29" s="125">
        <f t="shared" si="9"/>
        <v>5</v>
      </c>
      <c r="U29" s="125">
        <f t="shared" si="9"/>
        <v>17</v>
      </c>
      <c r="V29" s="125">
        <f t="shared" si="9"/>
        <v>5</v>
      </c>
      <c r="W29" s="125">
        <f t="shared" si="9"/>
        <v>17</v>
      </c>
      <c r="X29" s="125">
        <f t="shared" si="9"/>
        <v>5</v>
      </c>
      <c r="Y29" s="125">
        <f t="shared" si="9"/>
        <v>17</v>
      </c>
      <c r="Z29" s="125">
        <f t="shared" si="9"/>
        <v>5</v>
      </c>
      <c r="AA29" s="125">
        <f t="shared" si="9"/>
        <v>9</v>
      </c>
      <c r="AB29" s="125">
        <f t="shared" si="9"/>
        <v>9</v>
      </c>
      <c r="AC29" s="125">
        <f t="shared" si="9"/>
        <v>13</v>
      </c>
      <c r="AD29" s="125">
        <f t="shared" si="9"/>
        <v>9</v>
      </c>
      <c r="AE29" s="125">
        <f t="shared" si="9"/>
        <v>13</v>
      </c>
      <c r="AF29" s="125">
        <f t="shared" si="9"/>
        <v>9</v>
      </c>
      <c r="AG29" s="125">
        <f t="shared" si="9"/>
        <v>13</v>
      </c>
      <c r="AH29" s="125">
        <f t="shared" si="9"/>
        <v>9</v>
      </c>
      <c r="AI29" s="125">
        <f t="shared" si="9"/>
        <v>13</v>
      </c>
      <c r="AJ29" s="125">
        <f t="shared" si="9"/>
        <v>3</v>
      </c>
      <c r="AK29" s="125">
        <f t="shared" si="9"/>
        <v>17</v>
      </c>
      <c r="AL29" s="125">
        <f t="shared" si="9"/>
        <v>5</v>
      </c>
      <c r="AM29" s="125">
        <f t="shared" si="9"/>
        <v>17</v>
      </c>
      <c r="AN29" s="125">
        <f t="shared" si="9"/>
        <v>5</v>
      </c>
      <c r="AO29" s="125">
        <f t="shared" si="9"/>
        <v>17</v>
      </c>
      <c r="AP29" s="125">
        <f t="shared" si="9"/>
        <v>5</v>
      </c>
      <c r="AQ29" s="125">
        <f t="shared" si="9"/>
        <v>17</v>
      </c>
      <c r="AR29" s="125">
        <f t="shared" si="9"/>
        <v>5</v>
      </c>
      <c r="AS29" s="125">
        <f t="shared" si="9"/>
        <v>17</v>
      </c>
      <c r="AT29" s="125">
        <f t="shared" si="9"/>
        <v>5</v>
      </c>
      <c r="AU29" s="125">
        <f t="shared" si="9"/>
        <v>17</v>
      </c>
      <c r="AV29" s="125">
        <f t="shared" si="9"/>
        <v>3</v>
      </c>
      <c r="AW29" s="125">
        <f t="shared" si="9"/>
        <v>3</v>
      </c>
      <c r="AX29" s="125">
        <f t="shared" si="9"/>
        <v>3</v>
      </c>
      <c r="AY29" s="167">
        <f t="shared" si="9"/>
        <v>17</v>
      </c>
      <c r="AZ29" s="168"/>
    </row>
    <row r="30" spans="1:52">
      <c r="A30" s="169" t="s">
        <v>312</v>
      </c>
      <c r="B30" s="144">
        <v>10</v>
      </c>
      <c r="C30" s="117" t="s">
        <v>293</v>
      </c>
      <c r="D30" s="117">
        <f>D$27*$B$30</f>
        <v>220</v>
      </c>
      <c r="E30" s="117">
        <f t="shared" ref="E30:AY30" si="10">E$27*$B$30</f>
        <v>50</v>
      </c>
      <c r="F30" s="117">
        <f t="shared" si="10"/>
        <v>170</v>
      </c>
      <c r="G30" s="117">
        <f t="shared" si="10"/>
        <v>50</v>
      </c>
      <c r="H30" s="117">
        <f t="shared" si="10"/>
        <v>170</v>
      </c>
      <c r="I30" s="117">
        <f t="shared" si="10"/>
        <v>50</v>
      </c>
      <c r="J30" s="117">
        <f t="shared" si="10"/>
        <v>170</v>
      </c>
      <c r="K30" s="117">
        <f t="shared" si="10"/>
        <v>50</v>
      </c>
      <c r="L30" s="117">
        <f t="shared" si="10"/>
        <v>170</v>
      </c>
      <c r="M30" s="117">
        <f t="shared" si="10"/>
        <v>50</v>
      </c>
      <c r="N30" s="117">
        <f t="shared" si="10"/>
        <v>170</v>
      </c>
      <c r="O30" s="117">
        <f t="shared" si="10"/>
        <v>50</v>
      </c>
      <c r="P30" s="117">
        <f t="shared" si="10"/>
        <v>170</v>
      </c>
      <c r="Q30" s="117">
        <f t="shared" si="10"/>
        <v>50</v>
      </c>
      <c r="R30" s="117">
        <f>R$27*$B$30</f>
        <v>170</v>
      </c>
      <c r="S30" s="117">
        <f t="shared" si="10"/>
        <v>50</v>
      </c>
      <c r="T30" s="117">
        <f t="shared" si="10"/>
        <v>170</v>
      </c>
      <c r="U30" s="117">
        <f t="shared" si="10"/>
        <v>50</v>
      </c>
      <c r="V30" s="117">
        <f t="shared" si="10"/>
        <v>170</v>
      </c>
      <c r="W30" s="117">
        <f t="shared" si="10"/>
        <v>50</v>
      </c>
      <c r="X30" s="117">
        <f t="shared" si="10"/>
        <v>170</v>
      </c>
      <c r="Y30" s="117">
        <f t="shared" si="10"/>
        <v>50</v>
      </c>
      <c r="Z30" s="117">
        <f t="shared" si="10"/>
        <v>170</v>
      </c>
      <c r="AA30" s="117">
        <f t="shared" si="10"/>
        <v>130</v>
      </c>
      <c r="AB30" s="117">
        <f t="shared" si="10"/>
        <v>130</v>
      </c>
      <c r="AC30" s="117">
        <f t="shared" si="10"/>
        <v>90</v>
      </c>
      <c r="AD30" s="117">
        <f t="shared" si="10"/>
        <v>130</v>
      </c>
      <c r="AE30" s="117">
        <f>AE$27*$B$30</f>
        <v>90</v>
      </c>
      <c r="AF30" s="117">
        <f t="shared" si="10"/>
        <v>130</v>
      </c>
      <c r="AG30" s="117">
        <f t="shared" si="10"/>
        <v>90</v>
      </c>
      <c r="AH30" s="117">
        <f t="shared" si="10"/>
        <v>130</v>
      </c>
      <c r="AI30" s="117">
        <f t="shared" si="10"/>
        <v>90</v>
      </c>
      <c r="AJ30" s="117">
        <f t="shared" si="10"/>
        <v>190</v>
      </c>
      <c r="AK30" s="117">
        <f t="shared" si="10"/>
        <v>50</v>
      </c>
      <c r="AL30" s="117">
        <f t="shared" si="10"/>
        <v>170</v>
      </c>
      <c r="AM30" s="117">
        <f t="shared" si="10"/>
        <v>50</v>
      </c>
      <c r="AN30" s="117">
        <f t="shared" si="10"/>
        <v>170</v>
      </c>
      <c r="AO30" s="117">
        <f t="shared" si="10"/>
        <v>50</v>
      </c>
      <c r="AP30" s="117">
        <f t="shared" si="10"/>
        <v>170</v>
      </c>
      <c r="AQ30" s="117">
        <f t="shared" si="10"/>
        <v>50</v>
      </c>
      <c r="AR30" s="117">
        <f t="shared" si="10"/>
        <v>170</v>
      </c>
      <c r="AS30" s="117">
        <f t="shared" si="10"/>
        <v>50</v>
      </c>
      <c r="AT30" s="117">
        <f t="shared" si="10"/>
        <v>170</v>
      </c>
      <c r="AU30" s="117">
        <f t="shared" si="10"/>
        <v>50</v>
      </c>
      <c r="AV30" s="117">
        <f t="shared" si="10"/>
        <v>190</v>
      </c>
      <c r="AW30" s="117">
        <f t="shared" si="10"/>
        <v>190</v>
      </c>
      <c r="AX30" s="117">
        <f t="shared" si="10"/>
        <v>190</v>
      </c>
      <c r="AY30" s="117">
        <f t="shared" si="10"/>
        <v>50</v>
      </c>
      <c r="AZ30" s="141">
        <f t="shared" si="5"/>
        <v>5610</v>
      </c>
    </row>
    <row r="32" spans="1:52">
      <c r="A32" s="102" t="s">
        <v>300</v>
      </c>
    </row>
    <row r="33" spans="1:52">
      <c r="A33" s="135" t="s">
        <v>22</v>
      </c>
      <c r="B33" s="135" t="s">
        <v>341</v>
      </c>
      <c r="C33" s="124"/>
      <c r="D33" s="124">
        <f>D$21*shipping_manufacturing!$F$27/100</f>
        <v>0</v>
      </c>
      <c r="E33" s="124">
        <f>E$21*shipping_manufacturing!$F$27/100</f>
        <v>0</v>
      </c>
      <c r="F33" s="124">
        <f>F$21*shipping_manufacturing!$F$27/100</f>
        <v>0</v>
      </c>
      <c r="G33" s="124">
        <f>G$21*shipping_manufacturing!$F$27/100</f>
        <v>0</v>
      </c>
      <c r="H33" s="124">
        <f>H$21*shipping_manufacturing!$F$27/100</f>
        <v>0</v>
      </c>
      <c r="I33" s="124">
        <f>I$21*shipping_manufacturing!$F$27/100</f>
        <v>0</v>
      </c>
      <c r="J33" s="124">
        <f>J$21*shipping_manufacturing!$F$27/100</f>
        <v>0</v>
      </c>
      <c r="K33" s="124">
        <f>K$21*shipping_manufacturing!$F$27/100</f>
        <v>0</v>
      </c>
      <c r="L33" s="124">
        <f>L$21*shipping_manufacturing!$F$27/100</f>
        <v>0</v>
      </c>
      <c r="M33" s="124">
        <f>M$21*shipping_manufacturing!$F$27/100</f>
        <v>0</v>
      </c>
      <c r="N33" s="124">
        <f>N$21*shipping_manufacturing!$F$27/100</f>
        <v>0</v>
      </c>
      <c r="O33" s="124">
        <f>O$21*shipping_manufacturing!$F$27/100</f>
        <v>0</v>
      </c>
      <c r="P33" s="124">
        <f>P$21*shipping_manufacturing!$F$27/100</f>
        <v>0</v>
      </c>
      <c r="Q33" s="124">
        <f>Q$21*shipping_manufacturing!$F$27/100</f>
        <v>0</v>
      </c>
      <c r="R33" s="124">
        <f>R$21*shipping_manufacturing!$F$27/100</f>
        <v>0</v>
      </c>
      <c r="S33" s="124">
        <f>S$21*shipping_manufacturing!$F$27/100</f>
        <v>0</v>
      </c>
      <c r="T33" s="124">
        <f>T$21*shipping_manufacturing!$F$27/100</f>
        <v>0</v>
      </c>
      <c r="U33" s="124">
        <f>U$21*shipping_manufacturing!$F$27/100</f>
        <v>0</v>
      </c>
      <c r="V33" s="124">
        <f>V$21*shipping_manufacturing!$F$27/100</f>
        <v>0</v>
      </c>
      <c r="W33" s="124">
        <f>W$21*shipping_manufacturing!$F$27/100</f>
        <v>0</v>
      </c>
      <c r="X33" s="124">
        <f>X$21*shipping_manufacturing!$F$27/100</f>
        <v>0</v>
      </c>
      <c r="Y33" s="124">
        <f>Y$21*shipping_manufacturing!$F$27/100</f>
        <v>0</v>
      </c>
      <c r="Z33" s="124">
        <f>Z$21*shipping_manufacturing!$F$27/100</f>
        <v>0</v>
      </c>
      <c r="AA33" s="124">
        <f>AA$21*shipping_manufacturing!$F$27/100</f>
        <v>0</v>
      </c>
      <c r="AB33" s="124">
        <f>AB$21*shipping_manufacturing!$F$27/100</f>
        <v>0</v>
      </c>
      <c r="AC33" s="124">
        <f>AC$21*shipping_manufacturing!$F$27/100</f>
        <v>0</v>
      </c>
      <c r="AD33" s="124">
        <f>AD$21*shipping_manufacturing!$F$27/100</f>
        <v>0</v>
      </c>
      <c r="AE33" s="124">
        <f>AE$21*shipping_manufacturing!$F$27/100</f>
        <v>0</v>
      </c>
      <c r="AF33" s="124">
        <f>AF$21*shipping_manufacturing!$F$27/100</f>
        <v>0</v>
      </c>
      <c r="AG33" s="124">
        <f>AG$21*shipping_manufacturing!$F$27/100</f>
        <v>0</v>
      </c>
      <c r="AH33" s="124">
        <f>AH$21*shipping_manufacturing!$F$27/100</f>
        <v>0</v>
      </c>
      <c r="AI33" s="124">
        <f>AI$21*shipping_manufacturing!$F$27/100</f>
        <v>0</v>
      </c>
      <c r="AJ33" s="124">
        <f>AJ$21*shipping_manufacturing!$F$27/100</f>
        <v>0</v>
      </c>
      <c r="AK33" s="124">
        <f>AK$21*shipping_manufacturing!$F$27/100</f>
        <v>0</v>
      </c>
      <c r="AL33" s="124">
        <f>AL$21*shipping_manufacturing!$F$27/100</f>
        <v>0</v>
      </c>
      <c r="AM33" s="124">
        <f>AM$21*shipping_manufacturing!$F$27/100</f>
        <v>0</v>
      </c>
      <c r="AN33" s="124">
        <f>AN$21*shipping_manufacturing!$F$27/100</f>
        <v>0</v>
      </c>
      <c r="AO33" s="124">
        <f>AO$21*shipping_manufacturing!$F$27/100</f>
        <v>0</v>
      </c>
      <c r="AP33" s="124">
        <f>AP$21*shipping_manufacturing!$F$27/100</f>
        <v>0</v>
      </c>
      <c r="AQ33" s="124">
        <f>AQ$21*shipping_manufacturing!$F$27/100</f>
        <v>0</v>
      </c>
      <c r="AR33" s="124">
        <f>AR$21*shipping_manufacturing!$F$27/100</f>
        <v>0</v>
      </c>
      <c r="AS33" s="124">
        <f>AS$21*shipping_manufacturing!$F$27/100</f>
        <v>0</v>
      </c>
      <c r="AT33" s="124">
        <f>AT$21*shipping_manufacturing!$F$27/100</f>
        <v>0</v>
      </c>
      <c r="AU33" s="124">
        <f>AU$21*shipping_manufacturing!$F$27/100</f>
        <v>0</v>
      </c>
      <c r="AV33" s="124">
        <f>AV$21*shipping_manufacturing!$F$27/100</f>
        <v>0</v>
      </c>
      <c r="AW33" s="124">
        <f>AW$21*shipping_manufacturing!$F$27/100</f>
        <v>0</v>
      </c>
      <c r="AX33" s="124">
        <f>AX$21*shipping_manufacturing!$F$27/100</f>
        <v>0</v>
      </c>
      <c r="AY33" s="124">
        <f>AY$21*shipping_manufacturing!$F$27/100</f>
        <v>0</v>
      </c>
    </row>
    <row r="34" spans="1:52">
      <c r="A34" s="113" t="s">
        <v>340</v>
      </c>
      <c r="B34" s="165" t="s">
        <v>342</v>
      </c>
      <c r="C34" s="110"/>
      <c r="D34" s="110">
        <f>D$22*shipping_manufacturing!$G$27/100</f>
        <v>0</v>
      </c>
      <c r="E34" s="110">
        <f>E$22*shipping_manufacturing!$G$27/100</f>
        <v>0</v>
      </c>
      <c r="F34" s="110">
        <f>F$22*shipping_manufacturing!$G$27/100</f>
        <v>0</v>
      </c>
      <c r="G34" s="110">
        <f>G$22*shipping_manufacturing!$G$27/100</f>
        <v>0</v>
      </c>
      <c r="H34" s="110">
        <f>H$22*shipping_manufacturing!$G$27/100</f>
        <v>0</v>
      </c>
      <c r="I34" s="110">
        <f>I$22*shipping_manufacturing!$G$27/100</f>
        <v>0</v>
      </c>
      <c r="J34" s="110">
        <f>J$22*shipping_manufacturing!$G$27/100</f>
        <v>0</v>
      </c>
      <c r="K34" s="110">
        <f>K$22*shipping_manufacturing!$G$27/100</f>
        <v>0</v>
      </c>
      <c r="L34" s="110">
        <f>L$22*shipping_manufacturing!$G$27/100</f>
        <v>0</v>
      </c>
      <c r="M34" s="110">
        <f>M$22*shipping_manufacturing!$G$27/100</f>
        <v>0</v>
      </c>
      <c r="N34" s="110">
        <f>N$22*shipping_manufacturing!$G$27/100</f>
        <v>0</v>
      </c>
      <c r="O34" s="110">
        <f>O$22*shipping_manufacturing!$G$27/100</f>
        <v>0</v>
      </c>
      <c r="P34" s="110">
        <f>P$22*shipping_manufacturing!$G$27/100</f>
        <v>0</v>
      </c>
      <c r="Q34" s="110">
        <f>Q$22*shipping_manufacturing!$G$27/100</f>
        <v>0</v>
      </c>
      <c r="R34" s="110">
        <f>R$22*shipping_manufacturing!$G$27/100</f>
        <v>0</v>
      </c>
      <c r="S34" s="110">
        <f>S$22*shipping_manufacturing!$G$27/100</f>
        <v>0</v>
      </c>
      <c r="T34" s="110">
        <f>T$22*shipping_manufacturing!$G$27/100</f>
        <v>0</v>
      </c>
      <c r="U34" s="110">
        <f>U$22*shipping_manufacturing!$G$27/100</f>
        <v>0</v>
      </c>
      <c r="V34" s="110">
        <f>V$22*shipping_manufacturing!$G$27/100</f>
        <v>0</v>
      </c>
      <c r="W34" s="110">
        <f>W$22*shipping_manufacturing!$G$27/100</f>
        <v>0</v>
      </c>
      <c r="X34" s="110">
        <f>X$22*shipping_manufacturing!$G$27/100</f>
        <v>0</v>
      </c>
      <c r="Y34" s="110">
        <f>Y$22*shipping_manufacturing!$G$27/100</f>
        <v>0</v>
      </c>
      <c r="Z34" s="110">
        <f>Z$22*shipping_manufacturing!$G$27/100</f>
        <v>0</v>
      </c>
      <c r="AA34" s="110">
        <f>AA$22*shipping_manufacturing!$G$27/100</f>
        <v>0</v>
      </c>
      <c r="AB34" s="110">
        <f>AB$22*shipping_manufacturing!$G$27/100</f>
        <v>0</v>
      </c>
      <c r="AC34" s="110">
        <f>AC$22*shipping_manufacturing!$G$27/100</f>
        <v>0</v>
      </c>
      <c r="AD34" s="110">
        <f>AD$22*shipping_manufacturing!$G$27/100</f>
        <v>0</v>
      </c>
      <c r="AE34" s="110">
        <f>AE$22*shipping_manufacturing!$G$27/100</f>
        <v>0</v>
      </c>
      <c r="AF34" s="110">
        <f>AF$22*shipping_manufacturing!$G$27/100</f>
        <v>0</v>
      </c>
      <c r="AG34" s="110">
        <f>AG$22*shipping_manufacturing!$G$27/100</f>
        <v>0</v>
      </c>
      <c r="AH34" s="110">
        <f>AH$22*shipping_manufacturing!$G$27/100</f>
        <v>0</v>
      </c>
      <c r="AI34" s="110">
        <f>AI$22*shipping_manufacturing!$G$27/100</f>
        <v>0</v>
      </c>
      <c r="AJ34" s="110">
        <f>AJ$22*shipping_manufacturing!$G$27/100</f>
        <v>0</v>
      </c>
      <c r="AK34" s="110">
        <f>AK$22*shipping_manufacturing!$G$27/100</f>
        <v>0</v>
      </c>
      <c r="AL34" s="110">
        <f>AL$22*shipping_manufacturing!$G$27/100</f>
        <v>0</v>
      </c>
      <c r="AM34" s="110">
        <f>AM$22*shipping_manufacturing!$G$27/100</f>
        <v>0</v>
      </c>
      <c r="AN34" s="110">
        <f>AN$22*shipping_manufacturing!$G$27/100</f>
        <v>0</v>
      </c>
      <c r="AO34" s="110">
        <f>AO$22*shipping_manufacturing!$G$27/100</f>
        <v>0</v>
      </c>
      <c r="AP34" s="110">
        <f>AP$22*shipping_manufacturing!$G$27/100</f>
        <v>0</v>
      </c>
      <c r="AQ34" s="110">
        <f>AQ$22*shipping_manufacturing!$G$27/100</f>
        <v>0</v>
      </c>
      <c r="AR34" s="110">
        <f>AR$22*shipping_manufacturing!$G$27/100</f>
        <v>0</v>
      </c>
      <c r="AS34" s="110">
        <f>AS$22*shipping_manufacturing!$G$27/100</f>
        <v>0</v>
      </c>
      <c r="AT34" s="110">
        <f>AT$22*shipping_manufacturing!$G$27/100</f>
        <v>0</v>
      </c>
      <c r="AU34" s="110">
        <f>AU$22*shipping_manufacturing!$G$27/100</f>
        <v>0</v>
      </c>
      <c r="AV34" s="110">
        <f>AV$22*shipping_manufacturing!$G$27/100</f>
        <v>0</v>
      </c>
      <c r="AW34" s="110">
        <f>AW$22*shipping_manufacturing!$G$27/100</f>
        <v>0</v>
      </c>
      <c r="AX34" s="110">
        <f>AX$22*shipping_manufacturing!$G$27/100</f>
        <v>0</v>
      </c>
      <c r="AY34" s="110">
        <f>AY$22*shipping_manufacturing!$G$27/100</f>
        <v>0</v>
      </c>
    </row>
    <row r="35" spans="1:52">
      <c r="A35" s="110">
        <v>1225</v>
      </c>
      <c r="B35" s="165" t="s">
        <v>343</v>
      </c>
      <c r="C35" s="110"/>
      <c r="D35" s="110">
        <f>SUM(D33:D34)</f>
        <v>0</v>
      </c>
      <c r="E35" s="110">
        <f t="shared" ref="E35:AY35" si="11">SUM(E33:E34)</f>
        <v>0</v>
      </c>
      <c r="F35" s="110">
        <f t="shared" si="11"/>
        <v>0</v>
      </c>
      <c r="G35" s="110">
        <f t="shared" si="11"/>
        <v>0</v>
      </c>
      <c r="H35" s="110">
        <f t="shared" si="11"/>
        <v>0</v>
      </c>
      <c r="I35" s="110">
        <f t="shared" si="11"/>
        <v>0</v>
      </c>
      <c r="J35" s="110">
        <f t="shared" si="11"/>
        <v>0</v>
      </c>
      <c r="K35" s="110">
        <f t="shared" si="11"/>
        <v>0</v>
      </c>
      <c r="L35" s="110">
        <f t="shared" si="11"/>
        <v>0</v>
      </c>
      <c r="M35" s="110">
        <f t="shared" si="11"/>
        <v>0</v>
      </c>
      <c r="N35" s="110">
        <f t="shared" si="11"/>
        <v>0</v>
      </c>
      <c r="O35" s="110">
        <f t="shared" si="11"/>
        <v>0</v>
      </c>
      <c r="P35" s="110">
        <f t="shared" si="11"/>
        <v>0</v>
      </c>
      <c r="Q35" s="110">
        <f t="shared" si="11"/>
        <v>0</v>
      </c>
      <c r="R35" s="110">
        <f t="shared" si="11"/>
        <v>0</v>
      </c>
      <c r="S35" s="110">
        <f t="shared" si="11"/>
        <v>0</v>
      </c>
      <c r="T35" s="110">
        <f t="shared" si="11"/>
        <v>0</v>
      </c>
      <c r="U35" s="110">
        <f t="shared" si="11"/>
        <v>0</v>
      </c>
      <c r="V35" s="110">
        <f t="shared" si="11"/>
        <v>0</v>
      </c>
      <c r="W35" s="110">
        <f t="shared" si="11"/>
        <v>0</v>
      </c>
      <c r="X35" s="110">
        <f t="shared" si="11"/>
        <v>0</v>
      </c>
      <c r="Y35" s="110">
        <f t="shared" si="11"/>
        <v>0</v>
      </c>
      <c r="Z35" s="110">
        <f t="shared" si="11"/>
        <v>0</v>
      </c>
      <c r="AA35" s="110">
        <f t="shared" si="11"/>
        <v>0</v>
      </c>
      <c r="AB35" s="110">
        <f t="shared" si="11"/>
        <v>0</v>
      </c>
      <c r="AC35" s="110">
        <f t="shared" si="11"/>
        <v>0</v>
      </c>
      <c r="AD35" s="110">
        <f t="shared" si="11"/>
        <v>0</v>
      </c>
      <c r="AE35" s="110">
        <f t="shared" si="11"/>
        <v>0</v>
      </c>
      <c r="AF35" s="110">
        <f t="shared" si="11"/>
        <v>0</v>
      </c>
      <c r="AG35" s="110">
        <f t="shared" si="11"/>
        <v>0</v>
      </c>
      <c r="AH35" s="110">
        <f t="shared" si="11"/>
        <v>0</v>
      </c>
      <c r="AI35" s="110">
        <f t="shared" si="11"/>
        <v>0</v>
      </c>
      <c r="AJ35" s="110">
        <f t="shared" si="11"/>
        <v>0</v>
      </c>
      <c r="AK35" s="110">
        <f t="shared" si="11"/>
        <v>0</v>
      </c>
      <c r="AL35" s="110">
        <f t="shared" si="11"/>
        <v>0</v>
      </c>
      <c r="AM35" s="110">
        <f t="shared" si="11"/>
        <v>0</v>
      </c>
      <c r="AN35" s="110">
        <f t="shared" si="11"/>
        <v>0</v>
      </c>
      <c r="AO35" s="110">
        <f t="shared" si="11"/>
        <v>0</v>
      </c>
      <c r="AP35" s="110">
        <f t="shared" si="11"/>
        <v>0</v>
      </c>
      <c r="AQ35" s="110">
        <f t="shared" si="11"/>
        <v>0</v>
      </c>
      <c r="AR35" s="110">
        <f t="shared" si="11"/>
        <v>0</v>
      </c>
      <c r="AS35" s="110">
        <f t="shared" si="11"/>
        <v>0</v>
      </c>
      <c r="AT35" s="110">
        <f t="shared" si="11"/>
        <v>0</v>
      </c>
      <c r="AU35" s="110">
        <f t="shared" si="11"/>
        <v>0</v>
      </c>
      <c r="AV35" s="110">
        <f t="shared" si="11"/>
        <v>0</v>
      </c>
      <c r="AW35" s="110">
        <f t="shared" si="11"/>
        <v>0</v>
      </c>
      <c r="AX35" s="110">
        <f t="shared" si="11"/>
        <v>0</v>
      </c>
      <c r="AY35" s="110">
        <f t="shared" si="11"/>
        <v>0</v>
      </c>
    </row>
    <row r="36" spans="1:52">
      <c r="A36" s="110"/>
      <c r="B36" s="165" t="s">
        <v>344</v>
      </c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0"/>
      <c r="AU36" s="110"/>
      <c r="AV36" s="110"/>
      <c r="AW36" s="110"/>
      <c r="AX36" s="110"/>
      <c r="AY36" s="110"/>
    </row>
    <row r="37" spans="1:52">
      <c r="A37" s="110"/>
      <c r="B37" s="165" t="s">
        <v>345</v>
      </c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0"/>
      <c r="AU37" s="110"/>
      <c r="AV37" s="110"/>
      <c r="AW37" s="110"/>
      <c r="AX37" s="110"/>
      <c r="AY37" s="110"/>
    </row>
    <row r="38" spans="1:52">
      <c r="A38" s="110"/>
      <c r="B38" s="165" t="s">
        <v>346</v>
      </c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</row>
    <row r="39" spans="1:52">
      <c r="A39" s="110"/>
      <c r="B39" s="165" t="s">
        <v>347</v>
      </c>
      <c r="C39" s="110"/>
      <c r="D39" s="110">
        <f>D33-D36</f>
        <v>0</v>
      </c>
      <c r="E39" s="110">
        <f t="shared" ref="E39:AY39" si="12">E33-E36</f>
        <v>0</v>
      </c>
      <c r="F39" s="110">
        <f t="shared" si="12"/>
        <v>0</v>
      </c>
      <c r="G39" s="110">
        <f t="shared" si="12"/>
        <v>0</v>
      </c>
      <c r="H39" s="110">
        <f t="shared" si="12"/>
        <v>0</v>
      </c>
      <c r="I39" s="110">
        <f t="shared" si="12"/>
        <v>0</v>
      </c>
      <c r="J39" s="110">
        <f t="shared" si="12"/>
        <v>0</v>
      </c>
      <c r="K39" s="110">
        <f t="shared" si="12"/>
        <v>0</v>
      </c>
      <c r="L39" s="110">
        <f t="shared" si="12"/>
        <v>0</v>
      </c>
      <c r="M39" s="110">
        <f t="shared" si="12"/>
        <v>0</v>
      </c>
      <c r="N39" s="110">
        <f t="shared" si="12"/>
        <v>0</v>
      </c>
      <c r="O39" s="110">
        <f t="shared" si="12"/>
        <v>0</v>
      </c>
      <c r="P39" s="110">
        <f t="shared" si="12"/>
        <v>0</v>
      </c>
      <c r="Q39" s="110">
        <f t="shared" si="12"/>
        <v>0</v>
      </c>
      <c r="R39" s="110">
        <f t="shared" si="12"/>
        <v>0</v>
      </c>
      <c r="S39" s="110">
        <f t="shared" si="12"/>
        <v>0</v>
      </c>
      <c r="T39" s="110">
        <f t="shared" si="12"/>
        <v>0</v>
      </c>
      <c r="U39" s="110">
        <f t="shared" si="12"/>
        <v>0</v>
      </c>
      <c r="V39" s="110">
        <f t="shared" si="12"/>
        <v>0</v>
      </c>
      <c r="W39" s="110">
        <f t="shared" si="12"/>
        <v>0</v>
      </c>
      <c r="X39" s="110">
        <f t="shared" si="12"/>
        <v>0</v>
      </c>
      <c r="Y39" s="110">
        <f t="shared" si="12"/>
        <v>0</v>
      </c>
      <c r="Z39" s="110">
        <f t="shared" si="12"/>
        <v>0</v>
      </c>
      <c r="AA39" s="110">
        <f t="shared" si="12"/>
        <v>0</v>
      </c>
      <c r="AB39" s="110">
        <f t="shared" si="12"/>
        <v>0</v>
      </c>
      <c r="AC39" s="110">
        <f t="shared" si="12"/>
        <v>0</v>
      </c>
      <c r="AD39" s="110">
        <f t="shared" si="12"/>
        <v>0</v>
      </c>
      <c r="AE39" s="110">
        <f t="shared" si="12"/>
        <v>0</v>
      </c>
      <c r="AF39" s="110">
        <f t="shared" si="12"/>
        <v>0</v>
      </c>
      <c r="AG39" s="110">
        <f t="shared" si="12"/>
        <v>0</v>
      </c>
      <c r="AH39" s="110">
        <f t="shared" si="12"/>
        <v>0</v>
      </c>
      <c r="AI39" s="110">
        <f t="shared" si="12"/>
        <v>0</v>
      </c>
      <c r="AJ39" s="110">
        <f t="shared" si="12"/>
        <v>0</v>
      </c>
      <c r="AK39" s="110">
        <f t="shared" si="12"/>
        <v>0</v>
      </c>
      <c r="AL39" s="110">
        <f t="shared" si="12"/>
        <v>0</v>
      </c>
      <c r="AM39" s="110">
        <f t="shared" si="12"/>
        <v>0</v>
      </c>
      <c r="AN39" s="110">
        <f t="shared" si="12"/>
        <v>0</v>
      </c>
      <c r="AO39" s="110">
        <f t="shared" si="12"/>
        <v>0</v>
      </c>
      <c r="AP39" s="110">
        <f t="shared" si="12"/>
        <v>0</v>
      </c>
      <c r="AQ39" s="110">
        <f t="shared" si="12"/>
        <v>0</v>
      </c>
      <c r="AR39" s="110">
        <f t="shared" si="12"/>
        <v>0</v>
      </c>
      <c r="AS39" s="110">
        <f t="shared" si="12"/>
        <v>0</v>
      </c>
      <c r="AT39" s="110">
        <f t="shared" si="12"/>
        <v>0</v>
      </c>
      <c r="AU39" s="110">
        <f t="shared" si="12"/>
        <v>0</v>
      </c>
      <c r="AV39" s="110">
        <f t="shared" si="12"/>
        <v>0</v>
      </c>
      <c r="AW39" s="110">
        <f t="shared" si="12"/>
        <v>0</v>
      </c>
      <c r="AX39" s="110">
        <f t="shared" si="12"/>
        <v>0</v>
      </c>
      <c r="AY39" s="110">
        <f t="shared" si="12"/>
        <v>0</v>
      </c>
    </row>
    <row r="40" spans="1:52">
      <c r="A40" s="110"/>
      <c r="B40" s="165" t="s">
        <v>348</v>
      </c>
      <c r="C40" s="110"/>
      <c r="D40" s="110">
        <f>D34-D37</f>
        <v>0</v>
      </c>
      <c r="E40" s="110">
        <f t="shared" ref="E40:AY40" si="13">E34-E37</f>
        <v>0</v>
      </c>
      <c r="F40" s="110">
        <f t="shared" si="13"/>
        <v>0</v>
      </c>
      <c r="G40" s="110">
        <f t="shared" si="13"/>
        <v>0</v>
      </c>
      <c r="H40" s="110">
        <f t="shared" si="13"/>
        <v>0</v>
      </c>
      <c r="I40" s="110">
        <f t="shared" si="13"/>
        <v>0</v>
      </c>
      <c r="J40" s="110">
        <f t="shared" si="13"/>
        <v>0</v>
      </c>
      <c r="K40" s="110">
        <f t="shared" si="13"/>
        <v>0</v>
      </c>
      <c r="L40" s="110">
        <f t="shared" si="13"/>
        <v>0</v>
      </c>
      <c r="M40" s="110">
        <f t="shared" si="13"/>
        <v>0</v>
      </c>
      <c r="N40" s="110">
        <f t="shared" si="13"/>
        <v>0</v>
      </c>
      <c r="O40" s="110">
        <f t="shared" si="13"/>
        <v>0</v>
      </c>
      <c r="P40" s="110">
        <f t="shared" si="13"/>
        <v>0</v>
      </c>
      <c r="Q40" s="110">
        <f t="shared" si="13"/>
        <v>0</v>
      </c>
      <c r="R40" s="110">
        <f t="shared" si="13"/>
        <v>0</v>
      </c>
      <c r="S40" s="110">
        <f t="shared" si="13"/>
        <v>0</v>
      </c>
      <c r="T40" s="110">
        <f t="shared" si="13"/>
        <v>0</v>
      </c>
      <c r="U40" s="110">
        <f t="shared" si="13"/>
        <v>0</v>
      </c>
      <c r="V40" s="110">
        <f t="shared" si="13"/>
        <v>0</v>
      </c>
      <c r="W40" s="110">
        <f t="shared" si="13"/>
        <v>0</v>
      </c>
      <c r="X40" s="110">
        <f t="shared" si="13"/>
        <v>0</v>
      </c>
      <c r="Y40" s="110">
        <f t="shared" si="13"/>
        <v>0</v>
      </c>
      <c r="Z40" s="110">
        <f t="shared" si="13"/>
        <v>0</v>
      </c>
      <c r="AA40" s="110">
        <f t="shared" si="13"/>
        <v>0</v>
      </c>
      <c r="AB40" s="110">
        <f t="shared" si="13"/>
        <v>0</v>
      </c>
      <c r="AC40" s="110">
        <f t="shared" si="13"/>
        <v>0</v>
      </c>
      <c r="AD40" s="110">
        <f t="shared" si="13"/>
        <v>0</v>
      </c>
      <c r="AE40" s="110">
        <f t="shared" si="13"/>
        <v>0</v>
      </c>
      <c r="AF40" s="110">
        <f t="shared" si="13"/>
        <v>0</v>
      </c>
      <c r="AG40" s="110">
        <f t="shared" si="13"/>
        <v>0</v>
      </c>
      <c r="AH40" s="110">
        <f t="shared" si="13"/>
        <v>0</v>
      </c>
      <c r="AI40" s="110">
        <f t="shared" si="13"/>
        <v>0</v>
      </c>
      <c r="AJ40" s="110">
        <f t="shared" si="13"/>
        <v>0</v>
      </c>
      <c r="AK40" s="110">
        <f t="shared" si="13"/>
        <v>0</v>
      </c>
      <c r="AL40" s="110">
        <f t="shared" si="13"/>
        <v>0</v>
      </c>
      <c r="AM40" s="110">
        <f t="shared" si="13"/>
        <v>0</v>
      </c>
      <c r="AN40" s="110">
        <f t="shared" si="13"/>
        <v>0</v>
      </c>
      <c r="AO40" s="110">
        <f t="shared" si="13"/>
        <v>0</v>
      </c>
      <c r="AP40" s="110">
        <f t="shared" si="13"/>
        <v>0</v>
      </c>
      <c r="AQ40" s="110">
        <f t="shared" si="13"/>
        <v>0</v>
      </c>
      <c r="AR40" s="110">
        <f t="shared" si="13"/>
        <v>0</v>
      </c>
      <c r="AS40" s="110">
        <f t="shared" si="13"/>
        <v>0</v>
      </c>
      <c r="AT40" s="110">
        <f t="shared" si="13"/>
        <v>0</v>
      </c>
      <c r="AU40" s="110">
        <f t="shared" si="13"/>
        <v>0</v>
      </c>
      <c r="AV40" s="110">
        <f t="shared" si="13"/>
        <v>0</v>
      </c>
      <c r="AW40" s="110">
        <f t="shared" si="13"/>
        <v>0</v>
      </c>
      <c r="AX40" s="110">
        <f t="shared" si="13"/>
        <v>0</v>
      </c>
      <c r="AY40" s="110">
        <f t="shared" si="13"/>
        <v>0</v>
      </c>
    </row>
    <row r="41" spans="1:52">
      <c r="A41" s="110"/>
      <c r="B41" s="165" t="s">
        <v>349</v>
      </c>
      <c r="C41" s="110"/>
      <c r="D41" s="110">
        <v>3</v>
      </c>
      <c r="E41" s="110">
        <v>3</v>
      </c>
      <c r="F41" s="110">
        <v>2</v>
      </c>
      <c r="G41" s="110">
        <v>1</v>
      </c>
      <c r="H41" s="110">
        <v>1</v>
      </c>
      <c r="I41" s="110">
        <v>1</v>
      </c>
      <c r="J41" s="110">
        <v>1</v>
      </c>
      <c r="K41" s="110">
        <v>1</v>
      </c>
      <c r="L41" s="110">
        <v>1</v>
      </c>
      <c r="M41" s="110">
        <v>3</v>
      </c>
      <c r="N41" s="110">
        <v>2</v>
      </c>
      <c r="O41" s="110">
        <v>2</v>
      </c>
      <c r="P41" s="110">
        <v>1</v>
      </c>
      <c r="Q41" s="110">
        <v>2</v>
      </c>
      <c r="R41" s="110">
        <v>1</v>
      </c>
      <c r="S41" s="110">
        <v>1</v>
      </c>
      <c r="T41" s="110">
        <v>1</v>
      </c>
      <c r="U41" s="110">
        <v>1</v>
      </c>
      <c r="V41" s="110">
        <v>2</v>
      </c>
      <c r="W41" s="110">
        <v>2</v>
      </c>
      <c r="X41" s="110">
        <v>1</v>
      </c>
      <c r="Y41" s="110">
        <v>1</v>
      </c>
      <c r="Z41" s="110">
        <v>1</v>
      </c>
      <c r="AA41" s="110">
        <v>2</v>
      </c>
      <c r="AB41" s="110">
        <v>1</v>
      </c>
      <c r="AC41" s="110">
        <v>1</v>
      </c>
      <c r="AD41" s="110">
        <v>1</v>
      </c>
      <c r="AE41" s="110">
        <v>1</v>
      </c>
      <c r="AF41" s="110">
        <v>2</v>
      </c>
      <c r="AG41" s="110">
        <v>1</v>
      </c>
      <c r="AH41" s="110">
        <v>1</v>
      </c>
      <c r="AI41" s="110">
        <v>1</v>
      </c>
      <c r="AJ41" s="110">
        <v>3</v>
      </c>
      <c r="AK41" s="110">
        <v>1</v>
      </c>
      <c r="AL41" s="110">
        <v>1</v>
      </c>
      <c r="AM41" s="110">
        <v>1</v>
      </c>
      <c r="AN41" s="110">
        <v>1</v>
      </c>
      <c r="AO41" s="110">
        <v>1</v>
      </c>
      <c r="AP41" s="110">
        <v>1</v>
      </c>
      <c r="AQ41" s="110">
        <v>1</v>
      </c>
      <c r="AR41" s="110">
        <v>2</v>
      </c>
      <c r="AS41" s="110">
        <v>1</v>
      </c>
      <c r="AT41" s="110">
        <v>1</v>
      </c>
      <c r="AU41" s="110">
        <v>1</v>
      </c>
      <c r="AV41" s="110">
        <v>1</v>
      </c>
      <c r="AW41" s="110">
        <v>1</v>
      </c>
      <c r="AX41" s="110">
        <v>2</v>
      </c>
      <c r="AY41" s="110">
        <v>1</v>
      </c>
    </row>
    <row r="42" spans="1:52">
      <c r="A42" s="110"/>
      <c r="B42" s="178" t="s">
        <v>350</v>
      </c>
      <c r="C42" s="110"/>
      <c r="D42" s="110">
        <v>0</v>
      </c>
      <c r="E42" s="110">
        <v>0</v>
      </c>
      <c r="F42" s="110">
        <v>0</v>
      </c>
      <c r="G42" s="110">
        <v>0</v>
      </c>
      <c r="H42" s="110">
        <v>0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0">
        <v>0</v>
      </c>
      <c r="O42" s="110">
        <v>0</v>
      </c>
      <c r="P42" s="110">
        <v>0</v>
      </c>
      <c r="Q42" s="110">
        <v>0</v>
      </c>
      <c r="R42" s="110">
        <v>0</v>
      </c>
      <c r="S42" s="110">
        <v>0</v>
      </c>
      <c r="T42" s="110">
        <v>0</v>
      </c>
      <c r="U42" s="110">
        <v>0</v>
      </c>
      <c r="V42" s="110">
        <v>0</v>
      </c>
      <c r="W42" s="110">
        <v>0</v>
      </c>
      <c r="X42" s="110">
        <v>0</v>
      </c>
      <c r="Y42" s="110">
        <v>0</v>
      </c>
      <c r="Z42" s="110">
        <v>0</v>
      </c>
      <c r="AA42" s="110">
        <v>0</v>
      </c>
      <c r="AB42" s="110">
        <v>0</v>
      </c>
      <c r="AC42" s="110">
        <v>0</v>
      </c>
      <c r="AD42" s="110">
        <v>0</v>
      </c>
      <c r="AE42" s="110">
        <v>0</v>
      </c>
      <c r="AF42" s="110">
        <v>0</v>
      </c>
      <c r="AG42" s="110">
        <v>0</v>
      </c>
      <c r="AH42" s="110">
        <v>0</v>
      </c>
      <c r="AI42" s="110">
        <v>0</v>
      </c>
      <c r="AJ42" s="110">
        <v>0</v>
      </c>
      <c r="AK42" s="110">
        <v>0</v>
      </c>
      <c r="AL42" s="110">
        <v>0</v>
      </c>
      <c r="AM42" s="110">
        <v>0</v>
      </c>
      <c r="AN42" s="110">
        <v>0</v>
      </c>
      <c r="AO42" s="110">
        <v>0</v>
      </c>
      <c r="AP42" s="110">
        <v>0</v>
      </c>
      <c r="AQ42" s="110">
        <v>0</v>
      </c>
      <c r="AR42" s="110">
        <v>0</v>
      </c>
      <c r="AS42" s="110">
        <v>0</v>
      </c>
      <c r="AT42" s="110">
        <v>0</v>
      </c>
      <c r="AU42" s="110">
        <v>0</v>
      </c>
      <c r="AV42" s="110">
        <v>0</v>
      </c>
      <c r="AW42" s="110">
        <v>0</v>
      </c>
      <c r="AX42" s="110">
        <v>0</v>
      </c>
      <c r="AY42" s="110">
        <v>0</v>
      </c>
      <c r="AZ42" s="100">
        <f>SUM($D$42:$AY$42)</f>
        <v>0</v>
      </c>
    </row>
    <row r="43" spans="1:52">
      <c r="A43" s="110"/>
      <c r="B43" s="178" t="s">
        <v>351</v>
      </c>
      <c r="C43" s="110"/>
      <c r="D43" s="110">
        <v>0</v>
      </c>
      <c r="E43" s="110">
        <v>0</v>
      </c>
      <c r="F43" s="110">
        <v>0</v>
      </c>
      <c r="G43" s="110">
        <v>0</v>
      </c>
      <c r="H43" s="110">
        <v>0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0">
        <v>0</v>
      </c>
      <c r="U43" s="110">
        <v>0</v>
      </c>
      <c r="V43" s="110">
        <v>0</v>
      </c>
      <c r="W43" s="110">
        <v>0</v>
      </c>
      <c r="X43" s="110">
        <v>0</v>
      </c>
      <c r="Y43" s="110">
        <v>0</v>
      </c>
      <c r="Z43" s="110">
        <v>0</v>
      </c>
      <c r="AA43" s="110">
        <v>0</v>
      </c>
      <c r="AB43" s="110">
        <v>0</v>
      </c>
      <c r="AC43" s="110">
        <v>0</v>
      </c>
      <c r="AD43" s="110">
        <v>0</v>
      </c>
      <c r="AE43" s="110">
        <v>0</v>
      </c>
      <c r="AF43" s="110">
        <v>0</v>
      </c>
      <c r="AG43" s="110">
        <v>0</v>
      </c>
      <c r="AH43" s="110">
        <v>0</v>
      </c>
      <c r="AI43" s="110">
        <v>0</v>
      </c>
      <c r="AJ43" s="110">
        <v>0</v>
      </c>
      <c r="AK43" s="110">
        <v>0</v>
      </c>
      <c r="AL43" s="110">
        <v>0</v>
      </c>
      <c r="AM43" s="110">
        <v>0</v>
      </c>
      <c r="AN43" s="110">
        <v>0</v>
      </c>
      <c r="AO43" s="110">
        <v>0</v>
      </c>
      <c r="AP43" s="110">
        <v>0</v>
      </c>
      <c r="AQ43" s="110">
        <v>0</v>
      </c>
      <c r="AR43" s="110">
        <v>0</v>
      </c>
      <c r="AS43" s="110">
        <v>0</v>
      </c>
      <c r="AT43" s="110">
        <v>0</v>
      </c>
      <c r="AU43" s="110">
        <v>0</v>
      </c>
      <c r="AV43" s="110">
        <v>0</v>
      </c>
      <c r="AW43" s="110">
        <v>0</v>
      </c>
      <c r="AX43" s="110">
        <v>0</v>
      </c>
      <c r="AY43" s="110">
        <v>0</v>
      </c>
      <c r="AZ43" s="100">
        <f>SUM($D$43:$AY$43)</f>
        <v>0</v>
      </c>
    </row>
    <row r="44" spans="1:52">
      <c r="A44" s="135" t="s">
        <v>59</v>
      </c>
      <c r="B44" s="135" t="s">
        <v>341</v>
      </c>
      <c r="C44" s="124"/>
      <c r="D44" s="124">
        <f>D$21*shipping_manufacturing!$F$28/100</f>
        <v>500</v>
      </c>
      <c r="E44" s="124">
        <f>E$21*shipping_manufacturing!$F$28/100</f>
        <v>500</v>
      </c>
      <c r="F44" s="124">
        <f>F$21*shipping_manufacturing!$F$28/100</f>
        <v>500</v>
      </c>
      <c r="G44" s="124">
        <f>G$21*shipping_manufacturing!$F$28/100</f>
        <v>500</v>
      </c>
      <c r="H44" s="124">
        <f>H$21*shipping_manufacturing!$F$28/100</f>
        <v>500</v>
      </c>
      <c r="I44" s="124">
        <f>I$21*shipping_manufacturing!$F$28/100</f>
        <v>500</v>
      </c>
      <c r="J44" s="124">
        <f>J$21*shipping_manufacturing!$F$28/100</f>
        <v>500</v>
      </c>
      <c r="K44" s="124">
        <f>K$21*shipping_manufacturing!$F$28/100</f>
        <v>500</v>
      </c>
      <c r="L44" s="124">
        <f>L$21*shipping_manufacturing!$F$28/100</f>
        <v>500</v>
      </c>
      <c r="M44" s="124">
        <f>M$21*shipping_manufacturing!$F$28/100</f>
        <v>500</v>
      </c>
      <c r="N44" s="124">
        <f>N$21*shipping_manufacturing!$F$28/100</f>
        <v>500</v>
      </c>
      <c r="O44" s="124">
        <f>O$21*shipping_manufacturing!$F$28/100</f>
        <v>500</v>
      </c>
      <c r="P44" s="124">
        <f>P$21*shipping_manufacturing!$F$28/100</f>
        <v>500</v>
      </c>
      <c r="Q44" s="124">
        <f>Q$21*shipping_manufacturing!$F$28/100</f>
        <v>500</v>
      </c>
      <c r="R44" s="124">
        <f>R$21*shipping_manufacturing!$F$28/100</f>
        <v>500</v>
      </c>
      <c r="S44" s="124">
        <f>S$21*shipping_manufacturing!$F$28/100</f>
        <v>500</v>
      </c>
      <c r="T44" s="124">
        <f>T$21*shipping_manufacturing!$F$28/100</f>
        <v>500</v>
      </c>
      <c r="U44" s="124">
        <f>U$21*shipping_manufacturing!$F$28/100</f>
        <v>500</v>
      </c>
      <c r="V44" s="124">
        <f>V$21*shipping_manufacturing!$F$28/100</f>
        <v>500</v>
      </c>
      <c r="W44" s="124">
        <f>W$21*shipping_manufacturing!$F$28/100</f>
        <v>500</v>
      </c>
      <c r="X44" s="124">
        <f>X$21*shipping_manufacturing!$F$28/100</f>
        <v>500</v>
      </c>
      <c r="Y44" s="124">
        <f>Y$21*shipping_manufacturing!$F$28/100</f>
        <v>500</v>
      </c>
      <c r="Z44" s="124">
        <f>Z$21*shipping_manufacturing!$F$28/100</f>
        <v>263.23500402542516</v>
      </c>
      <c r="AA44" s="124">
        <f>AA$21*shipping_manufacturing!$F$28/100</f>
        <v>263.76888279721629</v>
      </c>
      <c r="AB44" s="124">
        <f>AB$21*shipping_manufacturing!$F$28/100</f>
        <v>500</v>
      </c>
      <c r="AC44" s="124">
        <f>AC$21*shipping_manufacturing!$F$28/100</f>
        <v>500</v>
      </c>
      <c r="AD44" s="124">
        <f>AD$21*shipping_manufacturing!$F$28/100</f>
        <v>500</v>
      </c>
      <c r="AE44" s="124">
        <f>AE$21*shipping_manufacturing!$F$28/100</f>
        <v>500</v>
      </c>
      <c r="AF44" s="124">
        <f>AF$21*shipping_manufacturing!$F$28/100</f>
        <v>500</v>
      </c>
      <c r="AG44" s="124">
        <f>AG$21*shipping_manufacturing!$F$28/100</f>
        <v>500</v>
      </c>
      <c r="AH44" s="124">
        <f>AH$21*shipping_manufacturing!$F$28/100</f>
        <v>500</v>
      </c>
      <c r="AI44" s="124">
        <f>AI$21*shipping_manufacturing!$F$28/100</f>
        <v>66.991852486804106</v>
      </c>
      <c r="AJ44" s="124">
        <f>AJ$21*shipping_manufacturing!$F$28/100</f>
        <v>500</v>
      </c>
      <c r="AK44" s="124">
        <f>AK$21*shipping_manufacturing!$F$28/100</f>
        <v>500</v>
      </c>
      <c r="AL44" s="124">
        <f>AL$21*shipping_manufacturing!$F$28/100</f>
        <v>500</v>
      </c>
      <c r="AM44" s="124">
        <f>AM$21*shipping_manufacturing!$F$28/100</f>
        <v>500</v>
      </c>
      <c r="AN44" s="124">
        <f>AN$21*shipping_manufacturing!$F$28/100</f>
        <v>500</v>
      </c>
      <c r="AO44" s="124">
        <f>AO$21*shipping_manufacturing!$F$28/100</f>
        <v>500</v>
      </c>
      <c r="AP44" s="124">
        <f>AP$21*shipping_manufacturing!$F$28/100</f>
        <v>500</v>
      </c>
      <c r="AQ44" s="124">
        <f>AQ$21*shipping_manufacturing!$F$28/100</f>
        <v>500</v>
      </c>
      <c r="AR44" s="124">
        <f>AR$21*shipping_manufacturing!$F$28/100</f>
        <v>500</v>
      </c>
      <c r="AS44" s="124">
        <f>AS$21*shipping_manufacturing!$F$28/100</f>
        <v>477.72638031431387</v>
      </c>
      <c r="AT44" s="124">
        <f>AT$21*shipping_manufacturing!$F$28/100</f>
        <v>500</v>
      </c>
      <c r="AU44" s="124">
        <f>AU$21*shipping_manufacturing!$F$28/100</f>
        <v>68.488310962979284</v>
      </c>
      <c r="AV44" s="124">
        <f>AV$21*shipping_manufacturing!$F$28/100</f>
        <v>68.60786621573105</v>
      </c>
      <c r="AW44" s="124">
        <f>AW$21*shipping_manufacturing!$F$28/100</f>
        <v>68.726537475032856</v>
      </c>
      <c r="AX44" s="124">
        <f>AX$21*shipping_manufacturing!$F$28/100</f>
        <v>500</v>
      </c>
      <c r="AY44" s="124">
        <f>AY$21*shipping_manufacturing!$F$28/100</f>
        <v>500</v>
      </c>
    </row>
    <row r="45" spans="1:52">
      <c r="A45" s="113" t="s">
        <v>340</v>
      </c>
      <c r="B45" s="165" t="s">
        <v>342</v>
      </c>
      <c r="C45" s="110"/>
      <c r="D45" s="110">
        <f>D$22*shipping_manufacturing!$G$28/100</f>
        <v>0</v>
      </c>
      <c r="E45" s="110">
        <f>E$22*shipping_manufacturing!$G$28/100</f>
        <v>0</v>
      </c>
      <c r="F45" s="110">
        <f>F$22*shipping_manufacturing!$G$28/100</f>
        <v>0</v>
      </c>
      <c r="G45" s="110">
        <f>G$22*shipping_manufacturing!$G$28/100</f>
        <v>0</v>
      </c>
      <c r="H45" s="110">
        <f>H$22*shipping_manufacturing!$G$28/100</f>
        <v>0</v>
      </c>
      <c r="I45" s="110">
        <f>I$22*shipping_manufacturing!$G$28/100</f>
        <v>0</v>
      </c>
      <c r="J45" s="110">
        <f>J$22*shipping_manufacturing!$G$28/100</f>
        <v>0</v>
      </c>
      <c r="K45" s="110">
        <f>K$22*shipping_manufacturing!$G$28/100</f>
        <v>0</v>
      </c>
      <c r="L45" s="110">
        <f>L$22*shipping_manufacturing!$G$28/100</f>
        <v>0</v>
      </c>
      <c r="M45" s="110">
        <f>M$22*shipping_manufacturing!$G$28/100</f>
        <v>0</v>
      </c>
      <c r="N45" s="110">
        <f>N$22*shipping_manufacturing!$G$28/100</f>
        <v>0</v>
      </c>
      <c r="O45" s="110">
        <f>O$22*shipping_manufacturing!$G$28/100</f>
        <v>0</v>
      </c>
      <c r="P45" s="110">
        <f>P$22*shipping_manufacturing!$G$28/100</f>
        <v>0</v>
      </c>
      <c r="Q45" s="110">
        <f>Q$22*shipping_manufacturing!$G$28/100</f>
        <v>0</v>
      </c>
      <c r="R45" s="110">
        <f>R$22*shipping_manufacturing!$G$28/100</f>
        <v>0</v>
      </c>
      <c r="S45" s="110">
        <f>S$22*shipping_manufacturing!$G$28/100</f>
        <v>0</v>
      </c>
      <c r="T45" s="110">
        <f>T$22*shipping_manufacturing!$G$28/100</f>
        <v>0</v>
      </c>
      <c r="U45" s="110">
        <f>U$22*shipping_manufacturing!$G$28/100</f>
        <v>0</v>
      </c>
      <c r="V45" s="110">
        <f>V$22*shipping_manufacturing!$G$28/100</f>
        <v>0</v>
      </c>
      <c r="W45" s="110">
        <f>W$22*shipping_manufacturing!$G$28/100</f>
        <v>0</v>
      </c>
      <c r="X45" s="110">
        <f>X$22*shipping_manufacturing!$G$28/100</f>
        <v>0</v>
      </c>
      <c r="Y45" s="110">
        <f>Y$22*shipping_manufacturing!$G$28/100</f>
        <v>0</v>
      </c>
      <c r="Z45" s="110">
        <f>Z$22*shipping_manufacturing!$G$28/100</f>
        <v>0</v>
      </c>
      <c r="AA45" s="110">
        <f>AA$22*shipping_manufacturing!$G$28/100</f>
        <v>0</v>
      </c>
      <c r="AB45" s="110">
        <f>AB$22*shipping_manufacturing!$G$28/100</f>
        <v>0</v>
      </c>
      <c r="AC45" s="110">
        <f>AC$22*shipping_manufacturing!$G$28/100</f>
        <v>0</v>
      </c>
      <c r="AD45" s="110">
        <f>AD$22*shipping_manufacturing!$G$28/100</f>
        <v>0</v>
      </c>
      <c r="AE45" s="110">
        <f>AE$22*shipping_manufacturing!$G$28/100</f>
        <v>0</v>
      </c>
      <c r="AF45" s="110">
        <f>AF$22*shipping_manufacturing!$G$28/100</f>
        <v>0</v>
      </c>
      <c r="AG45" s="110">
        <f>AG$22*shipping_manufacturing!$G$28/100</f>
        <v>0</v>
      </c>
      <c r="AH45" s="110">
        <f>AH$22*shipping_manufacturing!$G$28/100</f>
        <v>0</v>
      </c>
      <c r="AI45" s="110">
        <f>AI$22*shipping_manufacturing!$G$28/100</f>
        <v>0</v>
      </c>
      <c r="AJ45" s="110">
        <f>AJ$22*shipping_manufacturing!$G$28/100</f>
        <v>0</v>
      </c>
      <c r="AK45" s="110">
        <f>AK$22*shipping_manufacturing!$G$28/100</f>
        <v>0</v>
      </c>
      <c r="AL45" s="110">
        <f>AL$22*shipping_manufacturing!$G$28/100</f>
        <v>0</v>
      </c>
      <c r="AM45" s="110">
        <f>AM$22*shipping_manufacturing!$G$28/100</f>
        <v>0</v>
      </c>
      <c r="AN45" s="110">
        <f>AN$22*shipping_manufacturing!$G$28/100</f>
        <v>0</v>
      </c>
      <c r="AO45" s="110">
        <f>AO$22*shipping_manufacturing!$G$28/100</f>
        <v>0</v>
      </c>
      <c r="AP45" s="110">
        <f>AP$22*shipping_manufacturing!$G$28/100</f>
        <v>0</v>
      </c>
      <c r="AQ45" s="110">
        <f>AQ$22*shipping_manufacturing!$G$28/100</f>
        <v>0</v>
      </c>
      <c r="AR45" s="110">
        <f>AR$22*shipping_manufacturing!$G$28/100</f>
        <v>0</v>
      </c>
      <c r="AS45" s="110">
        <f>AS$22*shipping_manufacturing!$G$28/100</f>
        <v>0</v>
      </c>
      <c r="AT45" s="110">
        <f>AT$22*shipping_manufacturing!$G$28/100</f>
        <v>0</v>
      </c>
      <c r="AU45" s="110">
        <f>AU$22*shipping_manufacturing!$G$28/100</f>
        <v>0</v>
      </c>
      <c r="AV45" s="110">
        <f>AV$22*shipping_manufacturing!$G$28/100</f>
        <v>0</v>
      </c>
      <c r="AW45" s="110">
        <f>AW$22*shipping_manufacturing!$G$28/100</f>
        <v>0</v>
      </c>
      <c r="AX45" s="110">
        <f>AX$22*shipping_manufacturing!$G$28/100</f>
        <v>0</v>
      </c>
      <c r="AY45" s="110">
        <f>AY$22*shipping_manufacturing!$G$28/100</f>
        <v>0</v>
      </c>
    </row>
    <row r="46" spans="1:52">
      <c r="A46" s="110">
        <v>2339</v>
      </c>
      <c r="B46" s="165" t="s">
        <v>343</v>
      </c>
      <c r="C46" s="110"/>
      <c r="D46" s="110">
        <f>SUM(D44:D45)</f>
        <v>500</v>
      </c>
      <c r="E46" s="110">
        <f t="shared" ref="E46:AY46" si="14">SUM(E44:E45)</f>
        <v>500</v>
      </c>
      <c r="F46" s="110">
        <f t="shared" si="14"/>
        <v>500</v>
      </c>
      <c r="G46" s="110">
        <f t="shared" si="14"/>
        <v>500</v>
      </c>
      <c r="H46" s="110">
        <f t="shared" si="14"/>
        <v>500</v>
      </c>
      <c r="I46" s="110">
        <f t="shared" si="14"/>
        <v>500</v>
      </c>
      <c r="J46" s="110">
        <f t="shared" si="14"/>
        <v>500</v>
      </c>
      <c r="K46" s="110">
        <f t="shared" si="14"/>
        <v>500</v>
      </c>
      <c r="L46" s="110">
        <f t="shared" si="14"/>
        <v>500</v>
      </c>
      <c r="M46" s="110">
        <f t="shared" si="14"/>
        <v>500</v>
      </c>
      <c r="N46" s="110">
        <f t="shared" si="14"/>
        <v>500</v>
      </c>
      <c r="O46" s="110">
        <f t="shared" si="14"/>
        <v>500</v>
      </c>
      <c r="P46" s="110">
        <f t="shared" si="14"/>
        <v>500</v>
      </c>
      <c r="Q46" s="110">
        <f t="shared" si="14"/>
        <v>500</v>
      </c>
      <c r="R46" s="110">
        <f t="shared" si="14"/>
        <v>500</v>
      </c>
      <c r="S46" s="110">
        <f t="shared" si="14"/>
        <v>500</v>
      </c>
      <c r="T46" s="110">
        <f t="shared" si="14"/>
        <v>500</v>
      </c>
      <c r="U46" s="110">
        <f t="shared" si="14"/>
        <v>500</v>
      </c>
      <c r="V46" s="110">
        <f t="shared" si="14"/>
        <v>500</v>
      </c>
      <c r="W46" s="110">
        <f t="shared" si="14"/>
        <v>500</v>
      </c>
      <c r="X46" s="110">
        <f t="shared" si="14"/>
        <v>500</v>
      </c>
      <c r="Y46" s="110">
        <f t="shared" si="14"/>
        <v>500</v>
      </c>
      <c r="Z46" s="110">
        <f t="shared" si="14"/>
        <v>263.23500402542516</v>
      </c>
      <c r="AA46" s="110">
        <f t="shared" si="14"/>
        <v>263.76888279721629</v>
      </c>
      <c r="AB46" s="110">
        <f t="shared" si="14"/>
        <v>500</v>
      </c>
      <c r="AC46" s="110">
        <f t="shared" si="14"/>
        <v>500</v>
      </c>
      <c r="AD46" s="110">
        <f t="shared" si="14"/>
        <v>500</v>
      </c>
      <c r="AE46" s="110">
        <f t="shared" si="14"/>
        <v>500</v>
      </c>
      <c r="AF46" s="110">
        <f t="shared" si="14"/>
        <v>500</v>
      </c>
      <c r="AG46" s="110">
        <f t="shared" si="14"/>
        <v>500</v>
      </c>
      <c r="AH46" s="110">
        <f t="shared" si="14"/>
        <v>500</v>
      </c>
      <c r="AI46" s="110">
        <f t="shared" si="14"/>
        <v>66.991852486804106</v>
      </c>
      <c r="AJ46" s="110">
        <f t="shared" si="14"/>
        <v>500</v>
      </c>
      <c r="AK46" s="110">
        <f t="shared" si="14"/>
        <v>500</v>
      </c>
      <c r="AL46" s="110">
        <f t="shared" si="14"/>
        <v>500</v>
      </c>
      <c r="AM46" s="110">
        <f t="shared" si="14"/>
        <v>500</v>
      </c>
      <c r="AN46" s="110">
        <f t="shared" si="14"/>
        <v>500</v>
      </c>
      <c r="AO46" s="110">
        <f t="shared" si="14"/>
        <v>500</v>
      </c>
      <c r="AP46" s="110">
        <f t="shared" si="14"/>
        <v>500</v>
      </c>
      <c r="AQ46" s="110">
        <f t="shared" si="14"/>
        <v>500</v>
      </c>
      <c r="AR46" s="110">
        <f t="shared" si="14"/>
        <v>500</v>
      </c>
      <c r="AS46" s="110">
        <f t="shared" si="14"/>
        <v>477.72638031431387</v>
      </c>
      <c r="AT46" s="110">
        <f t="shared" si="14"/>
        <v>500</v>
      </c>
      <c r="AU46" s="110">
        <f t="shared" si="14"/>
        <v>68.488310962979284</v>
      </c>
      <c r="AV46" s="110">
        <f t="shared" si="14"/>
        <v>68.60786621573105</v>
      </c>
      <c r="AW46" s="110">
        <f t="shared" si="14"/>
        <v>68.726537475032856</v>
      </c>
      <c r="AX46" s="110">
        <f t="shared" si="14"/>
        <v>500</v>
      </c>
      <c r="AY46" s="110">
        <f t="shared" si="14"/>
        <v>500</v>
      </c>
    </row>
    <row r="47" spans="1:52">
      <c r="A47" s="110"/>
      <c r="B47" s="165" t="s">
        <v>344</v>
      </c>
      <c r="C47" s="110"/>
      <c r="D47" s="110">
        <v>500</v>
      </c>
      <c r="E47" s="110">
        <v>150</v>
      </c>
      <c r="F47" s="110">
        <v>500</v>
      </c>
      <c r="G47" s="110">
        <v>150</v>
      </c>
      <c r="H47" s="110">
        <v>500</v>
      </c>
      <c r="I47" s="110">
        <v>150</v>
      </c>
      <c r="J47" s="110">
        <v>500</v>
      </c>
      <c r="K47" s="110">
        <v>150</v>
      </c>
      <c r="L47" s="110">
        <v>500</v>
      </c>
      <c r="M47" s="110">
        <v>150</v>
      </c>
      <c r="N47" s="110">
        <v>500</v>
      </c>
      <c r="O47" s="110">
        <v>150</v>
      </c>
      <c r="P47" s="110">
        <v>500</v>
      </c>
      <c r="Q47" s="110">
        <v>150</v>
      </c>
      <c r="R47" s="110">
        <v>500</v>
      </c>
      <c r="S47" s="110">
        <v>150</v>
      </c>
      <c r="T47" s="110">
        <v>500</v>
      </c>
      <c r="U47" s="110">
        <v>150</v>
      </c>
      <c r="V47" s="110">
        <v>500</v>
      </c>
      <c r="W47" s="110">
        <v>150</v>
      </c>
      <c r="X47" s="110">
        <v>500</v>
      </c>
      <c r="Y47" s="110">
        <v>150</v>
      </c>
      <c r="Z47" s="110">
        <v>263.23500402542516</v>
      </c>
      <c r="AA47" s="110">
        <v>263.76888279721629</v>
      </c>
      <c r="AB47" s="110">
        <v>390</v>
      </c>
      <c r="AC47" s="110">
        <v>270</v>
      </c>
      <c r="AD47" s="110">
        <v>390</v>
      </c>
      <c r="AE47" s="110">
        <v>270</v>
      </c>
      <c r="AF47" s="110">
        <v>390</v>
      </c>
      <c r="AG47" s="110">
        <v>270</v>
      </c>
      <c r="AH47" s="110">
        <v>390</v>
      </c>
      <c r="AI47" s="110">
        <v>66.991852486804106</v>
      </c>
      <c r="AJ47" s="110">
        <v>500</v>
      </c>
      <c r="AK47" s="110">
        <v>150</v>
      </c>
      <c r="AL47" s="110">
        <v>500</v>
      </c>
      <c r="AM47" s="110">
        <v>150</v>
      </c>
      <c r="AN47" s="110">
        <v>500</v>
      </c>
      <c r="AO47" s="110">
        <v>150</v>
      </c>
      <c r="AP47" s="110">
        <v>500</v>
      </c>
      <c r="AQ47" s="110">
        <v>150</v>
      </c>
      <c r="AR47" s="110">
        <v>500</v>
      </c>
      <c r="AS47" s="110">
        <v>150</v>
      </c>
      <c r="AT47" s="110">
        <v>500</v>
      </c>
      <c r="AU47" s="110">
        <v>68.488310962979284</v>
      </c>
      <c r="AV47" s="110">
        <v>68.60786621573105</v>
      </c>
      <c r="AW47" s="110">
        <v>68.726537475032856</v>
      </c>
      <c r="AX47" s="110">
        <v>500</v>
      </c>
      <c r="AY47" s="110">
        <v>150</v>
      </c>
    </row>
    <row r="48" spans="1:52">
      <c r="A48" s="110"/>
      <c r="B48" s="165" t="s">
        <v>345</v>
      </c>
      <c r="C48" s="110"/>
      <c r="D48" s="110">
        <v>0</v>
      </c>
      <c r="E48" s="110">
        <v>0</v>
      </c>
      <c r="F48" s="110">
        <v>0</v>
      </c>
      <c r="G48" s="110">
        <v>0</v>
      </c>
      <c r="H48" s="110">
        <v>0</v>
      </c>
      <c r="I48" s="110">
        <v>0</v>
      </c>
      <c r="J48" s="110">
        <v>0</v>
      </c>
      <c r="K48" s="110">
        <v>0</v>
      </c>
      <c r="L48" s="110">
        <v>0</v>
      </c>
      <c r="M48" s="110">
        <v>0</v>
      </c>
      <c r="N48" s="110">
        <v>0</v>
      </c>
      <c r="O48" s="110">
        <v>0</v>
      </c>
      <c r="P48" s="110">
        <v>0</v>
      </c>
      <c r="Q48" s="110">
        <v>0</v>
      </c>
      <c r="R48" s="110">
        <v>0</v>
      </c>
      <c r="S48" s="110">
        <v>0</v>
      </c>
      <c r="T48" s="110">
        <v>0</v>
      </c>
      <c r="U48" s="110">
        <v>0</v>
      </c>
      <c r="V48" s="110">
        <v>0</v>
      </c>
      <c r="W48" s="110">
        <v>0</v>
      </c>
      <c r="X48" s="110">
        <v>0</v>
      </c>
      <c r="Y48" s="110">
        <v>0</v>
      </c>
      <c r="Z48" s="110">
        <v>0</v>
      </c>
      <c r="AA48" s="110">
        <v>0</v>
      </c>
      <c r="AB48" s="110">
        <v>0</v>
      </c>
      <c r="AC48" s="110">
        <v>0</v>
      </c>
      <c r="AD48" s="110">
        <v>0</v>
      </c>
      <c r="AE48" s="110">
        <v>0</v>
      </c>
      <c r="AF48" s="110">
        <v>0</v>
      </c>
      <c r="AG48" s="110">
        <v>0</v>
      </c>
      <c r="AH48" s="110">
        <v>0</v>
      </c>
      <c r="AI48" s="110">
        <v>0</v>
      </c>
      <c r="AJ48" s="110">
        <v>0</v>
      </c>
      <c r="AK48" s="110">
        <v>0</v>
      </c>
      <c r="AL48" s="110">
        <v>0</v>
      </c>
      <c r="AM48" s="110">
        <v>0</v>
      </c>
      <c r="AN48" s="110">
        <v>0</v>
      </c>
      <c r="AO48" s="110">
        <v>0</v>
      </c>
      <c r="AP48" s="110">
        <v>0</v>
      </c>
      <c r="AQ48" s="110">
        <v>0</v>
      </c>
      <c r="AR48" s="110">
        <v>0</v>
      </c>
      <c r="AS48" s="110">
        <v>0</v>
      </c>
      <c r="AT48" s="110">
        <v>0</v>
      </c>
      <c r="AU48" s="110">
        <v>0</v>
      </c>
      <c r="AV48" s="110">
        <v>0</v>
      </c>
      <c r="AW48" s="110">
        <v>0</v>
      </c>
      <c r="AX48" s="110">
        <v>0</v>
      </c>
      <c r="AY48" s="110">
        <v>0</v>
      </c>
    </row>
    <row r="49" spans="1:52">
      <c r="A49" s="110"/>
      <c r="B49" s="165" t="s">
        <v>346</v>
      </c>
      <c r="C49" s="110"/>
      <c r="D49" s="110">
        <v>17</v>
      </c>
      <c r="E49" s="110">
        <v>5</v>
      </c>
      <c r="F49" s="110">
        <v>17</v>
      </c>
      <c r="G49" s="110">
        <v>5</v>
      </c>
      <c r="H49" s="110">
        <v>17</v>
      </c>
      <c r="I49" s="110">
        <v>5</v>
      </c>
      <c r="J49" s="110">
        <v>17</v>
      </c>
      <c r="K49" s="110">
        <v>5</v>
      </c>
      <c r="L49" s="110">
        <v>17</v>
      </c>
      <c r="M49" s="110">
        <v>5</v>
      </c>
      <c r="N49" s="110">
        <v>17</v>
      </c>
      <c r="O49" s="110">
        <v>5</v>
      </c>
      <c r="P49" s="110">
        <v>17</v>
      </c>
      <c r="Q49" s="110">
        <v>5</v>
      </c>
      <c r="R49" s="110">
        <v>17</v>
      </c>
      <c r="S49" s="110">
        <v>5</v>
      </c>
      <c r="T49" s="110">
        <v>17</v>
      </c>
      <c r="U49" s="110">
        <v>5</v>
      </c>
      <c r="V49" s="110">
        <v>17</v>
      </c>
      <c r="W49" s="110">
        <v>5</v>
      </c>
      <c r="X49" s="110">
        <v>17</v>
      </c>
      <c r="Y49" s="110">
        <v>5</v>
      </c>
      <c r="Z49" s="110">
        <v>9</v>
      </c>
      <c r="AA49" s="110">
        <v>9</v>
      </c>
      <c r="AB49" s="110">
        <v>13</v>
      </c>
      <c r="AC49" s="110">
        <v>9</v>
      </c>
      <c r="AD49" s="110">
        <v>13</v>
      </c>
      <c r="AE49" s="110">
        <v>9</v>
      </c>
      <c r="AF49" s="110">
        <v>13</v>
      </c>
      <c r="AG49" s="110">
        <v>9</v>
      </c>
      <c r="AH49" s="110">
        <v>13</v>
      </c>
      <c r="AI49" s="110">
        <v>3</v>
      </c>
      <c r="AJ49" s="110">
        <v>17</v>
      </c>
      <c r="AK49" s="110">
        <v>5</v>
      </c>
      <c r="AL49" s="110">
        <v>17</v>
      </c>
      <c r="AM49" s="110">
        <v>5</v>
      </c>
      <c r="AN49" s="110">
        <v>17</v>
      </c>
      <c r="AO49" s="110">
        <v>5</v>
      </c>
      <c r="AP49" s="110">
        <v>17</v>
      </c>
      <c r="AQ49" s="110">
        <v>5</v>
      </c>
      <c r="AR49" s="110">
        <v>17</v>
      </c>
      <c r="AS49" s="110">
        <v>5</v>
      </c>
      <c r="AT49" s="110">
        <v>17</v>
      </c>
      <c r="AU49" s="110">
        <v>3</v>
      </c>
      <c r="AV49" s="110">
        <v>3</v>
      </c>
      <c r="AW49" s="110">
        <v>3</v>
      </c>
      <c r="AX49" s="110">
        <v>17</v>
      </c>
      <c r="AY49" s="110">
        <v>5</v>
      </c>
    </row>
    <row r="50" spans="1:52">
      <c r="A50" s="110"/>
      <c r="B50" s="165" t="s">
        <v>347</v>
      </c>
      <c r="C50" s="110"/>
      <c r="D50" s="110">
        <f>D44-D47</f>
        <v>0</v>
      </c>
      <c r="E50" s="110">
        <f t="shared" ref="E50:AY50" si="15">E44-E47</f>
        <v>350</v>
      </c>
      <c r="F50" s="110">
        <f t="shared" si="15"/>
        <v>0</v>
      </c>
      <c r="G50" s="110">
        <f t="shared" si="15"/>
        <v>350</v>
      </c>
      <c r="H50" s="110">
        <f t="shared" si="15"/>
        <v>0</v>
      </c>
      <c r="I50" s="110">
        <f t="shared" si="15"/>
        <v>350</v>
      </c>
      <c r="J50" s="110">
        <f t="shared" si="15"/>
        <v>0</v>
      </c>
      <c r="K50" s="110">
        <f t="shared" si="15"/>
        <v>350</v>
      </c>
      <c r="L50" s="110">
        <f t="shared" si="15"/>
        <v>0</v>
      </c>
      <c r="M50" s="110">
        <f t="shared" si="15"/>
        <v>350</v>
      </c>
      <c r="N50" s="110">
        <f t="shared" si="15"/>
        <v>0</v>
      </c>
      <c r="O50" s="110">
        <f t="shared" si="15"/>
        <v>350</v>
      </c>
      <c r="P50" s="110">
        <f t="shared" si="15"/>
        <v>0</v>
      </c>
      <c r="Q50" s="110">
        <f t="shared" si="15"/>
        <v>350</v>
      </c>
      <c r="R50" s="110">
        <f t="shared" si="15"/>
        <v>0</v>
      </c>
      <c r="S50" s="110">
        <f t="shared" si="15"/>
        <v>350</v>
      </c>
      <c r="T50" s="110">
        <f t="shared" si="15"/>
        <v>0</v>
      </c>
      <c r="U50" s="110">
        <f t="shared" si="15"/>
        <v>350</v>
      </c>
      <c r="V50" s="110">
        <f t="shared" si="15"/>
        <v>0</v>
      </c>
      <c r="W50" s="110">
        <f t="shared" si="15"/>
        <v>350</v>
      </c>
      <c r="X50" s="110">
        <f t="shared" si="15"/>
        <v>0</v>
      </c>
      <c r="Y50" s="110">
        <f t="shared" si="15"/>
        <v>350</v>
      </c>
      <c r="Z50" s="110">
        <f t="shared" si="15"/>
        <v>0</v>
      </c>
      <c r="AA50" s="110">
        <f t="shared" si="15"/>
        <v>0</v>
      </c>
      <c r="AB50" s="110">
        <f t="shared" si="15"/>
        <v>110</v>
      </c>
      <c r="AC50" s="110">
        <f t="shared" si="15"/>
        <v>230</v>
      </c>
      <c r="AD50" s="110">
        <f t="shared" si="15"/>
        <v>110</v>
      </c>
      <c r="AE50" s="110">
        <f t="shared" si="15"/>
        <v>230</v>
      </c>
      <c r="AF50" s="110">
        <f t="shared" si="15"/>
        <v>110</v>
      </c>
      <c r="AG50" s="110">
        <f t="shared" si="15"/>
        <v>230</v>
      </c>
      <c r="AH50" s="110">
        <f t="shared" si="15"/>
        <v>110</v>
      </c>
      <c r="AI50" s="110">
        <f t="shared" si="15"/>
        <v>0</v>
      </c>
      <c r="AJ50" s="110">
        <f t="shared" si="15"/>
        <v>0</v>
      </c>
      <c r="AK50" s="110">
        <f t="shared" si="15"/>
        <v>350</v>
      </c>
      <c r="AL50" s="110">
        <f t="shared" si="15"/>
        <v>0</v>
      </c>
      <c r="AM50" s="110">
        <f t="shared" si="15"/>
        <v>350</v>
      </c>
      <c r="AN50" s="110">
        <f t="shared" si="15"/>
        <v>0</v>
      </c>
      <c r="AO50" s="110">
        <f t="shared" si="15"/>
        <v>350</v>
      </c>
      <c r="AP50" s="110">
        <f t="shared" si="15"/>
        <v>0</v>
      </c>
      <c r="AQ50" s="110">
        <f t="shared" si="15"/>
        <v>350</v>
      </c>
      <c r="AR50" s="110">
        <f t="shared" si="15"/>
        <v>0</v>
      </c>
      <c r="AS50" s="110">
        <f t="shared" si="15"/>
        <v>327.72638031431387</v>
      </c>
      <c r="AT50" s="110">
        <f t="shared" si="15"/>
        <v>0</v>
      </c>
      <c r="AU50" s="110">
        <f t="shared" si="15"/>
        <v>0</v>
      </c>
      <c r="AV50" s="110">
        <f t="shared" si="15"/>
        <v>0</v>
      </c>
      <c r="AW50" s="110">
        <f t="shared" si="15"/>
        <v>0</v>
      </c>
      <c r="AX50" s="110">
        <f t="shared" si="15"/>
        <v>0</v>
      </c>
      <c r="AY50" s="110">
        <f t="shared" si="15"/>
        <v>350</v>
      </c>
    </row>
    <row r="51" spans="1:52">
      <c r="A51" s="110"/>
      <c r="B51" s="165" t="s">
        <v>348</v>
      </c>
      <c r="C51" s="110"/>
      <c r="D51" s="110">
        <f>D45-D48</f>
        <v>0</v>
      </c>
      <c r="E51" s="110">
        <f t="shared" ref="E51:AY51" si="16">E45-E48</f>
        <v>0</v>
      </c>
      <c r="F51" s="110">
        <f t="shared" si="16"/>
        <v>0</v>
      </c>
      <c r="G51" s="110">
        <f t="shared" si="16"/>
        <v>0</v>
      </c>
      <c r="H51" s="110">
        <f t="shared" si="16"/>
        <v>0</v>
      </c>
      <c r="I51" s="110">
        <f t="shared" si="16"/>
        <v>0</v>
      </c>
      <c r="J51" s="110">
        <f t="shared" si="16"/>
        <v>0</v>
      </c>
      <c r="K51" s="110">
        <f t="shared" si="16"/>
        <v>0</v>
      </c>
      <c r="L51" s="110">
        <f t="shared" si="16"/>
        <v>0</v>
      </c>
      <c r="M51" s="110">
        <f t="shared" si="16"/>
        <v>0</v>
      </c>
      <c r="N51" s="110">
        <f t="shared" si="16"/>
        <v>0</v>
      </c>
      <c r="O51" s="110">
        <f t="shared" si="16"/>
        <v>0</v>
      </c>
      <c r="P51" s="110">
        <f t="shared" si="16"/>
        <v>0</v>
      </c>
      <c r="Q51" s="110">
        <f t="shared" si="16"/>
        <v>0</v>
      </c>
      <c r="R51" s="110">
        <f t="shared" si="16"/>
        <v>0</v>
      </c>
      <c r="S51" s="110">
        <f t="shared" si="16"/>
        <v>0</v>
      </c>
      <c r="T51" s="110">
        <f t="shared" si="16"/>
        <v>0</v>
      </c>
      <c r="U51" s="110">
        <f t="shared" si="16"/>
        <v>0</v>
      </c>
      <c r="V51" s="110">
        <f t="shared" si="16"/>
        <v>0</v>
      </c>
      <c r="W51" s="110">
        <f t="shared" si="16"/>
        <v>0</v>
      </c>
      <c r="X51" s="110">
        <f t="shared" si="16"/>
        <v>0</v>
      </c>
      <c r="Y51" s="110">
        <f t="shared" si="16"/>
        <v>0</v>
      </c>
      <c r="Z51" s="110">
        <f t="shared" si="16"/>
        <v>0</v>
      </c>
      <c r="AA51" s="110">
        <f t="shared" si="16"/>
        <v>0</v>
      </c>
      <c r="AB51" s="110">
        <f t="shared" si="16"/>
        <v>0</v>
      </c>
      <c r="AC51" s="110">
        <f t="shared" si="16"/>
        <v>0</v>
      </c>
      <c r="AD51" s="110">
        <f t="shared" si="16"/>
        <v>0</v>
      </c>
      <c r="AE51" s="110">
        <f t="shared" si="16"/>
        <v>0</v>
      </c>
      <c r="AF51" s="110">
        <f t="shared" si="16"/>
        <v>0</v>
      </c>
      <c r="AG51" s="110">
        <f t="shared" si="16"/>
        <v>0</v>
      </c>
      <c r="AH51" s="110">
        <f t="shared" si="16"/>
        <v>0</v>
      </c>
      <c r="AI51" s="110">
        <f t="shared" si="16"/>
        <v>0</v>
      </c>
      <c r="AJ51" s="110">
        <f t="shared" si="16"/>
        <v>0</v>
      </c>
      <c r="AK51" s="110">
        <f t="shared" si="16"/>
        <v>0</v>
      </c>
      <c r="AL51" s="110">
        <f t="shared" si="16"/>
        <v>0</v>
      </c>
      <c r="AM51" s="110">
        <f t="shared" si="16"/>
        <v>0</v>
      </c>
      <c r="AN51" s="110">
        <f t="shared" si="16"/>
        <v>0</v>
      </c>
      <c r="AO51" s="110">
        <f t="shared" si="16"/>
        <v>0</v>
      </c>
      <c r="AP51" s="110">
        <f t="shared" si="16"/>
        <v>0</v>
      </c>
      <c r="AQ51" s="110">
        <f t="shared" si="16"/>
        <v>0</v>
      </c>
      <c r="AR51" s="110">
        <f t="shared" si="16"/>
        <v>0</v>
      </c>
      <c r="AS51" s="110">
        <f t="shared" si="16"/>
        <v>0</v>
      </c>
      <c r="AT51" s="110">
        <f t="shared" si="16"/>
        <v>0</v>
      </c>
      <c r="AU51" s="110">
        <f t="shared" si="16"/>
        <v>0</v>
      </c>
      <c r="AV51" s="110">
        <f t="shared" si="16"/>
        <v>0</v>
      </c>
      <c r="AW51" s="110">
        <f t="shared" si="16"/>
        <v>0</v>
      </c>
      <c r="AX51" s="110">
        <f t="shared" si="16"/>
        <v>0</v>
      </c>
      <c r="AY51" s="110">
        <f t="shared" si="16"/>
        <v>0</v>
      </c>
    </row>
    <row r="52" spans="1:52">
      <c r="A52" s="110"/>
      <c r="B52" s="165" t="s">
        <v>349</v>
      </c>
      <c r="C52" s="110"/>
      <c r="D52" s="110">
        <v>2</v>
      </c>
      <c r="E52" s="110">
        <v>2</v>
      </c>
      <c r="F52" s="110">
        <v>2</v>
      </c>
      <c r="G52" s="110">
        <v>2</v>
      </c>
      <c r="H52" s="110">
        <v>2</v>
      </c>
      <c r="I52" s="110">
        <v>2</v>
      </c>
      <c r="J52" s="110">
        <v>3</v>
      </c>
      <c r="K52" s="110">
        <v>2</v>
      </c>
      <c r="L52" s="110">
        <v>4</v>
      </c>
      <c r="M52" s="110">
        <v>2</v>
      </c>
      <c r="N52" s="110">
        <v>2</v>
      </c>
      <c r="O52" s="110">
        <v>3</v>
      </c>
      <c r="P52" s="110">
        <v>2</v>
      </c>
      <c r="Q52" s="110">
        <v>4</v>
      </c>
      <c r="R52" s="110">
        <v>2</v>
      </c>
      <c r="S52" s="110">
        <v>3</v>
      </c>
      <c r="T52" s="110">
        <v>2</v>
      </c>
      <c r="U52" s="110">
        <v>2</v>
      </c>
      <c r="V52" s="110">
        <v>3</v>
      </c>
      <c r="W52" s="110">
        <v>2</v>
      </c>
      <c r="X52" s="110">
        <v>2</v>
      </c>
      <c r="Y52" s="110">
        <v>2</v>
      </c>
      <c r="Z52" s="110">
        <v>3</v>
      </c>
      <c r="AA52" s="110">
        <v>2</v>
      </c>
      <c r="AB52" s="110">
        <v>2</v>
      </c>
      <c r="AC52" s="110">
        <v>2</v>
      </c>
      <c r="AD52" s="110">
        <v>2</v>
      </c>
      <c r="AE52" s="110">
        <v>3</v>
      </c>
      <c r="AF52" s="110">
        <v>3</v>
      </c>
      <c r="AG52" s="110">
        <v>3</v>
      </c>
      <c r="AH52" s="110">
        <v>2</v>
      </c>
      <c r="AI52" s="110">
        <v>2</v>
      </c>
      <c r="AJ52" s="110">
        <v>3</v>
      </c>
      <c r="AK52" s="110">
        <v>2</v>
      </c>
      <c r="AL52" s="110">
        <v>2</v>
      </c>
      <c r="AM52" s="110">
        <v>3</v>
      </c>
      <c r="AN52" s="110">
        <v>2</v>
      </c>
      <c r="AO52" s="110">
        <v>2</v>
      </c>
      <c r="AP52" s="110">
        <v>2</v>
      </c>
      <c r="AQ52" s="110">
        <v>3</v>
      </c>
      <c r="AR52" s="110">
        <v>3</v>
      </c>
      <c r="AS52" s="110">
        <v>3</v>
      </c>
      <c r="AT52" s="110">
        <v>3</v>
      </c>
      <c r="AU52" s="110">
        <v>2</v>
      </c>
      <c r="AV52" s="110">
        <v>2</v>
      </c>
      <c r="AW52" s="110">
        <v>2</v>
      </c>
      <c r="AX52" s="110">
        <v>3</v>
      </c>
      <c r="AY52" s="110">
        <v>3</v>
      </c>
    </row>
    <row r="53" spans="1:52">
      <c r="A53" s="110"/>
      <c r="B53" s="178" t="s">
        <v>350</v>
      </c>
      <c r="C53" s="110"/>
      <c r="D53" s="110">
        <v>1431468</v>
      </c>
      <c r="E53" s="110">
        <v>421020</v>
      </c>
      <c r="F53" s="110">
        <v>1431468</v>
      </c>
      <c r="G53" s="110">
        <v>421020</v>
      </c>
      <c r="H53" s="110">
        <v>1431468</v>
      </c>
      <c r="I53" s="110">
        <v>421020</v>
      </c>
      <c r="J53" s="110">
        <v>1431468</v>
      </c>
      <c r="K53" s="110">
        <v>421020</v>
      </c>
      <c r="L53" s="110">
        <v>1431468</v>
      </c>
      <c r="M53" s="110">
        <v>421020</v>
      </c>
      <c r="N53" s="110">
        <v>1431468</v>
      </c>
      <c r="O53" s="110">
        <v>421020</v>
      </c>
      <c r="P53" s="110">
        <v>1431468</v>
      </c>
      <c r="Q53" s="110">
        <v>421020</v>
      </c>
      <c r="R53" s="110">
        <v>1431468</v>
      </c>
      <c r="S53" s="110">
        <v>421020</v>
      </c>
      <c r="T53" s="110">
        <v>1431468</v>
      </c>
      <c r="U53" s="110">
        <v>421020</v>
      </c>
      <c r="V53" s="110">
        <v>1431468</v>
      </c>
      <c r="W53" s="110">
        <v>421020</v>
      </c>
      <c r="X53" s="110">
        <v>1431468</v>
      </c>
      <c r="Y53" s="110">
        <v>421020</v>
      </c>
      <c r="Z53" s="110">
        <v>757836</v>
      </c>
      <c r="AA53" s="110">
        <v>757836</v>
      </c>
      <c r="AB53" s="110">
        <v>1094652</v>
      </c>
      <c r="AC53" s="110">
        <v>757836</v>
      </c>
      <c r="AD53" s="110">
        <v>1094652</v>
      </c>
      <c r="AE53" s="110">
        <v>757836</v>
      </c>
      <c r="AF53" s="110">
        <v>1094652</v>
      </c>
      <c r="AG53" s="110">
        <v>757836</v>
      </c>
      <c r="AH53" s="110">
        <v>1094652</v>
      </c>
      <c r="AI53" s="110">
        <v>252612</v>
      </c>
      <c r="AJ53" s="110">
        <v>1431468</v>
      </c>
      <c r="AK53" s="110">
        <v>421020</v>
      </c>
      <c r="AL53" s="110">
        <v>1431468</v>
      </c>
      <c r="AM53" s="110">
        <v>421020</v>
      </c>
      <c r="AN53" s="110">
        <v>1431468</v>
      </c>
      <c r="AO53" s="110">
        <v>421020</v>
      </c>
      <c r="AP53" s="110">
        <v>1431468</v>
      </c>
      <c r="AQ53" s="110">
        <v>421020</v>
      </c>
      <c r="AR53" s="110">
        <v>1431468</v>
      </c>
      <c r="AS53" s="110">
        <v>421020</v>
      </c>
      <c r="AT53" s="110">
        <v>1431468</v>
      </c>
      <c r="AU53" s="110">
        <v>252612</v>
      </c>
      <c r="AV53" s="110">
        <v>252612</v>
      </c>
      <c r="AW53" s="110">
        <v>252612</v>
      </c>
      <c r="AX53" s="110">
        <v>1431468</v>
      </c>
      <c r="AY53" s="110">
        <v>421020</v>
      </c>
      <c r="AZ53" s="100">
        <f>SUM($D$53:$AY$53)</f>
        <v>42102000</v>
      </c>
    </row>
    <row r="54" spans="1:52">
      <c r="A54" s="125"/>
      <c r="B54" s="140" t="s">
        <v>351</v>
      </c>
      <c r="C54" s="125"/>
      <c r="D54" s="125">
        <v>0</v>
      </c>
      <c r="E54" s="125">
        <v>532122.5</v>
      </c>
      <c r="F54" s="125">
        <v>0</v>
      </c>
      <c r="G54" s="125">
        <v>532122.5</v>
      </c>
      <c r="H54" s="125">
        <v>0</v>
      </c>
      <c r="I54" s="125">
        <v>532122.5</v>
      </c>
      <c r="J54" s="125">
        <v>0</v>
      </c>
      <c r="K54" s="125">
        <v>532122.5</v>
      </c>
      <c r="L54" s="125">
        <v>0</v>
      </c>
      <c r="M54" s="125">
        <v>532122.5</v>
      </c>
      <c r="N54" s="125">
        <v>0</v>
      </c>
      <c r="O54" s="125">
        <v>532122.5</v>
      </c>
      <c r="P54" s="125">
        <v>0</v>
      </c>
      <c r="Q54" s="125">
        <v>532122.5</v>
      </c>
      <c r="R54" s="125">
        <v>0</v>
      </c>
      <c r="S54" s="125">
        <v>532122.5</v>
      </c>
      <c r="T54" s="125">
        <v>0</v>
      </c>
      <c r="U54" s="125">
        <v>532122.5</v>
      </c>
      <c r="V54" s="125">
        <v>0</v>
      </c>
      <c r="W54" s="125">
        <v>532122.5</v>
      </c>
      <c r="X54" s="125">
        <v>0</v>
      </c>
      <c r="Y54" s="125">
        <v>532122.5</v>
      </c>
      <c r="Z54" s="125">
        <v>0</v>
      </c>
      <c r="AA54" s="125">
        <v>0</v>
      </c>
      <c r="AB54" s="125">
        <v>167238.5</v>
      </c>
      <c r="AC54" s="125">
        <v>349680.5</v>
      </c>
      <c r="AD54" s="125">
        <v>167238.5</v>
      </c>
      <c r="AE54" s="125">
        <v>349680.5</v>
      </c>
      <c r="AF54" s="125">
        <v>167238.5</v>
      </c>
      <c r="AG54" s="125">
        <v>349680.5</v>
      </c>
      <c r="AH54" s="125">
        <v>167238.5</v>
      </c>
      <c r="AI54" s="125">
        <v>0</v>
      </c>
      <c r="AJ54" s="125">
        <v>0</v>
      </c>
      <c r="AK54" s="125">
        <v>532122.5</v>
      </c>
      <c r="AL54" s="125">
        <v>0</v>
      </c>
      <c r="AM54" s="125">
        <v>532122.5</v>
      </c>
      <c r="AN54" s="125">
        <v>0</v>
      </c>
      <c r="AO54" s="125">
        <v>532122.5</v>
      </c>
      <c r="AP54" s="125">
        <v>0</v>
      </c>
      <c r="AQ54" s="125">
        <v>532122.5</v>
      </c>
      <c r="AR54" s="125">
        <v>0</v>
      </c>
      <c r="AS54" s="125">
        <v>498258.80231086712</v>
      </c>
      <c r="AT54" s="125">
        <v>0</v>
      </c>
      <c r="AU54" s="125">
        <v>0</v>
      </c>
      <c r="AV54" s="125">
        <v>0</v>
      </c>
      <c r="AW54" s="125">
        <v>0</v>
      </c>
      <c r="AX54" s="125">
        <v>0</v>
      </c>
      <c r="AY54" s="125">
        <v>532122.5</v>
      </c>
      <c r="AZ54" s="100">
        <f>SUM($D$54:$AY$54)</f>
        <v>10730214.302310867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basic_info</vt:lpstr>
      <vt:lpstr>facilities</vt:lpstr>
      <vt:lpstr>raw_materials</vt:lpstr>
      <vt:lpstr>shipping_manufacturing</vt:lpstr>
      <vt:lpstr>pricing</vt:lpstr>
      <vt:lpstr>annual_report</vt:lpstr>
      <vt:lpstr>grove</vt:lpstr>
      <vt:lpstr>P01</vt:lpstr>
      <vt:lpstr>P05</vt:lpstr>
      <vt:lpstr>P07</vt:lpstr>
      <vt:lpstr>S15</vt:lpstr>
      <vt:lpstr>S61</vt:lpstr>
      <vt:lpstr>ORA</vt:lpstr>
      <vt:lpstr>POJ</vt:lpstr>
      <vt:lpstr>ROJ</vt:lpstr>
      <vt:lpstr>FCOJ</vt:lpstr>
      <vt:lpstr>market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 Ma</dc:creator>
  <cp:lastModifiedBy>Student</cp:lastModifiedBy>
  <dcterms:created xsi:type="dcterms:W3CDTF">2003-07-09T21:14:27Z</dcterms:created>
  <dcterms:modified xsi:type="dcterms:W3CDTF">2014-11-19T04:32:01Z</dcterms:modified>
</cp:coreProperties>
</file>